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7\Odhady\OD2017_002 ZŠ 5.Květen - rekonstrukce sociálního zázemí\Rozpočty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1 1.02 Pol" sheetId="12" r:id="rId4"/>
    <sheet name="Příloha ZTI" sheetId="13" r:id="rId5"/>
    <sheet name="Příloha elektro" sheetId="14" r:id="rId6"/>
  </sheets>
  <externalReferences>
    <externalReference r:id="rId7"/>
    <externalReference r:id="rId8"/>
  </externalReferences>
  <definedNames>
    <definedName name="CelkemDPHVypocet" localSheetId="1">Stavba!$H$42</definedName>
    <definedName name="CenaCelkem" localSheetId="4">#REF!</definedName>
    <definedName name="CenaCelkem">Stavba!$G$29</definedName>
    <definedName name="CenaCelkemBezDPH" localSheetId="4">#REF!</definedName>
    <definedName name="CenaCelkemBezDPH">Stavba!$G$28</definedName>
    <definedName name="CenaCelkemVypocet" localSheetId="1">Stavba!$I$42</definedName>
    <definedName name="cisloobjektu" localSheetId="4">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 localSheetId="4">#REF!</definedName>
    <definedName name="CisloStavebnihoRozpoctu">Stavba!$D$4</definedName>
    <definedName name="dadresa" localSheetId="4">#REF!</definedName>
    <definedName name="dadresa">Stavba!$D$12:$G$12</definedName>
    <definedName name="DIČ" localSheetId="1">Stavba!$I$12</definedName>
    <definedName name="dmisto" localSheetId="4">#REF!</definedName>
    <definedName name="dmisto">Stavba!$D$13:$G$13</definedName>
    <definedName name="DPHSni" localSheetId="5">[2]Stavba!$G$24</definedName>
    <definedName name="DPHSni" localSheetId="4">#REF!</definedName>
    <definedName name="DPHSni">Stavba!$G$24</definedName>
    <definedName name="DPHZakl" localSheetId="5">[2]Stavba!$G$26</definedName>
    <definedName name="DPHZakl" localSheetId="4">#REF!</definedName>
    <definedName name="DPHZakl">Stavba!$G$26</definedName>
    <definedName name="dpsc" localSheetId="1">Stavba!$C$13</definedName>
    <definedName name="IČO" localSheetId="1">Stavba!$I$11</definedName>
    <definedName name="Mena" localSheetId="5">[2]Stavba!$J$29</definedName>
    <definedName name="Mena" localSheetId="4">#REF!</definedName>
    <definedName name="Mena">Stavba!$J$29</definedName>
    <definedName name="MistoStavby" localSheetId="4">#REF!</definedName>
    <definedName name="MistoStavby">Stavba!$D$4</definedName>
    <definedName name="nazevobjektu" localSheetId="4">#REF!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 localSheetId="4">#REF!</definedName>
    <definedName name="NazevStavebnihoRozpoctu">Stavba!$E$4</definedName>
    <definedName name="oadresa" localSheetId="4">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'Příloha ZTI'!$A$1:$G$55</definedName>
    <definedName name="_xlnm.Print_Area" localSheetId="3">'SO1 1.02 Pol'!$A$1:$U$476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 localSheetId="4">#REF!</definedName>
    <definedName name="padresa">Stavba!$D$9</definedName>
    <definedName name="pdic" localSheetId="4">#REF!</definedName>
    <definedName name="pdic">Stavba!$I$9</definedName>
    <definedName name="pico" localSheetId="4">#REF!</definedName>
    <definedName name="pico">Stavba!$I$8</definedName>
    <definedName name="pmisto" localSheetId="4">#REF!</definedName>
    <definedName name="pmisto">Stavba!$D$10</definedName>
    <definedName name="PocetMJ" localSheetId="5">#REF!</definedName>
    <definedName name="PocetMJ" localSheetId="4">#REF!</definedName>
    <definedName name="PocetMJ">#REF!</definedName>
    <definedName name="pokus">#REF!</definedName>
    <definedName name="PoptavkaID" localSheetId="4">#REF!</definedName>
    <definedName name="PoptavkaID">Stavba!$A$1</definedName>
    <definedName name="pPSC" localSheetId="4">#REF!</definedName>
    <definedName name="pPSC">Stavba!$C$10</definedName>
    <definedName name="Projektant" localSheetId="4">#REF!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5">#REF!</definedName>
    <definedName name="SloupecCC" localSheetId="4">#REF!</definedName>
    <definedName name="SloupecCC">#REF!</definedName>
    <definedName name="SloupecCisloPol" localSheetId="5">#REF!</definedName>
    <definedName name="SloupecCisloPol" localSheetId="4">#REF!</definedName>
    <definedName name="SloupecCisloPol">#REF!</definedName>
    <definedName name="SloupecJC" localSheetId="5">#REF!</definedName>
    <definedName name="SloupecJC" localSheetId="4">#REF!</definedName>
    <definedName name="SloupecJC">#REF!</definedName>
    <definedName name="SloupecMJ" localSheetId="5">#REF!</definedName>
    <definedName name="SloupecMJ" localSheetId="4">#REF!</definedName>
    <definedName name="SloupecMJ">#REF!</definedName>
    <definedName name="SloupecMnozstvi" localSheetId="5">#REF!</definedName>
    <definedName name="SloupecMnozstvi" localSheetId="4">#REF!</definedName>
    <definedName name="SloupecMnozstvi">#REF!</definedName>
    <definedName name="SloupecNazPol" localSheetId="5">#REF!</definedName>
    <definedName name="SloupecNazPol" localSheetId="4">#REF!</definedName>
    <definedName name="SloupecNazPol">#REF!</definedName>
    <definedName name="SloupecPC" localSheetId="5">#REF!</definedName>
    <definedName name="SloupecPC" localSheetId="4">#REF!</definedName>
    <definedName name="SloupecPC">#REF!</definedName>
    <definedName name="Vypracoval" localSheetId="4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5">[2]Stavba!$G$23</definedName>
    <definedName name="ZakladDPHSni" localSheetId="4">#REF!</definedName>
    <definedName name="ZakladDPHSni">Stavba!$G$23</definedName>
    <definedName name="ZakladDPHSniVypocet" localSheetId="1">Stavba!$F$42</definedName>
    <definedName name="ZakladDPHZakl" localSheetId="5">[2]Stavba!$G$25</definedName>
    <definedName name="ZakladDPHZakl" localSheetId="4">#REF!</definedName>
    <definedName name="ZakladDPHZakl">Stavba!$G$25</definedName>
    <definedName name="ZakladDPHZaklVypocet" localSheetId="1">Stavba!$G$42</definedName>
    <definedName name="Zaokrouhleni" localSheetId="5">[2]Stavba!$G$27</definedName>
    <definedName name="Zaokrouhleni" localSheetId="4">#REF!</definedName>
    <definedName name="Zaokrouhleni">Stavba!$G$27</definedName>
    <definedName name="Zhotovitel" localSheetId="4">#REF!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30" i="14" l="1"/>
  <c r="H30" i="14"/>
  <c r="H29" i="14"/>
  <c r="I29" i="14" s="1"/>
  <c r="H28" i="14"/>
  <c r="I28" i="14" s="1"/>
  <c r="H27" i="14"/>
  <c r="I27" i="14" s="1"/>
  <c r="H26" i="14"/>
  <c r="I26" i="14" s="1"/>
  <c r="E4" i="14" l="1"/>
  <c r="E5" i="14"/>
  <c r="E8" i="14"/>
  <c r="E9" i="14"/>
  <c r="E10" i="14"/>
  <c r="E11" i="14"/>
  <c r="E14" i="14"/>
  <c r="E30" i="14" l="1"/>
  <c r="E29" i="14"/>
  <c r="E28" i="14"/>
  <c r="E27" i="14"/>
  <c r="E26" i="14"/>
  <c r="H25" i="14"/>
  <c r="I25" i="14" s="1"/>
  <c r="G25" i="14"/>
  <c r="G31" i="14" s="1"/>
  <c r="E25" i="14"/>
  <c r="H22" i="14"/>
  <c r="I22" i="14" s="1"/>
  <c r="G22" i="14"/>
  <c r="E22" i="14"/>
  <c r="H21" i="14"/>
  <c r="I21" i="14" s="1"/>
  <c r="G21" i="14"/>
  <c r="G23" i="14" s="1"/>
  <c r="E21" i="14"/>
  <c r="H18" i="14"/>
  <c r="I18" i="14" s="1"/>
  <c r="I19" i="14" s="1"/>
  <c r="G18" i="14"/>
  <c r="G19" i="14" s="1"/>
  <c r="E18" i="14"/>
  <c r="E19" i="14" s="1"/>
  <c r="H15" i="14"/>
  <c r="I15" i="14" s="1"/>
  <c r="G15" i="14"/>
  <c r="H14" i="14"/>
  <c r="I14" i="14" s="1"/>
  <c r="G14" i="14"/>
  <c r="G16" i="14" s="1"/>
  <c r="E16" i="14"/>
  <c r="H11" i="14"/>
  <c r="I11" i="14" s="1"/>
  <c r="G11" i="14"/>
  <c r="H10" i="14"/>
  <c r="I10" i="14" s="1"/>
  <c r="G10" i="14"/>
  <c r="H9" i="14"/>
  <c r="I9" i="14" s="1"/>
  <c r="G9" i="14"/>
  <c r="H8" i="14"/>
  <c r="I8" i="14" s="1"/>
  <c r="G8" i="14"/>
  <c r="G12" i="14" s="1"/>
  <c r="E12" i="14"/>
  <c r="H5" i="14"/>
  <c r="I5" i="14" s="1"/>
  <c r="G5" i="14"/>
  <c r="H4" i="14"/>
  <c r="I4" i="14" s="1"/>
  <c r="G4" i="14"/>
  <c r="G47" i="13"/>
  <c r="G46" i="13"/>
  <c r="G45" i="13"/>
  <c r="G44" i="13"/>
  <c r="G43" i="13"/>
  <c r="G42" i="13"/>
  <c r="G41" i="13"/>
  <c r="G40" i="13"/>
  <c r="Q39" i="13"/>
  <c r="O39" i="13"/>
  <c r="M39" i="13"/>
  <c r="K39" i="13"/>
  <c r="I39" i="13"/>
  <c r="G39" i="13"/>
  <c r="G38" i="13"/>
  <c r="G37" i="13"/>
  <c r="BA36" i="13"/>
  <c r="G36" i="13"/>
  <c r="M35" i="13" s="1"/>
  <c r="Q35" i="13"/>
  <c r="O35" i="13"/>
  <c r="K35" i="13"/>
  <c r="I35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Q20" i="13"/>
  <c r="O20" i="13"/>
  <c r="K20" i="13"/>
  <c r="I20" i="13"/>
  <c r="G20" i="13"/>
  <c r="M20" i="13" s="1"/>
  <c r="M19" i="13" s="1"/>
  <c r="Q19" i="13"/>
  <c r="O19" i="13"/>
  <c r="K19" i="13"/>
  <c r="I19" i="13"/>
  <c r="G19" i="13"/>
  <c r="G18" i="13"/>
  <c r="G17" i="13"/>
  <c r="G16" i="13"/>
  <c r="G15" i="13"/>
  <c r="G14" i="13"/>
  <c r="G13" i="13"/>
  <c r="G12" i="13"/>
  <c r="G11" i="13"/>
  <c r="G10" i="13"/>
  <c r="K9" i="13"/>
  <c r="I9" i="13"/>
  <c r="G9" i="13"/>
  <c r="Q8" i="13"/>
  <c r="O8" i="13"/>
  <c r="K8" i="13"/>
  <c r="I8" i="13"/>
  <c r="G8" i="13"/>
  <c r="M8" i="13" s="1"/>
  <c r="M7" i="13" s="1"/>
  <c r="Q7" i="13"/>
  <c r="O7" i="13"/>
  <c r="K7" i="13"/>
  <c r="I7" i="13"/>
  <c r="G7" i="13"/>
  <c r="G49" i="13" s="1"/>
  <c r="F173" i="12" s="1"/>
  <c r="E31" i="14" l="1"/>
  <c r="E23" i="14"/>
  <c r="I23" i="14"/>
  <c r="I6" i="14"/>
  <c r="I12" i="14"/>
  <c r="I16" i="14"/>
  <c r="I31" i="14"/>
  <c r="G6" i="14"/>
  <c r="G32" i="14" s="1"/>
  <c r="E6" i="14"/>
  <c r="I54" i="1"/>
  <c r="AC466" i="12"/>
  <c r="F41" i="1" s="1"/>
  <c r="BA464" i="12"/>
  <c r="BA462" i="12"/>
  <c r="BA458" i="12"/>
  <c r="BA453" i="12"/>
  <c r="BA451" i="12"/>
  <c r="BA366" i="12"/>
  <c r="BA190" i="12"/>
  <c r="BA189" i="12"/>
  <c r="BA177" i="12"/>
  <c r="BA174" i="12"/>
  <c r="BA147" i="12"/>
  <c r="BA135" i="12"/>
  <c r="BA99" i="12"/>
  <c r="BA70" i="12"/>
  <c r="BA57" i="12"/>
  <c r="BA36" i="12"/>
  <c r="BA21" i="12"/>
  <c r="BA20" i="12"/>
  <c r="BA19" i="12"/>
  <c r="BA14" i="12"/>
  <c r="G8" i="12"/>
  <c r="I8" i="12"/>
  <c r="K8" i="12"/>
  <c r="O8" i="12"/>
  <c r="O7" i="12" s="1"/>
  <c r="Q8" i="12"/>
  <c r="U8" i="12"/>
  <c r="U7" i="12" s="1"/>
  <c r="G13" i="12"/>
  <c r="I13" i="12"/>
  <c r="I7" i="12" s="1"/>
  <c r="K13" i="12"/>
  <c r="M13" i="12"/>
  <c r="O13" i="12"/>
  <c r="Q13" i="12"/>
  <c r="U13" i="12"/>
  <c r="G15" i="12"/>
  <c r="M15" i="12" s="1"/>
  <c r="I15" i="12"/>
  <c r="K15" i="12"/>
  <c r="O15" i="12"/>
  <c r="Q15" i="12"/>
  <c r="U15" i="12"/>
  <c r="G18" i="12"/>
  <c r="M18" i="12" s="1"/>
  <c r="I18" i="12"/>
  <c r="K18" i="12"/>
  <c r="O18" i="12"/>
  <c r="Q18" i="12"/>
  <c r="U18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56" i="12"/>
  <c r="M56" i="12" s="1"/>
  <c r="I56" i="12"/>
  <c r="K56" i="12"/>
  <c r="O56" i="12"/>
  <c r="Q56" i="12"/>
  <c r="U56" i="12"/>
  <c r="G60" i="12"/>
  <c r="M60" i="12" s="1"/>
  <c r="I60" i="12"/>
  <c r="K60" i="12"/>
  <c r="O60" i="12"/>
  <c r="Q60" i="12"/>
  <c r="U60" i="12"/>
  <c r="U33" i="12" s="1"/>
  <c r="G63" i="12"/>
  <c r="I63" i="12"/>
  <c r="K63" i="12"/>
  <c r="M63" i="12"/>
  <c r="O63" i="12"/>
  <c r="Q63" i="12"/>
  <c r="U63" i="12"/>
  <c r="G69" i="12"/>
  <c r="M69" i="12" s="1"/>
  <c r="M68" i="12" s="1"/>
  <c r="I69" i="12"/>
  <c r="I68" i="12" s="1"/>
  <c r="K69" i="12"/>
  <c r="K68" i="12" s="1"/>
  <c r="O69" i="12"/>
  <c r="O68" i="12" s="1"/>
  <c r="Q69" i="12"/>
  <c r="Q68" i="12" s="1"/>
  <c r="U69" i="12"/>
  <c r="U68" i="12" s="1"/>
  <c r="G90" i="12"/>
  <c r="M90" i="12" s="1"/>
  <c r="I90" i="12"/>
  <c r="K90" i="12"/>
  <c r="O90" i="12"/>
  <c r="Q90" i="12"/>
  <c r="U90" i="12"/>
  <c r="G93" i="12"/>
  <c r="M93" i="12" s="1"/>
  <c r="I93" i="12"/>
  <c r="K93" i="12"/>
  <c r="O93" i="12"/>
  <c r="O89" i="12" s="1"/>
  <c r="Q93" i="12"/>
  <c r="U93" i="12"/>
  <c r="G95" i="12"/>
  <c r="M95" i="12" s="1"/>
  <c r="I95" i="12"/>
  <c r="K95" i="12"/>
  <c r="O95" i="12"/>
  <c r="Q95" i="12"/>
  <c r="U95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U98" i="12"/>
  <c r="U97" i="12" s="1"/>
  <c r="K100" i="12"/>
  <c r="U100" i="12"/>
  <c r="G101" i="12"/>
  <c r="G100" i="12" s="1"/>
  <c r="I101" i="12"/>
  <c r="I100" i="12" s="1"/>
  <c r="K101" i="12"/>
  <c r="M101" i="12"/>
  <c r="M100" i="12" s="1"/>
  <c r="O101" i="12"/>
  <c r="O100" i="12" s="1"/>
  <c r="Q101" i="12"/>
  <c r="Q100" i="12" s="1"/>
  <c r="U101" i="12"/>
  <c r="G103" i="12"/>
  <c r="M103" i="12" s="1"/>
  <c r="M102" i="12" s="1"/>
  <c r="I103" i="12"/>
  <c r="I102" i="12" s="1"/>
  <c r="K103" i="12"/>
  <c r="K102" i="12" s="1"/>
  <c r="O103" i="12"/>
  <c r="O102" i="12" s="1"/>
  <c r="Q103" i="12"/>
  <c r="Q102" i="12" s="1"/>
  <c r="U103" i="12"/>
  <c r="U102" i="12" s="1"/>
  <c r="G105" i="12"/>
  <c r="M105" i="12" s="1"/>
  <c r="I105" i="12"/>
  <c r="K105" i="12"/>
  <c r="O105" i="12"/>
  <c r="Q105" i="12"/>
  <c r="U105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3" i="12"/>
  <c r="M113" i="12" s="1"/>
  <c r="I113" i="12"/>
  <c r="K113" i="12"/>
  <c r="O113" i="12"/>
  <c r="Q113" i="12"/>
  <c r="U113" i="12"/>
  <c r="G115" i="12"/>
  <c r="I115" i="12"/>
  <c r="K115" i="12"/>
  <c r="M115" i="12"/>
  <c r="O115" i="12"/>
  <c r="Q115" i="12"/>
  <c r="U115" i="12"/>
  <c r="G122" i="12"/>
  <c r="M122" i="12" s="1"/>
  <c r="I122" i="12"/>
  <c r="K122" i="12"/>
  <c r="O122" i="12"/>
  <c r="Q122" i="12"/>
  <c r="U122" i="12"/>
  <c r="G127" i="12"/>
  <c r="M127" i="12" s="1"/>
  <c r="I127" i="12"/>
  <c r="K127" i="12"/>
  <c r="O127" i="12"/>
  <c r="Q127" i="12"/>
  <c r="U127" i="12"/>
  <c r="G134" i="12"/>
  <c r="M134" i="12" s="1"/>
  <c r="I134" i="12"/>
  <c r="K134" i="12"/>
  <c r="O134" i="12"/>
  <c r="Q134" i="12"/>
  <c r="U134" i="12"/>
  <c r="G146" i="12"/>
  <c r="M146" i="12" s="1"/>
  <c r="I146" i="12"/>
  <c r="K146" i="12"/>
  <c r="O146" i="12"/>
  <c r="Q146" i="12"/>
  <c r="U146" i="12"/>
  <c r="G149" i="12"/>
  <c r="M149" i="12" s="1"/>
  <c r="I149" i="12"/>
  <c r="K149" i="12"/>
  <c r="O149" i="12"/>
  <c r="Q149" i="12"/>
  <c r="U149" i="12"/>
  <c r="I159" i="12"/>
  <c r="G160" i="12"/>
  <c r="I160" i="12"/>
  <c r="K160" i="12"/>
  <c r="K159" i="12" s="1"/>
  <c r="O160" i="12"/>
  <c r="O159" i="12" s="1"/>
  <c r="Q160" i="12"/>
  <c r="Q159" i="12" s="1"/>
  <c r="U160" i="12"/>
  <c r="U159" i="12" s="1"/>
  <c r="I161" i="12"/>
  <c r="G162" i="12"/>
  <c r="I162" i="12"/>
  <c r="K162" i="12"/>
  <c r="K161" i="12" s="1"/>
  <c r="O162" i="12"/>
  <c r="O161" i="12" s="1"/>
  <c r="Q162" i="12"/>
  <c r="Q161" i="12" s="1"/>
  <c r="U162" i="12"/>
  <c r="U161" i="12" s="1"/>
  <c r="G165" i="12"/>
  <c r="I165" i="12"/>
  <c r="K165" i="12"/>
  <c r="O165" i="12"/>
  <c r="Q165" i="12"/>
  <c r="U165" i="12"/>
  <c r="G171" i="12"/>
  <c r="M171" i="12" s="1"/>
  <c r="I171" i="12"/>
  <c r="I164" i="12" s="1"/>
  <c r="K171" i="12"/>
  <c r="O171" i="12"/>
  <c r="Q171" i="12"/>
  <c r="U171" i="12"/>
  <c r="K172" i="12"/>
  <c r="U172" i="12"/>
  <c r="G173" i="12"/>
  <c r="G172" i="12" s="1"/>
  <c r="I60" i="1" s="1"/>
  <c r="I173" i="12"/>
  <c r="I172" i="12" s="1"/>
  <c r="K173" i="12"/>
  <c r="O173" i="12"/>
  <c r="O172" i="12" s="1"/>
  <c r="Q173" i="12"/>
  <c r="Q172" i="12" s="1"/>
  <c r="U173" i="12"/>
  <c r="G176" i="12"/>
  <c r="M176" i="12" s="1"/>
  <c r="M175" i="12" s="1"/>
  <c r="I176" i="12"/>
  <c r="I175" i="12" s="1"/>
  <c r="K176" i="12"/>
  <c r="K175" i="12" s="1"/>
  <c r="O176" i="12"/>
  <c r="O175" i="12" s="1"/>
  <c r="Q176" i="12"/>
  <c r="Q175" i="12" s="1"/>
  <c r="U176" i="12"/>
  <c r="U175" i="12" s="1"/>
  <c r="G188" i="12"/>
  <c r="M188" i="12" s="1"/>
  <c r="I188" i="12"/>
  <c r="K188" i="12"/>
  <c r="O188" i="12"/>
  <c r="Q188" i="12"/>
  <c r="U188" i="12"/>
  <c r="G193" i="12"/>
  <c r="M193" i="12" s="1"/>
  <c r="I193" i="12"/>
  <c r="K193" i="12"/>
  <c r="O193" i="12"/>
  <c r="O187" i="12" s="1"/>
  <c r="Q193" i="12"/>
  <c r="U193" i="12"/>
  <c r="G196" i="12"/>
  <c r="I196" i="12"/>
  <c r="K196" i="12"/>
  <c r="O196" i="12"/>
  <c r="Q196" i="12"/>
  <c r="U196" i="12"/>
  <c r="G203" i="12"/>
  <c r="M203" i="12" s="1"/>
  <c r="I203" i="12"/>
  <c r="K203" i="12"/>
  <c r="O203" i="12"/>
  <c r="Q203" i="12"/>
  <c r="U203" i="12"/>
  <c r="G206" i="12"/>
  <c r="M206" i="12" s="1"/>
  <c r="I206" i="12"/>
  <c r="K206" i="12"/>
  <c r="O206" i="12"/>
  <c r="Q206" i="12"/>
  <c r="U206" i="12"/>
  <c r="G209" i="12"/>
  <c r="M209" i="12" s="1"/>
  <c r="I209" i="12"/>
  <c r="K209" i="12"/>
  <c r="O209" i="12"/>
  <c r="Q209" i="12"/>
  <c r="U209" i="12"/>
  <c r="G210" i="12"/>
  <c r="M210" i="12" s="1"/>
  <c r="I210" i="12"/>
  <c r="K210" i="12"/>
  <c r="O210" i="12"/>
  <c r="Q210" i="12"/>
  <c r="U210" i="12"/>
  <c r="G211" i="12"/>
  <c r="I211" i="12"/>
  <c r="K211" i="12"/>
  <c r="M211" i="12"/>
  <c r="O211" i="12"/>
  <c r="Q211" i="12"/>
  <c r="U211" i="12"/>
  <c r="G216" i="12"/>
  <c r="M216" i="12" s="1"/>
  <c r="I216" i="12"/>
  <c r="K216" i="12"/>
  <c r="O216" i="12"/>
  <c r="Q216" i="12"/>
  <c r="U216" i="12"/>
  <c r="G221" i="12"/>
  <c r="M221" i="12" s="1"/>
  <c r="I221" i="12"/>
  <c r="K221" i="12"/>
  <c r="O221" i="12"/>
  <c r="Q221" i="12"/>
  <c r="U221" i="12"/>
  <c r="G224" i="12"/>
  <c r="M224" i="12" s="1"/>
  <c r="I224" i="12"/>
  <c r="K224" i="12"/>
  <c r="O224" i="12"/>
  <c r="Q224" i="12"/>
  <c r="U224" i="12"/>
  <c r="G227" i="12"/>
  <c r="M227" i="12" s="1"/>
  <c r="I227" i="12"/>
  <c r="K227" i="12"/>
  <c r="O227" i="12"/>
  <c r="Q227" i="12"/>
  <c r="U227" i="12"/>
  <c r="G229" i="12"/>
  <c r="M229" i="12" s="1"/>
  <c r="I229" i="12"/>
  <c r="K229" i="12"/>
  <c r="O229" i="12"/>
  <c r="Q229" i="12"/>
  <c r="U229" i="12"/>
  <c r="G232" i="12"/>
  <c r="M232" i="12" s="1"/>
  <c r="I232" i="12"/>
  <c r="K232" i="12"/>
  <c r="O232" i="12"/>
  <c r="Q232" i="12"/>
  <c r="U232" i="12"/>
  <c r="G237" i="12"/>
  <c r="M237" i="12" s="1"/>
  <c r="I237" i="12"/>
  <c r="K237" i="12"/>
  <c r="O237" i="12"/>
  <c r="Q237" i="12"/>
  <c r="U237" i="12"/>
  <c r="G238" i="12"/>
  <c r="M238" i="12" s="1"/>
  <c r="I238" i="12"/>
  <c r="K238" i="12"/>
  <c r="O238" i="12"/>
  <c r="Q238" i="12"/>
  <c r="U238" i="12"/>
  <c r="Q239" i="12"/>
  <c r="G240" i="12"/>
  <c r="I240" i="12"/>
  <c r="I239" i="12" s="1"/>
  <c r="K240" i="12"/>
  <c r="K239" i="12" s="1"/>
  <c r="O240" i="12"/>
  <c r="O239" i="12" s="1"/>
  <c r="Q240" i="12"/>
  <c r="U240" i="12"/>
  <c r="U239" i="12" s="1"/>
  <c r="G242" i="12"/>
  <c r="I242" i="12"/>
  <c r="K242" i="12"/>
  <c r="O242" i="12"/>
  <c r="Q242" i="12"/>
  <c r="U242" i="12"/>
  <c r="G246" i="12"/>
  <c r="M246" i="12" s="1"/>
  <c r="I246" i="12"/>
  <c r="K246" i="12"/>
  <c r="O246" i="12"/>
  <c r="Q246" i="12"/>
  <c r="U246" i="12"/>
  <c r="G266" i="12"/>
  <c r="M266" i="12" s="1"/>
  <c r="I266" i="12"/>
  <c r="K266" i="12"/>
  <c r="O266" i="12"/>
  <c r="Q266" i="12"/>
  <c r="U266" i="12"/>
  <c r="G269" i="12"/>
  <c r="M269" i="12" s="1"/>
  <c r="I269" i="12"/>
  <c r="K269" i="12"/>
  <c r="O269" i="12"/>
  <c r="Q269" i="12"/>
  <c r="U269" i="12"/>
  <c r="G272" i="12"/>
  <c r="M272" i="12" s="1"/>
  <c r="I272" i="12"/>
  <c r="K272" i="12"/>
  <c r="O272" i="12"/>
  <c r="Q272" i="12"/>
  <c r="U272" i="12"/>
  <c r="G274" i="12"/>
  <c r="I274" i="12"/>
  <c r="K274" i="12"/>
  <c r="O274" i="12"/>
  <c r="O273" i="12" s="1"/>
  <c r="Q274" i="12"/>
  <c r="U274" i="12"/>
  <c r="U273" i="12" s="1"/>
  <c r="G360" i="12"/>
  <c r="I360" i="12"/>
  <c r="I273" i="12" s="1"/>
  <c r="K360" i="12"/>
  <c r="M360" i="12"/>
  <c r="O360" i="12"/>
  <c r="Q360" i="12"/>
  <c r="U360" i="12"/>
  <c r="G363" i="12"/>
  <c r="M363" i="12" s="1"/>
  <c r="I363" i="12"/>
  <c r="K363" i="12"/>
  <c r="O363" i="12"/>
  <c r="Q363" i="12"/>
  <c r="U363" i="12"/>
  <c r="G365" i="12"/>
  <c r="I365" i="12"/>
  <c r="K365" i="12"/>
  <c r="O365" i="12"/>
  <c r="Q365" i="12"/>
  <c r="U365" i="12"/>
  <c r="G371" i="12"/>
  <c r="M371" i="12" s="1"/>
  <c r="I371" i="12"/>
  <c r="K371" i="12"/>
  <c r="O371" i="12"/>
  <c r="Q371" i="12"/>
  <c r="U371" i="12"/>
  <c r="G373" i="12"/>
  <c r="M373" i="12" s="1"/>
  <c r="I373" i="12"/>
  <c r="K373" i="12"/>
  <c r="O373" i="12"/>
  <c r="Q373" i="12"/>
  <c r="U373" i="12"/>
  <c r="G377" i="12"/>
  <c r="I377" i="12"/>
  <c r="K377" i="12"/>
  <c r="O377" i="12"/>
  <c r="O376" i="12" s="1"/>
  <c r="Q377" i="12"/>
  <c r="U377" i="12"/>
  <c r="U376" i="12" s="1"/>
  <c r="G414" i="12"/>
  <c r="I414" i="12"/>
  <c r="I376" i="12" s="1"/>
  <c r="K414" i="12"/>
  <c r="M414" i="12"/>
  <c r="O414" i="12"/>
  <c r="Q414" i="12"/>
  <c r="U414" i="12"/>
  <c r="G415" i="12"/>
  <c r="M415" i="12" s="1"/>
  <c r="I415" i="12"/>
  <c r="K415" i="12"/>
  <c r="O415" i="12"/>
  <c r="Q415" i="12"/>
  <c r="U415" i="12"/>
  <c r="I419" i="12"/>
  <c r="G420" i="12"/>
  <c r="I420" i="12"/>
  <c r="K420" i="12"/>
  <c r="K419" i="12" s="1"/>
  <c r="O420" i="12"/>
  <c r="O419" i="12" s="1"/>
  <c r="Q420" i="12"/>
  <c r="Q419" i="12" s="1"/>
  <c r="U420" i="12"/>
  <c r="U419" i="12" s="1"/>
  <c r="G424" i="12"/>
  <c r="I424" i="12"/>
  <c r="K424" i="12"/>
  <c r="O424" i="12"/>
  <c r="Q424" i="12"/>
  <c r="U424" i="12"/>
  <c r="G427" i="12"/>
  <c r="M427" i="12" s="1"/>
  <c r="I427" i="12"/>
  <c r="K427" i="12"/>
  <c r="O427" i="12"/>
  <c r="Q427" i="12"/>
  <c r="U427" i="12"/>
  <c r="G430" i="12"/>
  <c r="M430" i="12" s="1"/>
  <c r="I430" i="12"/>
  <c r="K430" i="12"/>
  <c r="O430" i="12"/>
  <c r="Q430" i="12"/>
  <c r="U430" i="12"/>
  <c r="G433" i="12"/>
  <c r="I433" i="12"/>
  <c r="K433" i="12"/>
  <c r="M433" i="12"/>
  <c r="O433" i="12"/>
  <c r="Q433" i="12"/>
  <c r="U433" i="12"/>
  <c r="G436" i="12"/>
  <c r="M436" i="12" s="1"/>
  <c r="I436" i="12"/>
  <c r="K436" i="12"/>
  <c r="O436" i="12"/>
  <c r="Q436" i="12"/>
  <c r="U436" i="12"/>
  <c r="G439" i="12"/>
  <c r="M439" i="12" s="1"/>
  <c r="I439" i="12"/>
  <c r="K439" i="12"/>
  <c r="O439" i="12"/>
  <c r="Q439" i="12"/>
  <c r="U439" i="12"/>
  <c r="G442" i="12"/>
  <c r="M442" i="12" s="1"/>
  <c r="I442" i="12"/>
  <c r="K442" i="12"/>
  <c r="O442" i="12"/>
  <c r="Q442" i="12"/>
  <c r="U442" i="12"/>
  <c r="G446" i="12"/>
  <c r="I446" i="12"/>
  <c r="K446" i="12"/>
  <c r="O446" i="12"/>
  <c r="O445" i="12" s="1"/>
  <c r="Q446" i="12"/>
  <c r="U446" i="12"/>
  <c r="U445" i="12" s="1"/>
  <c r="I447" i="12"/>
  <c r="I445" i="12" s="1"/>
  <c r="K447" i="12"/>
  <c r="O447" i="12"/>
  <c r="Q447" i="12"/>
  <c r="Q445" i="12" s="1"/>
  <c r="U447" i="12"/>
  <c r="G449" i="12"/>
  <c r="M449" i="12" s="1"/>
  <c r="I449" i="12"/>
  <c r="K449" i="12"/>
  <c r="O449" i="12"/>
  <c r="Q449" i="12"/>
  <c r="U449" i="12"/>
  <c r="G450" i="12"/>
  <c r="M450" i="12" s="1"/>
  <c r="I450" i="12"/>
  <c r="K450" i="12"/>
  <c r="O450" i="12"/>
  <c r="Q450" i="12"/>
  <c r="U450" i="12"/>
  <c r="G452" i="12"/>
  <c r="M452" i="12" s="1"/>
  <c r="I452" i="12"/>
  <c r="K452" i="12"/>
  <c r="O452" i="12"/>
  <c r="Q452" i="12"/>
  <c r="U452" i="12"/>
  <c r="G454" i="12"/>
  <c r="M454" i="12" s="1"/>
  <c r="I454" i="12"/>
  <c r="K454" i="12"/>
  <c r="O454" i="12"/>
  <c r="Q454" i="12"/>
  <c r="U454" i="12"/>
  <c r="G455" i="12"/>
  <c r="M455" i="12" s="1"/>
  <c r="I455" i="12"/>
  <c r="K455" i="12"/>
  <c r="O455" i="12"/>
  <c r="Q455" i="12"/>
  <c r="U455" i="12"/>
  <c r="G456" i="12"/>
  <c r="M456" i="12" s="1"/>
  <c r="I456" i="12"/>
  <c r="K456" i="12"/>
  <c r="O456" i="12"/>
  <c r="Q456" i="12"/>
  <c r="U456" i="12"/>
  <c r="G457" i="12"/>
  <c r="I457" i="12"/>
  <c r="K457" i="12"/>
  <c r="M457" i="12"/>
  <c r="O457" i="12"/>
  <c r="Q457" i="12"/>
  <c r="U457" i="12"/>
  <c r="G459" i="12"/>
  <c r="M459" i="12" s="1"/>
  <c r="I459" i="12"/>
  <c r="K459" i="12"/>
  <c r="O459" i="12"/>
  <c r="Q459" i="12"/>
  <c r="U459" i="12"/>
  <c r="G461" i="12"/>
  <c r="I461" i="12"/>
  <c r="K461" i="12"/>
  <c r="O461" i="12"/>
  <c r="Q461" i="12"/>
  <c r="U461" i="12"/>
  <c r="G463" i="12"/>
  <c r="M463" i="12" s="1"/>
  <c r="I463" i="12"/>
  <c r="I460" i="12" s="1"/>
  <c r="K463" i="12"/>
  <c r="O463" i="12"/>
  <c r="Q463" i="12"/>
  <c r="U463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E32" i="14" l="1"/>
  <c r="I32" i="14"/>
  <c r="F447" i="12" s="1"/>
  <c r="G447" i="12" s="1"/>
  <c r="M447" i="12" s="1"/>
  <c r="M173" i="12"/>
  <c r="M172" i="12" s="1"/>
  <c r="K460" i="12"/>
  <c r="Q273" i="12"/>
  <c r="G175" i="12"/>
  <c r="I61" i="1" s="1"/>
  <c r="G102" i="12"/>
  <c r="I55" i="1" s="1"/>
  <c r="G68" i="12"/>
  <c r="I51" i="1" s="1"/>
  <c r="Q7" i="12"/>
  <c r="AD466" i="12"/>
  <c r="O448" i="12"/>
  <c r="Q376" i="12"/>
  <c r="Q241" i="12"/>
  <c r="I241" i="12"/>
  <c r="K228" i="12"/>
  <c r="G228" i="12"/>
  <c r="I64" i="1" s="1"/>
  <c r="Q195" i="12"/>
  <c r="I195" i="12"/>
  <c r="U187" i="12"/>
  <c r="K164" i="12"/>
  <c r="K104" i="12"/>
  <c r="G97" i="12"/>
  <c r="I53" i="1" s="1"/>
  <c r="U89" i="12"/>
  <c r="K33" i="12"/>
  <c r="Q460" i="12"/>
  <c r="U460" i="12"/>
  <c r="O460" i="12"/>
  <c r="U448" i="12"/>
  <c r="K448" i="12"/>
  <c r="K445" i="12"/>
  <c r="Q423" i="12"/>
  <c r="I423" i="12"/>
  <c r="Q364" i="12"/>
  <c r="I364" i="12"/>
  <c r="U364" i="12"/>
  <c r="O364" i="12"/>
  <c r="K273" i="12"/>
  <c r="G273" i="12"/>
  <c r="I67" i="1" s="1"/>
  <c r="U228" i="12"/>
  <c r="O228" i="12"/>
  <c r="K187" i="12"/>
  <c r="Q187" i="12"/>
  <c r="I187" i="12"/>
  <c r="Q164" i="12"/>
  <c r="U164" i="12"/>
  <c r="O164" i="12"/>
  <c r="U104" i="12"/>
  <c r="O104" i="12"/>
  <c r="K89" i="12"/>
  <c r="Q89" i="12"/>
  <c r="I89" i="12"/>
  <c r="O33" i="12"/>
  <c r="F39" i="1"/>
  <c r="F40" i="1"/>
  <c r="G460" i="12"/>
  <c r="I74" i="1" s="1"/>
  <c r="I19" i="1" s="1"/>
  <c r="M461" i="12"/>
  <c r="M460" i="12" s="1"/>
  <c r="Q448" i="12"/>
  <c r="I448" i="12"/>
  <c r="M446" i="12"/>
  <c r="G423" i="12"/>
  <c r="I71" i="1" s="1"/>
  <c r="M424" i="12"/>
  <c r="M423" i="12" s="1"/>
  <c r="G448" i="12"/>
  <c r="I73" i="1" s="1"/>
  <c r="U423" i="12"/>
  <c r="O423" i="12"/>
  <c r="G419" i="12"/>
  <c r="I70" i="1" s="1"/>
  <c r="M420" i="12"/>
  <c r="M419" i="12" s="1"/>
  <c r="K376" i="12"/>
  <c r="G376" i="12"/>
  <c r="I69" i="1" s="1"/>
  <c r="M377" i="12"/>
  <c r="M376" i="12" s="1"/>
  <c r="K364" i="12"/>
  <c r="G364" i="12"/>
  <c r="I68" i="1" s="1"/>
  <c r="M448" i="12"/>
  <c r="K423" i="12"/>
  <c r="K241" i="12"/>
  <c r="M365" i="12"/>
  <c r="M364" i="12" s="1"/>
  <c r="M274" i="12"/>
  <c r="M273" i="12" s="1"/>
  <c r="U241" i="12"/>
  <c r="O241" i="12"/>
  <c r="G239" i="12"/>
  <c r="I65" i="1" s="1"/>
  <c r="M240" i="12"/>
  <c r="M239" i="12" s="1"/>
  <c r="Q228" i="12"/>
  <c r="M228" i="12"/>
  <c r="I228" i="12"/>
  <c r="K195" i="12"/>
  <c r="G195" i="12"/>
  <c r="I63" i="1" s="1"/>
  <c r="M196" i="12"/>
  <c r="M195" i="12" s="1"/>
  <c r="G187" i="12"/>
  <c r="I62" i="1" s="1"/>
  <c r="G161" i="12"/>
  <c r="I58" i="1" s="1"/>
  <c r="M162" i="12"/>
  <c r="M161" i="12" s="1"/>
  <c r="Q104" i="12"/>
  <c r="M104" i="12"/>
  <c r="I104" i="12"/>
  <c r="G89" i="12"/>
  <c r="I52" i="1" s="1"/>
  <c r="G33" i="12"/>
  <c r="I50" i="1" s="1"/>
  <c r="K7" i="12"/>
  <c r="G7" i="12"/>
  <c r="M8" i="12"/>
  <c r="M7" i="12" s="1"/>
  <c r="G241" i="12"/>
  <c r="I66" i="1" s="1"/>
  <c r="M242" i="12"/>
  <c r="M241" i="12" s="1"/>
  <c r="U195" i="12"/>
  <c r="O195" i="12"/>
  <c r="M187" i="12"/>
  <c r="G164" i="12"/>
  <c r="I59" i="1" s="1"/>
  <c r="M165" i="12"/>
  <c r="M164" i="12" s="1"/>
  <c r="G159" i="12"/>
  <c r="I57" i="1" s="1"/>
  <c r="M160" i="12"/>
  <c r="M159" i="12" s="1"/>
  <c r="G104" i="12"/>
  <c r="I56" i="1" s="1"/>
  <c r="M89" i="12"/>
  <c r="Q33" i="12"/>
  <c r="M33" i="12"/>
  <c r="I33" i="12"/>
  <c r="M445" i="12" l="1"/>
  <c r="G445" i="12"/>
  <c r="I72" i="1" s="1"/>
  <c r="I18" i="1" s="1"/>
  <c r="I17" i="1"/>
  <c r="I49" i="1"/>
  <c r="I75" i="1" s="1"/>
  <c r="J66" i="1" s="1"/>
  <c r="I16" i="1"/>
  <c r="F42" i="1"/>
  <c r="G41" i="1"/>
  <c r="H41" i="1" s="1"/>
  <c r="I41" i="1" s="1"/>
  <c r="G39" i="1"/>
  <c r="G42" i="1" s="1"/>
  <c r="G25" i="1" s="1"/>
  <c r="G26" i="1" s="1"/>
  <c r="G40" i="1"/>
  <c r="H40" i="1" s="1"/>
  <c r="I40" i="1" s="1"/>
  <c r="G466" i="12" l="1"/>
  <c r="I21" i="1"/>
  <c r="J49" i="1"/>
  <c r="J68" i="1"/>
  <c r="J59" i="1"/>
  <c r="J52" i="1"/>
  <c r="J50" i="1"/>
  <c r="J67" i="1"/>
  <c r="J65" i="1"/>
  <c r="J60" i="1"/>
  <c r="J71" i="1"/>
  <c r="J54" i="1"/>
  <c r="H39" i="1"/>
  <c r="I39" i="1" s="1"/>
  <c r="I42" i="1" s="1"/>
  <c r="J74" i="1"/>
  <c r="J62" i="1"/>
  <c r="J69" i="1"/>
  <c r="J51" i="1"/>
  <c r="J55" i="1"/>
  <c r="J63" i="1"/>
  <c r="J57" i="1"/>
  <c r="J73" i="1"/>
  <c r="J56" i="1"/>
  <c r="J64" i="1"/>
  <c r="J72" i="1"/>
  <c r="J61" i="1"/>
  <c r="J58" i="1"/>
  <c r="J53" i="1"/>
  <c r="J70" i="1"/>
  <c r="G23" i="1"/>
  <c r="G24" i="1" s="1"/>
  <c r="G29" i="1" s="1"/>
  <c r="G28" i="1"/>
  <c r="J75" i="1" l="1"/>
  <c r="H42" i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<sst xmlns="http://schemas.openxmlformats.org/spreadsheetml/2006/main" count="1558" uniqueCount="622">
  <si>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</si>
  <si>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</si>
  <si>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</si>
  <si>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</si>
  <si>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</si>
  <si>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</si>
  <si>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</si>
  <si>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</si>
  <si>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</si>
  <si>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</si>
  <si>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</si>
  <si>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</si>
  <si>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</si>
  <si>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</si>
  <si>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</si>
  <si>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</si>
  <si>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</si>
  <si>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</si>
  <si>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</si>
  <si>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</si>
  <si>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</si>
  <si>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</si>
  <si>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</si>
  <si>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</si>
  <si>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</si>
  <si>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</si>
  <si>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</si>
  <si>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</si>
  <si>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</si>
  <si>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</si>
  <si>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</si>
  <si>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</si>
  <si>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</si>
  <si>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</si>
  <si>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</si>
  <si>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</si>
  <si>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</si>
  <si>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</si>
  <si>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</si>
  <si>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</si>
  <si>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</si>
  <si>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</si>
  <si>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</si>
  <si>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1.02</t>
  </si>
  <si>
    <t>Soupis prací, dodávek a služeb</t>
  </si>
  <si>
    <t>SO1</t>
  </si>
  <si>
    <t>Stavební část</t>
  </si>
  <si>
    <t>Objekt:</t>
  </si>
  <si>
    <t>Rozpočet:</t>
  </si>
  <si>
    <t>OD2017/002</t>
  </si>
  <si>
    <t>ZŠ 5.Květen - rekonstrukce sociálního zázemí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</si>
  <si>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</si>
  <si>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</si>
  <si>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</si>
  <si>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</si>
  <si>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</si>
  <si>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</si>
  <si>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</si>
  <si>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</si>
  <si>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</si>
  <si>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</si>
  <si>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</si>
  <si>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</si>
  <si>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</si>
  <si>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</si>
  <si>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</si>
  <si>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</si>
  <si>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</si>
  <si>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</si>
  <si>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</si>
  <si>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</si>
  <si>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</si>
  <si>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</si>
  <si>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</si>
  <si>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</si>
  <si>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</si>
  <si>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</si>
  <si>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</si>
  <si>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</si>
  <si>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</si>
  <si>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</si>
  <si>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zúčtovací sazby</t>
  </si>
  <si>
    <t>711</t>
  </si>
  <si>
    <t>Izolace proti vodě</t>
  </si>
  <si>
    <t>720</t>
  </si>
  <si>
    <t>Zdravotechnická instalace</t>
  </si>
  <si>
    <t>726</t>
  </si>
  <si>
    <t>Instalační prefabrikáty</t>
  </si>
  <si>
    <t>735</t>
  </si>
  <si>
    <t>Otopná tělesa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</si>
  <si>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</si>
  <si>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</si>
  <si>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</si>
  <si>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</si>
  <si>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</si>
  <si>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</si>
  <si>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</si>
  <si>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</si>
  <si>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</si>
  <si>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</si>
  <si>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</si>
  <si>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</si>
  <si>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</si>
  <si>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</si>
  <si>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</si>
  <si>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</si>
  <si>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</si>
  <si>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</si>
  <si>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</si>
  <si>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</si>
  <si>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</si>
  <si>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</si>
  <si>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</si>
  <si>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</si>
  <si>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</si>
  <si>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</si>
  <si>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</si>
  <si>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</si>
  <si>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</si>
  <si>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</si>
  <si>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</si>
  <si>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</si>
  <si>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</si>
  <si>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</si>
  <si>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</si>
  <si>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</si>
  <si>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</si>
  <si>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</si>
  <si>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</si>
  <si>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</si>
  <si>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</si>
  <si>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</si>
  <si>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</si>
  <si>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</si>
  <si>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</si>
  <si>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</si>
  <si>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</si>
  <si>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</si>
  <si>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</si>
  <si>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310238211RT1</t>
  </si>
  <si>
    <t>Zazdívka otvorů plochy do 1 m2 cihlami na MVC, s použitím suché maltové směsi</t>
  </si>
  <si>
    <t>m3</t>
  </si>
  <si>
    <t>POL1_</t>
  </si>
  <si>
    <t xml:space="preserve">Výkres 05, půdorys 2.NP - nový stav : </t>
  </si>
  <si>
    <t>VV</t>
  </si>
  <si>
    <t>zazdívka části dveřního otvoru (posunutí dveří) : 0,60*2,00*0,20+0,60*2,00*0,20</t>
  </si>
  <si>
    <t xml:space="preserve">Výkres 06, půdorys 3.NP - nový stav : </t>
  </si>
  <si>
    <t>317168112R00</t>
  </si>
  <si>
    <t>Překlad plochý 115x71x1250 mm</t>
  </si>
  <si>
    <t>kus</t>
  </si>
  <si>
    <t>Včetně dodávky překladů.</t>
  </si>
  <si>
    <t>POP</t>
  </si>
  <si>
    <t>319201316R00</t>
  </si>
  <si>
    <t>Vyrovnání zdiva pod omítku maltou ze SMS tl. 20 mm</t>
  </si>
  <si>
    <t>m2</t>
  </si>
  <si>
    <t xml:space="preserve">předpoklad 30% plochy keramického obkladu : </t>
  </si>
  <si>
    <t>Položka pořadí 55 : 67.32660*0,3</t>
  </si>
  <si>
    <t>347016133X00</t>
  </si>
  <si>
    <t>Předstěna SDK, ocel.kce CW, 1x RBI 12,5mm</t>
  </si>
  <si>
    <t>Včetně:</t>
  </si>
  <si>
    <t>- nezbytné úpravy desek na příslušný rozměr</t>
  </si>
  <si>
    <t>- úpravy rohů, koutů a hran konstrukcí ze sádrokartonu</t>
  </si>
  <si>
    <t>1.02 WC muži - žáci : (1,38+2,16+4,17)*1,50</t>
  </si>
  <si>
    <t>1.03 WC muži - zaměstnanci : 0,883*1,50</t>
  </si>
  <si>
    <t>1.05 WC ženy - žáci : 2,60*1,50</t>
  </si>
  <si>
    <t>1.07 WC imobilní : 0,80*1,50</t>
  </si>
  <si>
    <t>Mezisoučet</t>
  </si>
  <si>
    <t>2.02 WC muži - žáci : (1,38+2,16+4,40)*1,50</t>
  </si>
  <si>
    <t>2.03 WC muži - zaměstnanci : 0,883*1,50</t>
  </si>
  <si>
    <t>2.04 WC ženy - žáci : 4,25*1,50</t>
  </si>
  <si>
    <t>610991111R00</t>
  </si>
  <si>
    <t>Zakrývání výplní vnitřních otvorů</t>
  </si>
  <si>
    <t>611421231R00</t>
  </si>
  <si>
    <t>Oprava váp.omítek stropů do 10% plochy - štukových</t>
  </si>
  <si>
    <t>Včetně pomocného pracovního lešení o výšce podlahy do 1900 mm a pro zatížení do 1,5 kPa.</t>
  </si>
  <si>
    <t xml:space="preserve">Příprava podkladu pro novou malbu : </t>
  </si>
  <si>
    <t>1.01 předsíň : 4,16</t>
  </si>
  <si>
    <t>1.02 WC muži - žáci : 11,82</t>
  </si>
  <si>
    <t>1.03 WC muži - zaměstnanci : 1,12</t>
  </si>
  <si>
    <t>1.04 sanitární šachta : 3,65</t>
  </si>
  <si>
    <t>1.05 WC ženy - žáci : 12,30</t>
  </si>
  <si>
    <t>1.06 předsíň : 3,76</t>
  </si>
  <si>
    <t>1.07 WC imobilní : 2,45</t>
  </si>
  <si>
    <t>1.08 úklidová místnost : 2,45</t>
  </si>
  <si>
    <t>2.01 předsíň : 4,16</t>
  </si>
  <si>
    <t>2.02 WC muži - žáci : 11,65</t>
  </si>
  <si>
    <t>2.03 WC muži - zaměstnanci : 1,12</t>
  </si>
  <si>
    <t>2.04 WC ženy - žáci : 16,71</t>
  </si>
  <si>
    <t>2.05 předsíň : 4,04</t>
  </si>
  <si>
    <t>2.06 úklidová místnost : 2,45</t>
  </si>
  <si>
    <t>612401391R00</t>
  </si>
  <si>
    <t>Omítka malých ploch vnitřních stěn do 1 m2</t>
  </si>
  <si>
    <t>vč. pomocného lešení</t>
  </si>
  <si>
    <t>Výkres 05, půdorys 2.NP - nový stav : 5,00</t>
  </si>
  <si>
    <t>Výkres 06, půdorys 3.NP - nový stav : 5,00</t>
  </si>
  <si>
    <t>612421221R00</t>
  </si>
  <si>
    <t>Oprava vápen.omítek stěn do 10 % pl. - hladkých</t>
  </si>
  <si>
    <t xml:space="preserve">Příprava podkladu pod novým keramickým obkladem : </t>
  </si>
  <si>
    <t>Položka pořadí 57 : 222.26000</t>
  </si>
  <si>
    <t>612421231R00</t>
  </si>
  <si>
    <t>Oprava vápen.omítek stěn do 10 % pl. - štukových</t>
  </si>
  <si>
    <t>Položka pořadí 65 : 346.32000</t>
  </si>
  <si>
    <t xml:space="preserve">odpočet výměry stropů : </t>
  </si>
  <si>
    <t>Položka pořadí 4 : -81.84000*-1</t>
  </si>
  <si>
    <t>632421115RT1</t>
  </si>
  <si>
    <t>Potěr samonivelační, ručně zpracovaný,tl. 5 mm, pevnost 25 MPa</t>
  </si>
  <si>
    <t>včetně penetrace podkladu.</t>
  </si>
  <si>
    <t>642944121RU3</t>
  </si>
  <si>
    <t>Osazení ocelových zárubní dodatečně do 2,5 m2, včetně dodávky zárubně  70x197x16 cm</t>
  </si>
  <si>
    <t>1.03 WC muži - zaměstnanci : 1,00</t>
  </si>
  <si>
    <t>2.03 WC muži - zaměstnanci : 1,00</t>
  </si>
  <si>
    <t>642944121RU4</t>
  </si>
  <si>
    <t>Osazení ocelových zárubní dodatečně do 2,5 m2, včetně dodávky zárubně  80x197x16 cm</t>
  </si>
  <si>
    <t>2.05 předsíň : 2,00</t>
  </si>
  <si>
    <t>642944121RU5</t>
  </si>
  <si>
    <t>Osazení ocelových zárubní dodatečně do 2,5 m2, včetně dodávky zárubně  90x197x16 cm</t>
  </si>
  <si>
    <t>1.06 předsíň : 2,00</t>
  </si>
  <si>
    <t>900      XT1</t>
  </si>
  <si>
    <t>Zednické přípomoce specialistům PSV</t>
  </si>
  <si>
    <t>soub</t>
  </si>
  <si>
    <t>POL10_</t>
  </si>
  <si>
    <t>drážky, zaomítání šliců, prostupy, průrazy a pod...</t>
  </si>
  <si>
    <t>941955003R00</t>
  </si>
  <si>
    <t>Lešení lehké pomocné, výška podlahy do 2,5 m</t>
  </si>
  <si>
    <t>952901111R00</t>
  </si>
  <si>
    <t>Vyčištění budov o výšce podlaží do 4 m</t>
  </si>
  <si>
    <t>962036412R00</t>
  </si>
  <si>
    <t>DMTZ SDK předstěny, 1x kov.kce, 1x oplášť.12,5 mm</t>
  </si>
  <si>
    <t xml:space="preserve">Výkres 03, demolice 2.NP : </t>
  </si>
  <si>
    <t>2.02 WC muži - žáci : (1,60+2,45+1,60)*1,50</t>
  </si>
  <si>
    <t>962081141R00</t>
  </si>
  <si>
    <t>Bourání příček ze skleněných tvárnic tl. 15 cm</t>
  </si>
  <si>
    <t>4ks luxferových oken (bude nahrazeno plastovým) : 4*0,50*0,75</t>
  </si>
  <si>
    <t>965048130R00</t>
  </si>
  <si>
    <t>Dočištění povrchu po vybourání dlažeb, tmel do 30%</t>
  </si>
  <si>
    <t>Položka pořadí 20 : 10.00000</t>
  </si>
  <si>
    <t>Položka pořadí 26 : 42.20000</t>
  </si>
  <si>
    <t>965081713R00</t>
  </si>
  <si>
    <t>Bourání dlaždic keramických tl. 1 cm, nad 1 m2</t>
  </si>
  <si>
    <t>v místech dle potřeby : 10,00</t>
  </si>
  <si>
    <t>968061125R00</t>
  </si>
  <si>
    <t>Vyvěšení dřevěných dveřních křídel pl. do 2 m2</t>
  </si>
  <si>
    <t>600/1970 : 1,00</t>
  </si>
  <si>
    <t>800/1970 : 5,00</t>
  </si>
  <si>
    <t xml:space="preserve">Výkres 04, demolice 3.NP : </t>
  </si>
  <si>
    <t>968071125R00</t>
  </si>
  <si>
    <t>Vyvěšení, zavěšení kovových křídel dveří pl. 2 m2</t>
  </si>
  <si>
    <t>600/1970 - v plechových sanitárních příčkách : 8,00</t>
  </si>
  <si>
    <t>968072455R00</t>
  </si>
  <si>
    <t>Vybourání kovových dveřních zárubní pl. do 2 m2</t>
  </si>
  <si>
    <t>600/1970 : 1*0,60*2,00</t>
  </si>
  <si>
    <t>800/1970 : 2*0,80*2,00</t>
  </si>
  <si>
    <t>971033641R00</t>
  </si>
  <si>
    <t>Vybourání otv. zeď cihel. pl.4 m2, tl.30 cm, MVC</t>
  </si>
  <si>
    <t>Včetně pomocného lešení o výšce podlahy do 1900 mm a pro zatížení do 1,5 kPa  (150 kg/m2).</t>
  </si>
  <si>
    <t>otvor pro dveře mezi m.č. 1.05/1.06 : 0,60*2,10*0,20</t>
  </si>
  <si>
    <t>zvětšení otvoru pro dveře mezi m.č. 1.01 a 1.03 : 0,30*2,10*0,20</t>
  </si>
  <si>
    <t>přesunutí otvoru vstup do m.č. 1.06 : 0,60*2,10*0,60</t>
  </si>
  <si>
    <t>přesunutí otvoru vstup do m.č. 2.05 : 0,60*2,10*0,60</t>
  </si>
  <si>
    <t>973031345R00</t>
  </si>
  <si>
    <t>Vysekání kapes zeď cih. MVC pl. 0,25 m2, hl. 30 cm</t>
  </si>
  <si>
    <t>Pro překlady nad rozšiřovanými otvory : 4,00</t>
  </si>
  <si>
    <t>978059531R00</t>
  </si>
  <si>
    <t>Odsekání vnitřních obkladů stěn nad 2 m2</t>
  </si>
  <si>
    <t>m.č. 1.01 předsíň, u umyvadel : (1,10+1,50)*2,00</t>
  </si>
  <si>
    <t>1.02 WC muži - žáci, u pisoárů : (1,20+2,40+1,20)*1,50</t>
  </si>
  <si>
    <t>m.č. 1.06 předsíň, u umyvadel : (0,50+1,50+0,80)*2,00</t>
  </si>
  <si>
    <t xml:space="preserve">Výkres 03, demolice 3.NP : </t>
  </si>
  <si>
    <t>2.01 předsíň, u umyvadla : (1,20+1,50)*2,00</t>
  </si>
  <si>
    <t>2.02 WC muži - žáci, u pisoárů : (1,20+2,40+1,20)*1,50</t>
  </si>
  <si>
    <t>2.05 předsíň, u umyvadel : (0,70+1,50+0,60)*2,00</t>
  </si>
  <si>
    <t>Odsekání soklíků : 60,00*0,10</t>
  </si>
  <si>
    <t>999281108R00</t>
  </si>
  <si>
    <t>Přesun hmot pro opravy a údržbu do výšky 12 m</t>
  </si>
  <si>
    <t>t</t>
  </si>
  <si>
    <t>POL7_</t>
  </si>
  <si>
    <t>991909001</t>
  </si>
  <si>
    <t>Ostatní demontáže neuvedené položkově (demontáže elektro, ZTI, mýdelníky, zrcadla a pod...)</t>
  </si>
  <si>
    <t>hod</t>
  </si>
  <si>
    <t>POL1_1</t>
  </si>
  <si>
    <t>Bude zapsáno do SD, provedena fotodokumentace a odsouhlasení od TDI : 20,00</t>
  </si>
  <si>
    <t>711212001RT2</t>
  </si>
  <si>
    <t>Hydroizolační povlak pod dlažbu, proti vlhkosti, vč. pásek</t>
  </si>
  <si>
    <t xml:space="preserve">podlahy, přetáhnout na stěny, +10% k výměře : </t>
  </si>
  <si>
    <t>Položka pořadí 53 : 90.02000*1,1</t>
  </si>
  <si>
    <t>stěny - UPŘESNÍ PROJEKTANT, odhad : 20,00</t>
  </si>
  <si>
    <t>998711102R00</t>
  </si>
  <si>
    <t>Přesun hmot pro izolace proti vodě, výšky do 12 m</t>
  </si>
  <si>
    <t>720909000RAX</t>
  </si>
  <si>
    <t>Zdravotechnické instalace - dle oceněné přílohy</t>
  </si>
  <si>
    <t>POL2_</t>
  </si>
  <si>
    <t>vnitřní kanalizace, vodovod, plynovod, zařizovací předměty</t>
  </si>
  <si>
    <t>726909001RAX</t>
  </si>
  <si>
    <t>Dod+Mtž sanitární zástěna rám elox hliník, komplet vč. dveří a přesunu hmot</t>
  </si>
  <si>
    <t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t>
  </si>
  <si>
    <t>1.02 WC muži - žáci : (2,80+3*1,10)*2,10</t>
  </si>
  <si>
    <t>1.05 WC ženy - žáci : (2,60+2*1,10)*2,10</t>
  </si>
  <si>
    <t>1.07 WC imobilní : (1,80+1,60)*2,10</t>
  </si>
  <si>
    <t>2.02 WC muži - žáci : (2,90+3*1,10)*2,10</t>
  </si>
  <si>
    <t>2.04 WC ženy - žáci : (4,45+3*1,65)*2,10</t>
  </si>
  <si>
    <t>735156667R00</t>
  </si>
  <si>
    <t>Otopná tělesa panelová 600/1200</t>
  </si>
  <si>
    <t>počet desek 2, počet přídavných přestupných ploch 2, výška 600 mm, délka 1200 mm, levé nebo pravé boční připojení,s nuceným nebo samotížným oběhem, čelní deska profilovaná, vč. termohlavice</t>
  </si>
  <si>
    <t>položka obsahuje veškeré související práce nutné k provedení výměny otopného tělesa</t>
  </si>
  <si>
    <t xml:space="preserve">nový stav : </t>
  </si>
  <si>
    <t>Položka pořadí 34 : 4.00000</t>
  </si>
  <si>
    <t>735111810X00</t>
  </si>
  <si>
    <t>Demontáž těles otopných litinových článkových</t>
  </si>
  <si>
    <t>původní otopná tělesa : 4,00</t>
  </si>
  <si>
    <t>766661112R00</t>
  </si>
  <si>
    <t>Montáž dveří do zárubně,otevíravých 1kř.do 0,8 m</t>
  </si>
  <si>
    <t>700/1970 : 1,00</t>
  </si>
  <si>
    <t>800/1970 : 3,00</t>
  </si>
  <si>
    <t>766661122R00</t>
  </si>
  <si>
    <t>Montáž dveří do zárubně,otevíravých 1kř.nad 0,8 m</t>
  </si>
  <si>
    <t>900/1970 : 2,00</t>
  </si>
  <si>
    <t>766695212R00</t>
  </si>
  <si>
    <t>Montáž prahů dveří jednokřídlových š. do 10 cm</t>
  </si>
  <si>
    <t>2.NP : 2,00</t>
  </si>
  <si>
    <t>3.NP : 3,00</t>
  </si>
  <si>
    <t>54914634X</t>
  </si>
  <si>
    <t>Dveřní kování</t>
  </si>
  <si>
    <t>POL3_</t>
  </si>
  <si>
    <t>549909001</t>
  </si>
  <si>
    <t>Příplatek k dveřnímu křídlu za zámek a zámek FAB</t>
  </si>
  <si>
    <t>61161802R</t>
  </si>
  <si>
    <t>Dveře vnitřní hladké plné 1kř. 70x197</t>
  </si>
  <si>
    <t>61161803R</t>
  </si>
  <si>
    <t>Dveře vnitřní hladké plné 1kř. 80x197</t>
  </si>
  <si>
    <t>61161804R</t>
  </si>
  <si>
    <t>Dveře vnitřní hladké plné 1kř. 90x197</t>
  </si>
  <si>
    <t>61187156R</t>
  </si>
  <si>
    <t>Prah dubový délka 80 cm šířka 10 cm tl. 2 cm</t>
  </si>
  <si>
    <t>998766102R00</t>
  </si>
  <si>
    <t>Přesun hmot pro truhlářské konstr., výšky do 12 m</t>
  </si>
  <si>
    <t>767649191R00</t>
  </si>
  <si>
    <t>Montáž doplňků dveří, samozavírače hydraulického</t>
  </si>
  <si>
    <t>Výkres 05, půdorys 2.NP - nový stav : 3,00</t>
  </si>
  <si>
    <t>Výkres 06, půdorys 3.NP - nový stav : 3,00</t>
  </si>
  <si>
    <t>767996802R00</t>
  </si>
  <si>
    <t>Demontáž atypických ocelových konstr. do100 kg</t>
  </si>
  <si>
    <t>kg</t>
  </si>
  <si>
    <t>stávající plechové sanitární zástěny, odhad 5kg/m2 : ((2,50+3*1,00+3,50+4*1,00)*2,00-8*0,60*2,00)*5,00</t>
  </si>
  <si>
    <t>54917030R</t>
  </si>
  <si>
    <t>Zavírač dveří hydraulický</t>
  </si>
  <si>
    <t>998767102R00</t>
  </si>
  <si>
    <t>Přesun hmot pro zámečnické konstr., výšky do 12 m</t>
  </si>
  <si>
    <t>769909001RAX</t>
  </si>
  <si>
    <t>Dod+mtž pevného plastového okna 500/750mm, kompletní provedení vč. začištění</t>
  </si>
  <si>
    <t>771111122R00</t>
  </si>
  <si>
    <t>Montáž podlahových lišt přechodových</t>
  </si>
  <si>
    <t>m</t>
  </si>
  <si>
    <t>dveře vnitřní hladké plné 1kř. 70x197 : 2,00*0,70</t>
  </si>
  <si>
    <t>dveře vnitřní hladké plné 1kř. 80x197 : (8,00-5,00)*0,80</t>
  </si>
  <si>
    <t>dveře vnitřní hladké plné 1kř. 90x197 : 2,00*0,90</t>
  </si>
  <si>
    <t>771575109R00</t>
  </si>
  <si>
    <t>Montáž podlah keram.,hladké, tmel, 30x30 cm</t>
  </si>
  <si>
    <t xml:space="preserve">Podlahy z keramické dlažby na původní dlažbu po provedení vyrovnávky : </t>
  </si>
  <si>
    <t>28342443R</t>
  </si>
  <si>
    <t>Profil dilatační PVC h=12,5mm,l=2,5m</t>
  </si>
  <si>
    <t xml:space="preserve">plocha +10% k čisté výměře : </t>
  </si>
  <si>
    <t>Položka pořadí 52 : 6.16000*1,1</t>
  </si>
  <si>
    <t>59764999X</t>
  </si>
  <si>
    <t>Dlažba keramická, uchazeč použije částku 400,- Kč/m2, protiskluz dle ČSN (R9), typ a odstín bude, upřesněn</t>
  </si>
  <si>
    <t>998771102R00</t>
  </si>
  <si>
    <t>Přesun hmot pro podlahy z dlaždic, výšky do 12 m</t>
  </si>
  <si>
    <t>781475116R00</t>
  </si>
  <si>
    <t>Obklad vnitřní stěn keramický, do tmele, 30x30 cm, komplet vč. prostupů, silikonování, detailů,, rohových lišt...</t>
  </si>
  <si>
    <t>POL1_7</t>
  </si>
  <si>
    <t xml:space="preserve">1.01 předsíň : </t>
  </si>
  <si>
    <t>plocha : 2*(2,44+1,40)*2,10</t>
  </si>
  <si>
    <t xml:space="preserve">odpočet otvorů : </t>
  </si>
  <si>
    <t>dveře 800/1970 : -2,00*0,80*2,00</t>
  </si>
  <si>
    <t>dveře 700/1970 : -1,00*0,70*2,00</t>
  </si>
  <si>
    <t xml:space="preserve">přípočet ostění : </t>
  </si>
  <si>
    <t>dveře 800/1970 : 1*(2,00+2,00)*0,60</t>
  </si>
  <si>
    <t xml:space="preserve">1.02 WC muži - žáci : </t>
  </si>
  <si>
    <t>plocha : 2*(2,44+5,25)*2,10</t>
  </si>
  <si>
    <t>dveře 800/1970 : -1,00*0,80*2,00</t>
  </si>
  <si>
    <t>okno : -1*1,50*2,00</t>
  </si>
  <si>
    <t xml:space="preserve">přípočet ostění, parapet : </t>
  </si>
  <si>
    <t>okno : 1*(1,50+1,50+1,50)*0,50</t>
  </si>
  <si>
    <t xml:space="preserve">1.03 WC muži - zaměstnanci : </t>
  </si>
  <si>
    <t>plocha : 2*(1,20+0,80)*2,10</t>
  </si>
  <si>
    <t xml:space="preserve">1.05 WC ženy - žáci + 1.07 WC imobilní : </t>
  </si>
  <si>
    <t>plocha : 2*(4,10+(4,10+2,75)/2)*2,10</t>
  </si>
  <si>
    <t>dveře 900/1970 : -1,00*0,90*2,00</t>
  </si>
  <si>
    <t>okno : -1,00</t>
  </si>
  <si>
    <t>okno : (1,00+1,50+1,50)*0,50</t>
  </si>
  <si>
    <t>dveře : 0,50</t>
  </si>
  <si>
    <t xml:space="preserve">1.06 předsíň : </t>
  </si>
  <si>
    <t>plocha : 2*(2,45+1,49)*2,10</t>
  </si>
  <si>
    <t>dveře 900/1970 : -2,00*0,90*2,00</t>
  </si>
  <si>
    <t>dveře 900/1970 : (2,00+2,00)*0,50</t>
  </si>
  <si>
    <t xml:space="preserve">1.08 úklidová místnost : </t>
  </si>
  <si>
    <t>plocha : 2*(1,40+1,49)*2,10</t>
  </si>
  <si>
    <t xml:space="preserve">odpočet dveří : </t>
  </si>
  <si>
    <t>dveře 800/1970 : 1,00*(2,00+2,00)*0,50</t>
  </si>
  <si>
    <t xml:space="preserve">stěny : </t>
  </si>
  <si>
    <t xml:space="preserve">2.01 předsíň : </t>
  </si>
  <si>
    <t>plocha : 2*(2,44+1,50)*2,10</t>
  </si>
  <si>
    <t>dveře 800/1970 : 1,00*(2,00+2,00)*0,60</t>
  </si>
  <si>
    <t xml:space="preserve">2.02 WC muži - žáci : </t>
  </si>
  <si>
    <t xml:space="preserve">2.03 WC muži - zaměstnanci : </t>
  </si>
  <si>
    <t>plocha : 2*(1,17+0,90)*2,10</t>
  </si>
  <si>
    <t xml:space="preserve">2.04 WC ženy - žáci : </t>
  </si>
  <si>
    <t>plocha : (4,10+4,44+1,75+0,20+2,80+2,80)*2,10</t>
  </si>
  <si>
    <t xml:space="preserve">2.05 předsíň : </t>
  </si>
  <si>
    <t>plocha : 2*(2,38+1,50)*2,10</t>
  </si>
  <si>
    <t>dveře 900/1970 : -2,00*0,80*2,00</t>
  </si>
  <si>
    <t xml:space="preserve">2.06 úklidová místnost : </t>
  </si>
  <si>
    <t>plocha : 2*(1,40+1,50)*2,10</t>
  </si>
  <si>
    <t>59782999X</t>
  </si>
  <si>
    <t>Obklad keramický, uchazeč použije částku 400,- Kč/m2, typ a odstín bude upřesněn</t>
  </si>
  <si>
    <t>POL3_7</t>
  </si>
  <si>
    <t xml:space="preserve">materiál +10% k čisté výměře : </t>
  </si>
  <si>
    <t>Položka pořadí 57 : 244.49000*1,1</t>
  </si>
  <si>
    <t>998781102R00</t>
  </si>
  <si>
    <t>Přesun hmot pro obklady keramické, výšky do 12 m</t>
  </si>
  <si>
    <t>783222100R00</t>
  </si>
  <si>
    <t>Nátěr syntetický kovových konstrukcí dvojnásobný, vč. přípravy podkladu</t>
  </si>
  <si>
    <t>včetně pomocného lešení.</t>
  </si>
  <si>
    <t xml:space="preserve">Stávající i nově osazené zárubně : </t>
  </si>
  <si>
    <t>70x197 : 2,00*(0,70+2,00+2,00)*0,30</t>
  </si>
  <si>
    <t>80x197 : 8,00*(0,80+2,00+2,00)*0,30</t>
  </si>
  <si>
    <t>90x197 : 2,00*(0,90+2,00+2,00)*0,30</t>
  </si>
  <si>
    <t>783671002R00</t>
  </si>
  <si>
    <t>Nátěr polyuretan.truhlářských výrobků 1x +1x email</t>
  </si>
  <si>
    <t>Prah dubový délka 80 cm šířka 10 cm tl. 2 cm : 5,00*0,80*(2*0,10+2*0,02)</t>
  </si>
  <si>
    <t>783424140X00</t>
  </si>
  <si>
    <t>Nátěr syntetický potrubí barvou vhodnou pro radiátory, vč. přípravy podkladu , individuální, kalkulace zhotovitele dle obhlídky stavby</t>
  </si>
  <si>
    <t>Výkres 05, půdorys 2.NP - nový stav : 1,00</t>
  </si>
  <si>
    <t>Výkres 06, půdorys 3.NP - nový stav : 1,00</t>
  </si>
  <si>
    <t>784402801R00</t>
  </si>
  <si>
    <t>Odstranění malby oškrábáním v místnosti H do 3,8 m</t>
  </si>
  <si>
    <t>1.01 předsíň : 2*(2,44+1,40)*4,70+1,50</t>
  </si>
  <si>
    <t>1.02 WC muži - žáci : 2*(2,44+6,50)*4,70</t>
  </si>
  <si>
    <t>1.03 WC muži - zaměstnanci : 2*(1,10+0,80)*4,70</t>
  </si>
  <si>
    <t>1.05 WC ženy - žáci : 2*(4,10+(4,10+2,75)/2)*4,70</t>
  </si>
  <si>
    <t>1.06 předsíň : 2*(2,45+1,40)*4,70</t>
  </si>
  <si>
    <t>1.07 úklidová místnost : 2*(1,40+1,49)*4,70</t>
  </si>
  <si>
    <t xml:space="preserve">stropy : </t>
  </si>
  <si>
    <t>1.07 úklidová místnost : 2,45</t>
  </si>
  <si>
    <t>2.01 předsíň : 2*(2,44+1,50)*4,70</t>
  </si>
  <si>
    <t>2.02 WC muži - žáci : 2*(2,44+5,00)*4,70</t>
  </si>
  <si>
    <t>2.03 WC muži - zaměstnanci : 2*(1,17+0,90)*4,70</t>
  </si>
  <si>
    <t>2.04 WC ženy - žáci : (4,10+4,44+1,75+0,20+1,40+2,80)*4,70</t>
  </si>
  <si>
    <t>2.05 předsíň : 2*(2,38+1,50)*4,70</t>
  </si>
  <si>
    <t>2.06 úklidová místnost : 2*(1,40+1,50)*4,70</t>
  </si>
  <si>
    <t xml:space="preserve">odpočet výměry původního keramického obkladu : </t>
  </si>
  <si>
    <t>Položka pořadí 23 : -42.20000*-1</t>
  </si>
  <si>
    <t>784161401R00</t>
  </si>
  <si>
    <t>Penetrace podkladu nátěrem 1 x</t>
  </si>
  <si>
    <t>784165512R00</t>
  </si>
  <si>
    <t>Malba tekutá kvalitní, bílá, bez penetrace, 2 x, vhodná pro školy</t>
  </si>
  <si>
    <t>plocha stěny stropy : 590,378-21,80</t>
  </si>
  <si>
    <t xml:space="preserve">odpočet keramického obkladu : </t>
  </si>
  <si>
    <t>Položka pořadí 57 : -222.26000*-1</t>
  </si>
  <si>
    <t>787909001X00</t>
  </si>
  <si>
    <t>Dod+Mtž zrcadla vlepeného do obkladu, rozměr 500/400mm</t>
  </si>
  <si>
    <t>2.NP : 5,00</t>
  </si>
  <si>
    <t>3.NP : 5,00</t>
  </si>
  <si>
    <t>799909002X00</t>
  </si>
  <si>
    <t>Dod+Mtž zavěšeného dávkovače mýdla, uchazeč použije částku 1000,- Kč/kus, typ, barva - bude, upřesněno dle výběru investora</t>
  </si>
  <si>
    <t>799909003X00</t>
  </si>
  <si>
    <t>Dod+Mtž závěsného zásobníku papírových ručníků, uchazeč použije částku 3000,- Kč/kus, typ, barva -, bude upřesněno dle výběru investora</t>
  </si>
  <si>
    <t>2.NP : 3,00</t>
  </si>
  <si>
    <t>799909004X00</t>
  </si>
  <si>
    <t>Dod+Mtž hygienického zásobníku na WC papír (uzamykatelného), uchazeč použije částku 1000,- Kč/kus,, typ, barva - bude upřesněno dle výběru investora</t>
  </si>
  <si>
    <t>2.NP : 8,00</t>
  </si>
  <si>
    <t>3.NP : 8,00</t>
  </si>
  <si>
    <t>799909005X00</t>
  </si>
  <si>
    <t>Dod+Mtž zásobníku hygienických sáčků, uchazeč použije částku 800,- Kč/kus, typ, barva - bude, upřesněno dle výběru investora</t>
  </si>
  <si>
    <t>2.NP : 4,00</t>
  </si>
  <si>
    <t>3.NP : 4,00</t>
  </si>
  <si>
    <t>799909006X00</t>
  </si>
  <si>
    <t>Dod+Mtž odpadkového koše, uchazeč použije částku 1500,- Kč/kus, typ, barva - bude upřesněno dle, výběru investora</t>
  </si>
  <si>
    <t>2.NP : 6,00</t>
  </si>
  <si>
    <t>3.NP : 6,00</t>
  </si>
  <si>
    <t>799909007X00</t>
  </si>
  <si>
    <t>Dod+Mtž WC štětky - umístění na zeď, uchazeč použije částku 1500,- Kč/kus, typ, barva - bude, upřesněno dle výběru investora</t>
  </si>
  <si>
    <t>799909008X00</t>
  </si>
  <si>
    <t>Dod+Mtž označení místností - tabulky na dveře</t>
  </si>
  <si>
    <t>2.NP : 1,00</t>
  </si>
  <si>
    <t>3.NP : 1,00</t>
  </si>
  <si>
    <t>210909001X00</t>
  </si>
  <si>
    <t>Demontáže elektro a svítidel, vč. přesunu vybouraných hmot a likvidace</t>
  </si>
  <si>
    <t>210909002RAX</t>
  </si>
  <si>
    <t>Elektroinstalace - dle oceněné přílohy</t>
  </si>
  <si>
    <t>979011219R00</t>
  </si>
  <si>
    <t>Přípl.k svislé dopr.suti za každé další NP nošením</t>
  </si>
  <si>
    <t>979017112R00</t>
  </si>
  <si>
    <t>Svislé přemístění vyb. hmot nošením na H do 3,5 m</t>
  </si>
  <si>
    <t>S naložením suti nebo vybouraných hmot do dopravního prostředku a na jejich vyložením, popřípadě přeložením na normální dopravní prostředek.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</si>
  <si>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</si>
  <si>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</si>
  <si>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</si>
  <si>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</si>
  <si>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</si>
  <si>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979990001R00</t>
  </si>
  <si>
    <t>Poplatek za skládku stavební suti</t>
  </si>
  <si>
    <t>979990110R00</t>
  </si>
  <si>
    <t>Příplatek k pol. 979990001R00 k ceně za skládku suti - sádrokartonové desky</t>
  </si>
  <si>
    <t>979087312R00</t>
  </si>
  <si>
    <t>Vodorovné přemístění vyb. hmot nošením do 10 m</t>
  </si>
  <si>
    <t>979990105X00</t>
  </si>
  <si>
    <t>Odpočet k pol. 979990001R00 k ceně za skládku suti - výnos za šrot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</si>
  <si>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</si>
  <si>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</si>
  <si>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</si>
  <si>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</si>
  <si>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</si>
  <si>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00524 R</t>
  </si>
  <si>
    <t>Předání a převzetí díla</t>
  </si>
  <si>
    <t>Náklady zhotovitele, které vzniknou v souvislosti s povinnostmi zhotovitele při předání a převzetí díla.</t>
  </si>
  <si>
    <t/>
  </si>
  <si>
    <t>SUM</t>
  </si>
  <si>
    <t>Poznámky uchazeče k zadání</t>
  </si>
  <si>
    <t>POPUZIV</t>
  </si>
  <si>
    <t>END</t>
  </si>
  <si>
    <t>Základní škola 5.května - rekonstrukce sociálního zázemí</t>
  </si>
  <si>
    <t>ZTI</t>
  </si>
  <si>
    <t>Zdravotně technické instalace</t>
  </si>
  <si>
    <t>celkem</t>
  </si>
  <si>
    <t>721</t>
  </si>
  <si>
    <t>Kanalizace</t>
  </si>
  <si>
    <t>721001</t>
  </si>
  <si>
    <t>připojovací potrubí DN50, polypropylen (PP-HT); včetně tvarovek; včetně dodávky a montáže</t>
  </si>
  <si>
    <t>bm</t>
  </si>
  <si>
    <t>Vlastní</t>
  </si>
  <si>
    <t>721002</t>
  </si>
  <si>
    <t>kotvení pro potrubí DN50, dle výrobce potrubí; včetně dodávky a montáže</t>
  </si>
  <si>
    <t>ks</t>
  </si>
  <si>
    <t>721003</t>
  </si>
  <si>
    <t>připojovací koleno pro umyvadlo DN50/40; polypropylen (PP-HT); včetně dodávky a montáže</t>
  </si>
  <si>
    <t>721004</t>
  </si>
  <si>
    <t>připojovací koleno pro bidet DN50/50; polypropylen (PP-HT); včetně dodávky a montáže</t>
  </si>
  <si>
    <t>721005</t>
  </si>
  <si>
    <t>záslepka DN110; polypropylen (PP-HT); včetně dodávky a montáže,</t>
  </si>
  <si>
    <t>721006</t>
  </si>
  <si>
    <t>flexi hadice pro připojení  WC a výlevky DN110; polypropylen (PP); včetně dodávky a montáže</t>
  </si>
  <si>
    <t>721007</t>
  </si>
  <si>
    <t>vysekání drážky ve zdivu pro potrubí DN50 (včetně vyplnění a zednického začištění na úrověň štuku po montáži potrubí)</t>
  </si>
  <si>
    <t>721008</t>
  </si>
  <si>
    <t>zkouška těsnosti potrubí</t>
  </si>
  <si>
    <t>721009</t>
  </si>
  <si>
    <t>napojení nových rozvodů na stávající potrubí</t>
  </si>
  <si>
    <t>721010</t>
  </si>
  <si>
    <t>náklady na PD</t>
  </si>
  <si>
    <t>soubor</t>
  </si>
  <si>
    <t>721011</t>
  </si>
  <si>
    <t xml:space="preserve">přesun hmot </t>
  </si>
  <si>
    <t>722</t>
  </si>
  <si>
    <t>Vodovod</t>
  </si>
  <si>
    <t>potrubí studené vody PPR PN16 20x2,8, izolované (tl.13mm); včetně dodávky a montáže</t>
  </si>
  <si>
    <t>potrubí studené vody PPR PN16 25x3,5, izolované (tl.13mm); včetně dodávky a montáže</t>
  </si>
  <si>
    <t>potrubí teplé vody PPR PN16 20x2,8, izolované (tl.13mm); včetně dodávky a montáže</t>
  </si>
  <si>
    <t>potrubí teplé vody PPR PN16 25x3,5, izolované (tl.20mm); včetně dodávky a montáže</t>
  </si>
  <si>
    <t>kotvení plastového potrubí D20, dle výrobce potrubí; včetně dodávky a montáže</t>
  </si>
  <si>
    <t>kotvení plastového potrubí D25, dle výrobce potrubí; včetně dodávky a montáže</t>
  </si>
  <si>
    <t>rohový ventil DN15; chrom, dodávka a montáž; včetně dodávky a montáže</t>
  </si>
  <si>
    <t>vysekání drážky ve zdivu pro izolované plastové potrubí DN15 (včetně vyplnění a zednického začištění na úrověň štuku po montáži potrubí)</t>
  </si>
  <si>
    <t>vysekání drážky ve zdivu pro izolované plastové potrubí DN20 (včetně vyplnění a zednického začištění na úrověň štuku po montáži potrubí)</t>
  </si>
  <si>
    <t>vysekání niky ve zdivu 300/300/150mm pro osazení napájecího zdroje</t>
  </si>
  <si>
    <t>revizní dvířka 300/300mm, instalační dvířka budou upravena dle povrchu stěny, za dvířky jsou uzávěry, povrch a způsob otvírání bude konzultován s investorem. ; včetně dodávky a montáže</t>
  </si>
  <si>
    <t>zkoušky potrubí - tlaková a těsnosti; desinfekce potrubí</t>
  </si>
  <si>
    <t>napojení nového potrubí na stávající rozvody</t>
  </si>
  <si>
    <t>725</t>
  </si>
  <si>
    <t>Zařizovací předměty</t>
  </si>
  <si>
    <t>WC - závěsná záchodová mísa, stavební souprava pro předstěnovou montáž pro závěsné záchodové mísy + nádržka a ovládací tlačítko, spojovací a kotvící materiál, sedátko pro závěsnou záchodovou mísu (včetně dodávky, osazení zař. předmětu a napojení na rozvody vody a kanalizace)</t>
  </si>
  <si>
    <t>WCi - závěsná záchodová mísa pro imobilní; keramická bílá, s hlubokým dvojčinným splachováním, bílé sedátko z trvzeného plastu s antibakteriální úpravou,  stavební souprava pro předstěnovou montáž pro závěsné záchodové mísy + nádržka a ovládací tlačítko, spojovací a kotvící materiál (včetně dodávky, osazení zař. předmětu a napojení na rozvody vody a kanalizace)</t>
  </si>
  <si>
    <t>U - umyvadlo keramické bílé; automatická umyvadlová směšovací baterie s elektronikou ALS, 24V DC; odpadní ventil 5/4"pro umyvadla se zátkou a řetízkem, šroub dlouhý(60mm), připojovací závit 5/4", sifon nerez(včetně dodávky, osazení zař. předmětu a napojení na rozvody vody a kanalizace)</t>
  </si>
  <si>
    <t>Ui - umyvadlo keramické bílé pro imobilní, pevné madlo; automatická umyvadlová směšovací baterie s elektronikou ALS, 24V DC; odpadní ventil 5/4"pro umyvadla se zátkou a řetízkem, šroub dlouhý(60mm), připojovací závit 5/4", podomítková zápachová uzávěrka (včetně dodávky, osazení zař. předmětu a napojení na rozvody vody a kanalizace)</t>
  </si>
  <si>
    <t>napájecí zdroj 230V AC/24V DC pro automatické umyvadlové směšovací baterie; včetně dodávky a montáže</t>
  </si>
  <si>
    <t>B - bidet závěsný keramický bílý; stojánková páková baterie s keramickou kartuší, stavební souprava pro předstěnovou montáž pro závěsné záchodové mísy (včetně dodávky, osazení zař. předmětu a napojení na rozvody vody a kanalizace)</t>
  </si>
  <si>
    <t>P - Pisoar keramický bílý s automatickým senzorovým splachovačem včetně transformátoru napětí z 230V/12V, plastový odpadní ventil DN50, stavební souprava pro předstěnovou montáž pro pisoár, spojovací a kotvící materiál, (včetně osazení zař. předmětu a napojení na rozvody vody a kanalizace)</t>
  </si>
  <si>
    <t>VL -Keramická výlevka bílá s plastovou sklopnou mříží, nástěnná páková baterie pro výlevku (včetně dodávky, osazení zař. předmětu a napojení na rozvody vody a kanalizace)</t>
  </si>
  <si>
    <t>demontáž stávajícího klozetu, včetně nádržky a připojovacích potrubí kanalizace a vodovodu, která nebudou využita</t>
  </si>
  <si>
    <t>demontáž stávajícího pisoáru, včetně nádržky a připojovacích potrubí kanalizace a vodovodu, která nebudou využita</t>
  </si>
  <si>
    <t>demontáž stávajícího umyvadla, včetně připojovacích potrubí kanalizace a vodovodu, která nebudou využita</t>
  </si>
  <si>
    <t>demontáž stávající výlevky, včetně připojovacích potrubí kanalizace a vodovodu, která nebudou využita</t>
  </si>
  <si>
    <t xml:space="preserve">Způsob měření dle cenové soustavy URS.                                                                                                         </t>
  </si>
  <si>
    <t>Mj</t>
  </si>
  <si>
    <t>Počet</t>
  </si>
  <si>
    <t>Materiál</t>
  </si>
  <si>
    <t>Materiál celkem</t>
  </si>
  <si>
    <t>Montáž celkem</t>
  </si>
  <si>
    <t>Cena</t>
  </si>
  <si>
    <t>Silnoproudá elektroinstalace</t>
  </si>
  <si>
    <t>Spínače a zásuvky</t>
  </si>
  <si>
    <t>Spínač jednopólový IP 54; řazení 1; nástěnný, bílý</t>
  </si>
  <si>
    <t>Spínač automatický, s kuželovým snímáním pohybu 180°, relé; bílý</t>
  </si>
  <si>
    <t>Spínače a zásuvky - celkem</t>
  </si>
  <si>
    <t>Svítidla</t>
  </si>
  <si>
    <t>A - 33W,LED,průmyslové,základna z PC s AL chladiči difuzor translucentní PC,kab. výv. PG 13,5</t>
  </si>
  <si>
    <t>B - 39W,LED,průmyslové,základna z PC s AL chladiči difuzor translucentní PC,kab. výv. PG 13,5</t>
  </si>
  <si>
    <t>B1 - 39W,LED,průmyslové,základna z PC s AL chladiči difuzor translucentní PC,kab. výv. PG 13,5, nouzový invertér</t>
  </si>
  <si>
    <t>N - Nouzové 1W LED svítidlo s piktogramem</t>
  </si>
  <si>
    <t>Svítidla - celkem</t>
  </si>
  <si>
    <t>Kabely a vodiče</t>
  </si>
  <si>
    <t>CYKY-J 3x1.5 , pevně</t>
  </si>
  <si>
    <t>Ukončení vodičů a kabelů ve spotřebičích a v rozvaděčích</t>
  </si>
  <si>
    <t>kpl</t>
  </si>
  <si>
    <t>Kabely a vodiče - celkem</t>
  </si>
  <si>
    <t>Lišty, trubky, žlaby</t>
  </si>
  <si>
    <t>Krabice rozvodná / přístrojová do sádrokartonu / pod omítku</t>
  </si>
  <si>
    <t>Lišty, trubky, žlaby - celkem</t>
  </si>
  <si>
    <t>Stavební přípomoce</t>
  </si>
  <si>
    <t>Vysekání kapes ve zdivu cihelném pro krabice 100x100x50 mm</t>
  </si>
  <si>
    <t>Vysekání rýh ve zdivu cihelném - Hloubka 30mm  Sire 30 mm</t>
  </si>
  <si>
    <t>Stavební přípomoce - celkem</t>
  </si>
  <si>
    <t>Set signalizačního systému pro nouzové volání z imobilního WC - 1x transformátor v instalační krabici, 1x tlačítko signální tahové, 1x kontrolní modul s alarmem, 1x tlačítko prosvětlené resetující, propojovací vodiče</t>
  </si>
  <si>
    <t>Příspěvek na reciklaci svítidel a zdrojů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</si>
  <si>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</si>
  <si>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</si>
  <si>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</si>
  <si>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</si>
  <si>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</si>
  <si>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Silnoproudá 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</si>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</sst>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00\ 00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 CE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9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8" fillId="5" borderId="32" xfId="0" applyNumberFormat="1" applyFont="1" applyFill="1" applyBorder="1" applyAlignment="1">
      <alignment vertical="center"/>
    </xf>
    <xf numFmtId="3" fontId="8" fillId="5" borderId="18" xfId="0" applyNumberFormat="1" applyFont="1" applyFill="1" applyBorder="1" applyAlignment="1">
      <alignment vertical="center"/>
    </xf>
    <xf numFmtId="3" fontId="8" fillId="5" borderId="18" xfId="0" applyNumberFormat="1" applyFont="1" applyFill="1" applyBorder="1" applyAlignment="1">
      <alignment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3" fillId="0" borderId="0" xfId="0" applyFont="1" applyAlignment="1">
      <alignment horizontal="center" shrinkToFit="1"/>
    </xf>
    <xf numFmtId="3" fontId="11" fillId="5" borderId="28" xfId="0" applyNumberFormat="1" applyFont="1" applyFill="1" applyBorder="1" applyAlignment="1">
      <alignment horizontal="center" vertical="center" wrapText="1" shrinkToFit="1"/>
    </xf>
    <xf numFmtId="3" fontId="8" fillId="5" borderId="28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" fontId="8" fillId="0" borderId="30" xfId="0" applyNumberFormat="1" applyFont="1" applyBorder="1" applyAlignment="1">
      <alignment vertical="center"/>
    </xf>
    <xf numFmtId="4" fontId="8" fillId="3" borderId="31" xfId="0" applyNumberFormat="1" applyFont="1" applyFill="1" applyBorder="1" applyAlignment="1"/>
    <xf numFmtId="49" fontId="8" fillId="0" borderId="32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3" borderId="31" xfId="0" applyNumberFormat="1" applyFont="1" applyFill="1" applyBorder="1" applyAlignment="1"/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21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20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7" fillId="0" borderId="30" xfId="0" applyNumberFormat="1" applyFont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164" fontId="20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20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center"/>
    </xf>
    <xf numFmtId="0" fontId="0" fillId="0" borderId="36" xfId="0" applyFont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37" xfId="0" applyFill="1" applyBorder="1" applyAlignment="1">
      <alignment vertical="center"/>
    </xf>
    <xf numFmtId="49" fontId="0" fillId="5" borderId="28" xfId="0" applyNumberFormat="1" applyFill="1" applyBorder="1" applyAlignment="1">
      <alignment vertical="center"/>
    </xf>
    <xf numFmtId="0" fontId="0" fillId="5" borderId="28" xfId="0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33" xfId="0" applyFill="1" applyBorder="1" applyAlignment="1">
      <alignment vertical="center" wrapText="1"/>
    </xf>
    <xf numFmtId="0" fontId="0" fillId="5" borderId="28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49" fontId="0" fillId="3" borderId="15" xfId="0" applyNumberFormat="1" applyFill="1" applyBorder="1" applyAlignment="1">
      <alignment vertical="center"/>
    </xf>
    <xf numFmtId="49" fontId="0" fillId="3" borderId="21" xfId="0" applyNumberForma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164" fontId="0" fillId="3" borderId="21" xfId="0" applyNumberFormat="1" applyFill="1" applyBorder="1" applyAlignment="1">
      <alignment vertical="center"/>
    </xf>
    <xf numFmtId="4" fontId="0" fillId="3" borderId="21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/>
    </xf>
    <xf numFmtId="4" fontId="0" fillId="3" borderId="22" xfId="0" applyNumberFormat="1" applyFill="1" applyBorder="1" applyAlignment="1">
      <alignment vertical="center"/>
    </xf>
    <xf numFmtId="4" fontId="0" fillId="3" borderId="15" xfId="0" applyNumberFormat="1" applyFill="1" applyBorder="1" applyAlignment="1">
      <alignment vertical="center"/>
    </xf>
    <xf numFmtId="0" fontId="17" fillId="6" borderId="36" xfId="0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shrinkToFit="1"/>
    </xf>
    <xf numFmtId="164" fontId="17" fillId="0" borderId="21" xfId="0" applyNumberFormat="1" applyFont="1" applyFill="1" applyBorder="1" applyAlignment="1">
      <alignment vertical="center" shrinkToFit="1"/>
    </xf>
    <xf numFmtId="4" fontId="17" fillId="7" borderId="21" xfId="0" applyNumberFormat="1" applyFont="1" applyFill="1" applyBorder="1" applyAlignment="1" applyProtection="1">
      <alignment vertical="center" shrinkToFit="1"/>
      <protection locked="0"/>
    </xf>
    <xf numFmtId="4" fontId="17" fillId="0" borderId="39" xfId="0" applyNumberFormat="1" applyFont="1" applyFill="1" applyBorder="1" applyAlignment="1">
      <alignment vertical="center" shrinkToFit="1"/>
    </xf>
    <xf numFmtId="4" fontId="17" fillId="4" borderId="27" xfId="0" applyNumberFormat="1" applyFont="1" applyFill="1" applyBorder="1" applyAlignment="1" applyProtection="1">
      <alignment vertical="center" shrinkToFit="1"/>
      <protection locked="0"/>
    </xf>
    <xf numFmtId="4" fontId="17" fillId="0" borderId="30" xfId="0" applyNumberFormat="1" applyFont="1" applyBorder="1" applyAlignment="1">
      <alignment vertical="center" shrinkToFit="1"/>
    </xf>
    <xf numFmtId="4" fontId="17" fillId="4" borderId="30" xfId="0" applyNumberFormat="1" applyFont="1" applyFill="1" applyBorder="1" applyAlignment="1" applyProtection="1">
      <alignment vertical="center" shrinkToFit="1"/>
      <protection locked="0"/>
    </xf>
    <xf numFmtId="4" fontId="17" fillId="0" borderId="26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22" fillId="0" borderId="2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shrinkToFit="1"/>
    </xf>
    <xf numFmtId="164" fontId="22" fillId="0" borderId="21" xfId="0" applyNumberFormat="1" applyFont="1" applyFill="1" applyBorder="1" applyAlignment="1">
      <alignment vertical="center" shrinkToFit="1"/>
    </xf>
    <xf numFmtId="4" fontId="22" fillId="0" borderId="39" xfId="0" applyNumberFormat="1" applyFont="1" applyFill="1" applyBorder="1" applyAlignment="1">
      <alignment vertical="center" shrinkToFit="1"/>
    </xf>
    <xf numFmtId="4" fontId="17" fillId="0" borderId="0" xfId="0" applyNumberFormat="1" applyFont="1" applyAlignment="1">
      <alignment vertical="center"/>
    </xf>
    <xf numFmtId="0" fontId="17" fillId="0" borderId="30" xfId="0" applyNumberFormat="1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center" vertical="center" shrinkToFit="1"/>
    </xf>
    <xf numFmtId="164" fontId="17" fillId="0" borderId="30" xfId="0" applyNumberFormat="1" applyFont="1" applyFill="1" applyBorder="1" applyAlignment="1">
      <alignment vertical="center" shrinkToFit="1"/>
    </xf>
    <xf numFmtId="4" fontId="17" fillId="0" borderId="40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shrinkToFit="1"/>
    </xf>
    <xf numFmtId="164" fontId="17" fillId="0" borderId="28" xfId="0" applyNumberFormat="1" applyFont="1" applyFill="1" applyBorder="1" applyAlignment="1">
      <alignment vertical="center" shrinkToFit="1"/>
    </xf>
    <xf numFmtId="4" fontId="17" fillId="0" borderId="38" xfId="0" applyNumberFormat="1" applyFont="1" applyFill="1" applyBorder="1" applyAlignment="1">
      <alignment vertical="center" shrinkToFit="1"/>
    </xf>
    <xf numFmtId="4" fontId="17" fillId="7" borderId="0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0" fontId="23" fillId="0" borderId="28" xfId="0" applyFont="1" applyFill="1" applyBorder="1" applyAlignment="1" applyProtection="1">
      <alignment vertical="center" wrapText="1"/>
    </xf>
    <xf numFmtId="49" fontId="24" fillId="0" borderId="28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shrinkToFit="1"/>
    </xf>
    <xf numFmtId="164" fontId="17" fillId="0" borderId="31" xfId="0" applyNumberFormat="1" applyFont="1" applyFill="1" applyBorder="1" applyAlignment="1">
      <alignment vertical="center" shrinkToFit="1"/>
    </xf>
    <xf numFmtId="4" fontId="17" fillId="0" borderId="41" xfId="0" applyNumberFormat="1" applyFont="1" applyFill="1" applyBorder="1" applyAlignment="1">
      <alignment vertical="center" shrinkToFit="1"/>
    </xf>
    <xf numFmtId="0" fontId="0" fillId="3" borderId="9" xfId="0" applyFill="1" applyBorder="1" applyAlignment="1">
      <alignment vertical="center"/>
    </xf>
    <xf numFmtId="0" fontId="0" fillId="3" borderId="10" xfId="0" applyNumberFormat="1" applyFill="1" applyBorder="1" applyAlignment="1">
      <alignment vertical="center"/>
    </xf>
    <xf numFmtId="0" fontId="0" fillId="3" borderId="31" xfId="0" applyNumberFormat="1" applyFill="1" applyBorder="1" applyAlignment="1">
      <alignment horizontal="left" vertical="center" wrapText="1"/>
    </xf>
    <xf numFmtId="0" fontId="0" fillId="3" borderId="31" xfId="0" applyFill="1" applyBorder="1" applyAlignment="1">
      <alignment horizontal="center" vertical="center" shrinkToFit="1"/>
    </xf>
    <xf numFmtId="164" fontId="0" fillId="3" borderId="31" xfId="0" applyNumberFormat="1" applyFill="1" applyBorder="1" applyAlignment="1">
      <alignment vertical="center" shrinkToFit="1"/>
    </xf>
    <xf numFmtId="4" fontId="0" fillId="3" borderId="31" xfId="0" applyNumberFormat="1" applyFill="1" applyBorder="1" applyAlignment="1">
      <alignment vertical="center" shrinkToFit="1"/>
    </xf>
    <xf numFmtId="4" fontId="0" fillId="3" borderId="41" xfId="0" applyNumberFormat="1" applyFill="1" applyBorder="1" applyAlignment="1">
      <alignment vertical="center" shrinkToFit="1"/>
    </xf>
    <xf numFmtId="4" fontId="0" fillId="3" borderId="29" xfId="0" applyNumberFormat="1" applyFill="1" applyBorder="1" applyAlignment="1">
      <alignment vertical="center" shrinkToFit="1"/>
    </xf>
    <xf numFmtId="4" fontId="0" fillId="3" borderId="10" xfId="0" applyNumberForma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shrinkToFit="1"/>
    </xf>
    <xf numFmtId="164" fontId="17" fillId="0" borderId="21" xfId="0" applyNumberFormat="1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0" fontId="17" fillId="0" borderId="30" xfId="0" applyNumberFormat="1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shrinkToFit="1"/>
    </xf>
    <xf numFmtId="164" fontId="17" fillId="0" borderId="30" xfId="0" applyNumberFormat="1" applyFont="1" applyBorder="1" applyAlignment="1">
      <alignment vertical="center" shrinkToFit="1"/>
    </xf>
    <xf numFmtId="4" fontId="17" fillId="0" borderId="40" xfId="0" applyNumberFormat="1" applyFont="1" applyBorder="1" applyAlignment="1">
      <alignment vertical="center" shrinkToFit="1"/>
    </xf>
    <xf numFmtId="0" fontId="23" fillId="0" borderId="30" xfId="0" applyFont="1" applyFill="1" applyBorder="1" applyAlignment="1" applyProtection="1">
      <alignment vertical="center" wrapText="1"/>
    </xf>
    <xf numFmtId="49" fontId="24" fillId="0" borderId="30" xfId="0" applyNumberFormat="1" applyFont="1" applyFill="1" applyBorder="1" applyAlignment="1">
      <alignment horizontal="center" vertical="center" wrapText="1"/>
    </xf>
    <xf numFmtId="164" fontId="17" fillId="0" borderId="28" xfId="0" applyNumberFormat="1" applyFont="1" applyBorder="1" applyAlignment="1">
      <alignment vertical="center" shrinkToFit="1"/>
    </xf>
    <xf numFmtId="4" fontId="17" fillId="0" borderId="38" xfId="0" applyNumberFormat="1" applyFont="1" applyBorder="1" applyAlignment="1">
      <alignment vertical="center" shrinkToFit="1"/>
    </xf>
    <xf numFmtId="0" fontId="17" fillId="0" borderId="28" xfId="0" applyNumberFormat="1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 shrinkToFit="1"/>
    </xf>
    <xf numFmtId="0" fontId="23" fillId="0" borderId="21" xfId="0" applyFont="1" applyFill="1" applyBorder="1" applyAlignment="1" applyProtection="1">
      <alignment vertical="center" wrapText="1"/>
    </xf>
    <xf numFmtId="49" fontId="24" fillId="0" borderId="21" xfId="0" applyNumberFormat="1" applyFont="1" applyFill="1" applyBorder="1" applyAlignment="1">
      <alignment horizontal="center" vertical="center" wrapText="1"/>
    </xf>
    <xf numFmtId="164" fontId="17" fillId="0" borderId="22" xfId="0" applyNumberFormat="1" applyFont="1" applyFill="1" applyBorder="1" applyAlignment="1">
      <alignment vertical="center" shrinkToFit="1"/>
    </xf>
    <xf numFmtId="0" fontId="22" fillId="0" borderId="30" xfId="0" applyNumberFormat="1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center" vertical="center" shrinkToFit="1"/>
    </xf>
    <xf numFmtId="4" fontId="0" fillId="3" borderId="27" xfId="0" applyNumberFormat="1" applyFill="1" applyBorder="1" applyAlignment="1">
      <alignment vertical="center" shrinkToFit="1"/>
    </xf>
    <xf numFmtId="4" fontId="0" fillId="3" borderId="30" xfId="0" applyNumberFormat="1" applyFill="1" applyBorder="1" applyAlignment="1">
      <alignment vertical="center" shrinkToFit="1"/>
    </xf>
    <xf numFmtId="4" fontId="0" fillId="3" borderId="26" xfId="0" applyNumberFormat="1" applyFill="1" applyBorder="1" applyAlignment="1">
      <alignment vertical="center" shrinkToFit="1"/>
    </xf>
    <xf numFmtId="0" fontId="17" fillId="0" borderId="21" xfId="0" applyNumberFormat="1" applyFont="1" applyBorder="1" applyAlignment="1">
      <alignment horizontal="center" vertical="center"/>
    </xf>
    <xf numFmtId="0" fontId="22" fillId="0" borderId="28" xfId="0" applyNumberFormat="1" applyFont="1" applyBorder="1" applyAlignment="1">
      <alignment horizontal="left" vertical="center" wrapText="1"/>
    </xf>
    <xf numFmtId="4" fontId="17" fillId="0" borderId="27" xfId="0" applyNumberFormat="1" applyFont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21" fillId="0" borderId="0" xfId="0" applyNumberFormat="1" applyFont="1" applyAlignment="1">
      <alignment vertical="center" wrapText="1"/>
    </xf>
    <xf numFmtId="0" fontId="22" fillId="0" borderId="28" xfId="0" applyNumberFormat="1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shrinkToFit="1"/>
    </xf>
    <xf numFmtId="164" fontId="17" fillId="0" borderId="12" xfId="0" applyNumberFormat="1" applyFont="1" applyFill="1" applyBorder="1" applyAlignment="1">
      <alignment vertical="center" shrinkToFit="1"/>
    </xf>
    <xf numFmtId="4" fontId="17" fillId="4" borderId="0" xfId="0" applyNumberFormat="1" applyFont="1" applyFill="1" applyBorder="1" applyAlignment="1" applyProtection="1">
      <alignment vertical="center" shrinkToFit="1"/>
      <protection locked="0"/>
    </xf>
    <xf numFmtId="4" fontId="17" fillId="0" borderId="0" xfId="0" applyNumberFormat="1" applyFont="1" applyBorder="1" applyAlignment="1">
      <alignment vertical="center" shrinkToFit="1"/>
    </xf>
    <xf numFmtId="0" fontId="22" fillId="0" borderId="21" xfId="0" applyNumberFormat="1" applyFont="1" applyBorder="1" applyAlignment="1">
      <alignment horizontal="left" vertical="center" wrapText="1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>
      <alignment horizontal="center" vertical="center" shrinkToFit="1"/>
    </xf>
    <xf numFmtId="164" fontId="17" fillId="0" borderId="0" xfId="0" applyNumberFormat="1" applyFont="1" applyFill="1" applyBorder="1" applyAlignment="1">
      <alignment vertical="center" shrinkToFit="1"/>
    </xf>
    <xf numFmtId="0" fontId="22" fillId="0" borderId="21" xfId="0" applyFont="1" applyBorder="1" applyAlignment="1" applyProtection="1">
      <alignment horizontal="left" vertical="top" wrapText="1"/>
      <protection locked="0"/>
    </xf>
    <xf numFmtId="164" fontId="17" fillId="0" borderId="12" xfId="0" applyNumberFormat="1" applyFont="1" applyBorder="1" applyAlignment="1">
      <alignment vertical="center" shrinkToFit="1"/>
    </xf>
    <xf numFmtId="0" fontId="17" fillId="0" borderId="21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>
      <alignment horizontal="left" vertical="center" wrapText="1"/>
    </xf>
    <xf numFmtId="0" fontId="9" fillId="3" borderId="14" xfId="0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4" fontId="9" fillId="3" borderId="16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26" fillId="8" borderId="42" xfId="2" applyNumberFormat="1" applyFont="1" applyFill="1" applyBorder="1" applyAlignment="1">
      <alignment horizontal="left" vertical="center" wrapText="1"/>
    </xf>
    <xf numFmtId="49" fontId="26" fillId="8" borderId="42" xfId="2" applyNumberFormat="1" applyFont="1" applyFill="1" applyBorder="1" applyAlignment="1">
      <alignment horizontal="left" vertical="center"/>
    </xf>
    <xf numFmtId="4" fontId="26" fillId="8" borderId="42" xfId="2" applyNumberFormat="1" applyFont="1" applyFill="1" applyBorder="1" applyAlignment="1">
      <alignment horizontal="left" vertical="center"/>
    </xf>
    <xf numFmtId="0" fontId="1" fillId="0" borderId="0" xfId="2" applyAlignment="1">
      <alignment vertical="center"/>
    </xf>
    <xf numFmtId="165" fontId="27" fillId="9" borderId="42" xfId="2" applyNumberFormat="1" applyFont="1" applyFill="1" applyBorder="1" applyAlignment="1">
      <alignment horizontal="left" vertical="center" wrapText="1"/>
    </xf>
    <xf numFmtId="49" fontId="27" fillId="9" borderId="42" xfId="2" applyNumberFormat="1" applyFont="1" applyFill="1" applyBorder="1" applyAlignment="1">
      <alignment horizontal="left" vertical="center"/>
    </xf>
    <xf numFmtId="4" fontId="27" fillId="9" borderId="42" xfId="2" applyNumberFormat="1" applyFont="1" applyFill="1" applyBorder="1" applyAlignment="1">
      <alignment horizontal="right" vertical="center"/>
    </xf>
    <xf numFmtId="165" fontId="28" fillId="10" borderId="42" xfId="2" applyNumberFormat="1" applyFont="1" applyFill="1" applyBorder="1" applyAlignment="1">
      <alignment horizontal="left" vertical="center" wrapText="1"/>
    </xf>
    <xf numFmtId="49" fontId="28" fillId="10" borderId="42" xfId="2" applyNumberFormat="1" applyFont="1" applyFill="1" applyBorder="1" applyAlignment="1">
      <alignment horizontal="left" vertical="center"/>
    </xf>
    <xf numFmtId="4" fontId="28" fillId="10" borderId="42" xfId="2" applyNumberFormat="1" applyFont="1" applyFill="1" applyBorder="1" applyAlignment="1">
      <alignment horizontal="right" vertical="center"/>
    </xf>
    <xf numFmtId="165" fontId="26" fillId="11" borderId="42" xfId="2" applyNumberFormat="1" applyFont="1" applyFill="1" applyBorder="1" applyAlignment="1">
      <alignment horizontal="left" vertical="center" wrapText="1"/>
    </xf>
    <xf numFmtId="49" fontId="26" fillId="11" borderId="42" xfId="2" applyNumberFormat="1" applyFont="1" applyFill="1" applyBorder="1" applyAlignment="1">
      <alignment horizontal="left" vertical="center"/>
    </xf>
    <xf numFmtId="4" fontId="26" fillId="11" borderId="42" xfId="2" applyNumberFormat="1" applyFont="1" applyFill="1" applyBorder="1" applyAlignment="1">
      <alignment horizontal="right" vertical="center"/>
    </xf>
    <xf numFmtId="165" fontId="1" fillId="0" borderId="0" xfId="2" applyNumberFormat="1" applyAlignment="1">
      <alignment vertical="center" wrapText="1"/>
    </xf>
    <xf numFmtId="49" fontId="1" fillId="0" borderId="0" xfId="2" applyNumberFormat="1" applyAlignment="1">
      <alignment vertical="center"/>
    </xf>
    <xf numFmtId="4" fontId="1" fillId="0" borderId="0" xfId="2" applyNumberFormat="1" applyAlignment="1">
      <alignment vertical="center"/>
    </xf>
    <xf numFmtId="4" fontId="26" fillId="0" borderId="42" xfId="2" applyNumberFormat="1" applyFont="1" applyFill="1" applyBorder="1" applyAlignment="1">
      <alignment horizontal="right" vertical="center"/>
    </xf>
    <xf numFmtId="4" fontId="26" fillId="12" borderId="42" xfId="2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8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27" xfId="0" applyNumberFormat="1" applyFont="1" applyBorder="1" applyAlignment="1">
      <alignment vertical="top" wrapText="1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19" fillId="0" borderId="10" xfId="0" applyNumberFormat="1" applyFont="1" applyBorder="1" applyAlignment="1">
      <alignment horizontal="left" vertical="top" wrapText="1"/>
    </xf>
    <xf numFmtId="0" fontId="19" fillId="0" borderId="6" xfId="0" applyNumberFormat="1" applyFont="1" applyBorder="1" applyAlignment="1">
      <alignment vertical="top" wrapText="1" shrinkToFit="1"/>
    </xf>
    <xf numFmtId="164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29" xfId="0" applyNumberFormat="1" applyFont="1" applyBorder="1" applyAlignment="1">
      <alignment vertical="top" wrapText="1" shrinkToFit="1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9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D2017_002%20SO1%201.01%20Soupis%20prac&#237;,%20dod&#225;vek%20a%20slu&#382;eb%20ODHAD%20N&#193;KLAD&#3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1 1.01 Pol"/>
      <sheetName val="Příloha ZTI"/>
      <sheetName val="Příloha elektro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1636801.9700000004</v>
          </cell>
        </row>
        <row r="26">
          <cell r="G26">
            <v>343728.41370000015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41</v>
      </c>
    </row>
    <row r="2" spans="1:7" ht="57.75" customHeight="1" x14ac:dyDescent="0.2">
      <c r="A2" s="357" t="s">
        <v>42</v>
      </c>
      <c r="B2" s="357"/>
      <c r="C2" s="357"/>
      <c r="D2" s="357"/>
      <c r="E2" s="357"/>
      <c r="F2" s="357"/>
      <c r="G2" s="357"/>
    </row>
  </sheetData>
  <sheetProtection algorithmName="SHA-512" hashValue="mnF3eYIMNsiBNv67qjIK5smbrETC4NX6gpVox8NXw3UCSSxGjBy2k1V9Rd9gyFdWDOH+C8EIlWLia26cFwqq1A==" saltValue="PFbBK/QjzHdBN82mA0bIU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39</v>
      </c>
      <c r="B1" s="358" t="s">
        <v>4</v>
      </c>
      <c r="C1" s="359"/>
      <c r="D1" s="359"/>
      <c r="E1" s="359"/>
      <c r="F1" s="359"/>
      <c r="G1" s="359"/>
      <c r="H1" s="359"/>
      <c r="I1" s="359"/>
      <c r="J1" s="360"/>
    </row>
    <row r="2" spans="1:15" ht="23.25" customHeight="1" x14ac:dyDescent="0.2">
      <c r="A2" s="4"/>
      <c r="B2" s="82" t="s">
        <v>24</v>
      </c>
      <c r="C2" s="83"/>
      <c r="D2" s="84" t="s">
        <v>49</v>
      </c>
      <c r="E2" s="84" t="s">
        <v>50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47</v>
      </c>
      <c r="C3" s="83"/>
      <c r="D3" s="89" t="s">
        <v>45</v>
      </c>
      <c r="E3" s="89" t="s">
        <v>46</v>
      </c>
      <c r="F3" s="90"/>
      <c r="G3" s="90"/>
      <c r="H3" s="83"/>
      <c r="I3" s="91"/>
      <c r="J3" s="92"/>
    </row>
    <row r="4" spans="1:15" ht="23.25" customHeight="1" x14ac:dyDescent="0.2">
      <c r="A4" s="4"/>
      <c r="B4" s="93" t="s">
        <v>48</v>
      </c>
      <c r="C4" s="94"/>
      <c r="D4" s="95" t="s">
        <v>43</v>
      </c>
      <c r="E4" s="95" t="s">
        <v>44</v>
      </c>
      <c r="F4" s="96"/>
      <c r="G4" s="97"/>
      <c r="H4" s="96"/>
      <c r="I4" s="97"/>
      <c r="J4" s="98"/>
    </row>
    <row r="5" spans="1:15" ht="24" customHeight="1" x14ac:dyDescent="0.2">
      <c r="A5" s="4"/>
      <c r="B5" s="47" t="s">
        <v>23</v>
      </c>
      <c r="C5" s="5"/>
      <c r="D5" s="81" t="s">
        <v>51</v>
      </c>
      <c r="E5" s="26"/>
      <c r="F5" s="26"/>
      <c r="G5" s="26"/>
      <c r="H5" s="28" t="s">
        <v>36</v>
      </c>
      <c r="I5" s="81" t="s">
        <v>55</v>
      </c>
      <c r="J5" s="11"/>
    </row>
    <row r="6" spans="1:15" ht="15.75" customHeight="1" x14ac:dyDescent="0.2">
      <c r="A6" s="4"/>
      <c r="B6" s="41"/>
      <c r="C6" s="26"/>
      <c r="D6" s="81" t="s">
        <v>52</v>
      </c>
      <c r="E6" s="26"/>
      <c r="F6" s="26"/>
      <c r="G6" s="26"/>
      <c r="H6" s="28" t="s">
        <v>37</v>
      </c>
      <c r="I6" s="81" t="s">
        <v>56</v>
      </c>
      <c r="J6" s="11"/>
    </row>
    <row r="7" spans="1:15" ht="15.75" customHeight="1" x14ac:dyDescent="0.2">
      <c r="A7" s="4"/>
      <c r="B7" s="42"/>
      <c r="C7" s="99" t="s">
        <v>54</v>
      </c>
      <c r="D7" s="80" t="s">
        <v>53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21</v>
      </c>
      <c r="C8" s="5"/>
      <c r="D8" s="35"/>
      <c r="E8" s="5"/>
      <c r="F8" s="5"/>
      <c r="G8" s="45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37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20</v>
      </c>
      <c r="C11" s="5"/>
      <c r="D11" s="373"/>
      <c r="E11" s="373"/>
      <c r="F11" s="373"/>
      <c r="G11" s="373"/>
      <c r="H11" s="28" t="s">
        <v>36</v>
      </c>
      <c r="I11" s="101"/>
      <c r="J11" s="11"/>
    </row>
    <row r="12" spans="1:15" ht="15.75" customHeight="1" x14ac:dyDescent="0.2">
      <c r="A12" s="4"/>
      <c r="B12" s="41"/>
      <c r="C12" s="26"/>
      <c r="D12" s="377"/>
      <c r="E12" s="377"/>
      <c r="F12" s="377"/>
      <c r="G12" s="377"/>
      <c r="H12" s="28" t="s">
        <v>37</v>
      </c>
      <c r="I12" s="101"/>
      <c r="J12" s="11"/>
    </row>
    <row r="13" spans="1:15" ht="15.75" customHeight="1" x14ac:dyDescent="0.2">
      <c r="A13" s="4"/>
      <c r="B13" s="42"/>
      <c r="C13" s="100"/>
      <c r="D13" s="382"/>
      <c r="E13" s="382"/>
      <c r="F13" s="382"/>
      <c r="G13" s="382"/>
      <c r="H13" s="29"/>
      <c r="I13" s="34"/>
      <c r="J13" s="51"/>
    </row>
    <row r="14" spans="1:15" ht="24" hidden="1" customHeight="1" x14ac:dyDescent="0.2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34</v>
      </c>
      <c r="C15" s="72"/>
      <c r="D15" s="53"/>
      <c r="E15" s="372"/>
      <c r="F15" s="372"/>
      <c r="G15" s="374"/>
      <c r="H15" s="374"/>
      <c r="I15" s="374" t="s">
        <v>31</v>
      </c>
      <c r="J15" s="375"/>
    </row>
    <row r="16" spans="1:15" ht="23.25" customHeight="1" x14ac:dyDescent="0.2">
      <c r="A16" s="161" t="s">
        <v>26</v>
      </c>
      <c r="B16" s="162" t="s">
        <v>26</v>
      </c>
      <c r="C16" s="58"/>
      <c r="D16" s="59"/>
      <c r="E16" s="367"/>
      <c r="F16" s="376"/>
      <c r="G16" s="367"/>
      <c r="H16" s="376"/>
      <c r="I16" s="367">
        <f>SUMIF(F49:F74,A16,I49:I74)+SUMIF(F49:F74,"PSU",I49:I74)</f>
        <v>0</v>
      </c>
      <c r="J16" s="368"/>
    </row>
    <row r="17" spans="1:10" ht="23.25" customHeight="1" x14ac:dyDescent="0.2">
      <c r="A17" s="161" t="s">
        <v>27</v>
      </c>
      <c r="B17" s="162" t="s">
        <v>27</v>
      </c>
      <c r="C17" s="58"/>
      <c r="D17" s="59"/>
      <c r="E17" s="367"/>
      <c r="F17" s="376"/>
      <c r="G17" s="367"/>
      <c r="H17" s="376"/>
      <c r="I17" s="367">
        <f>SUMIF(F49:F74,A17,I49:I74)</f>
        <v>0</v>
      </c>
      <c r="J17" s="368"/>
    </row>
    <row r="18" spans="1:10" ht="23.25" customHeight="1" x14ac:dyDescent="0.2">
      <c r="A18" s="161" t="s">
        <v>28</v>
      </c>
      <c r="B18" s="162" t="s">
        <v>28</v>
      </c>
      <c r="C18" s="58"/>
      <c r="D18" s="59"/>
      <c r="E18" s="367"/>
      <c r="F18" s="376"/>
      <c r="G18" s="367"/>
      <c r="H18" s="376"/>
      <c r="I18" s="367">
        <f>SUMIF(F49:F74,A18,I49:I74)</f>
        <v>0</v>
      </c>
      <c r="J18" s="368"/>
    </row>
    <row r="19" spans="1:10" ht="23.25" customHeight="1" x14ac:dyDescent="0.2">
      <c r="A19" s="161" t="s">
        <v>113</v>
      </c>
      <c r="B19" s="162" t="s">
        <v>29</v>
      </c>
      <c r="C19" s="58"/>
      <c r="D19" s="59"/>
      <c r="E19" s="367"/>
      <c r="F19" s="376"/>
      <c r="G19" s="367"/>
      <c r="H19" s="376"/>
      <c r="I19" s="367">
        <f>SUMIF(F49:F74,A19,I49:I74)</f>
        <v>0</v>
      </c>
      <c r="J19" s="368"/>
    </row>
    <row r="20" spans="1:10" ht="23.25" customHeight="1" x14ac:dyDescent="0.2">
      <c r="A20" s="161" t="s">
        <v>114</v>
      </c>
      <c r="B20" s="162" t="s">
        <v>30</v>
      </c>
      <c r="C20" s="58"/>
      <c r="D20" s="59"/>
      <c r="E20" s="367"/>
      <c r="F20" s="376"/>
      <c r="G20" s="367"/>
      <c r="H20" s="376"/>
      <c r="I20" s="367">
        <f>SUMIF(F49:F74,A20,I49:I74)</f>
        <v>0</v>
      </c>
      <c r="J20" s="368"/>
    </row>
    <row r="21" spans="1:10" ht="23.25" customHeight="1" x14ac:dyDescent="0.2">
      <c r="A21" s="4"/>
      <c r="B21" s="74" t="s">
        <v>31</v>
      </c>
      <c r="C21" s="75"/>
      <c r="D21" s="76"/>
      <c r="E21" s="369"/>
      <c r="F21" s="370"/>
      <c r="G21" s="369"/>
      <c r="H21" s="370"/>
      <c r="I21" s="369">
        <f>SUM(I16:J20)</f>
        <v>0</v>
      </c>
      <c r="J21" s="381"/>
    </row>
    <row r="22" spans="1:10" ht="33" customHeight="1" x14ac:dyDescent="0.2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13</v>
      </c>
      <c r="C23" s="58"/>
      <c r="D23" s="59"/>
      <c r="E23" s="60">
        <v>15</v>
      </c>
      <c r="F23" s="61" t="s">
        <v>0</v>
      </c>
      <c r="G23" s="365">
        <f>ZakladDPHSniVypocet</f>
        <v>0</v>
      </c>
      <c r="H23" s="366"/>
      <c r="I23" s="366"/>
      <c r="J23" s="62" t="str">
        <f t="shared" ref="J23:J28" si="0">Mena</f>
        <v>CZK</v>
      </c>
    </row>
    <row r="24" spans="1:10" ht="23.25" customHeight="1" x14ac:dyDescent="0.2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379">
        <f>ZakladDPHSni*SazbaDPH1/100</f>
        <v>0</v>
      </c>
      <c r="H24" s="380"/>
      <c r="I24" s="380"/>
      <c r="J24" s="62" t="str">
        <f t="shared" si="0"/>
        <v>CZK</v>
      </c>
    </row>
    <row r="25" spans="1:10" ht="23.25" customHeight="1" x14ac:dyDescent="0.2">
      <c r="A25" s="4"/>
      <c r="B25" s="57" t="s">
        <v>15</v>
      </c>
      <c r="C25" s="58"/>
      <c r="D25" s="59"/>
      <c r="E25" s="60">
        <v>21</v>
      </c>
      <c r="F25" s="61" t="s">
        <v>0</v>
      </c>
      <c r="G25" s="365">
        <f>ZakladDPHZaklVypocet</f>
        <v>0</v>
      </c>
      <c r="H25" s="366"/>
      <c r="I25" s="366"/>
      <c r="J25" s="62" t="str">
        <f t="shared" si="0"/>
        <v>CZK</v>
      </c>
    </row>
    <row r="26" spans="1:10" ht="23.25" customHeight="1" x14ac:dyDescent="0.2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361">
        <f>ZakladDPHZakl*SazbaDPH2/100</f>
        <v>0</v>
      </c>
      <c r="H26" s="362"/>
      <c r="I26" s="362"/>
      <c r="J26" s="56" t="str">
        <f t="shared" si="0"/>
        <v>CZK</v>
      </c>
    </row>
    <row r="27" spans="1:10" ht="23.25" customHeight="1" thickBot="1" x14ac:dyDescent="0.25">
      <c r="A27" s="4"/>
      <c r="B27" s="48" t="s">
        <v>5</v>
      </c>
      <c r="C27" s="20"/>
      <c r="D27" s="23"/>
      <c r="E27" s="20"/>
      <c r="F27" s="21"/>
      <c r="G27" s="363">
        <f>0</f>
        <v>0</v>
      </c>
      <c r="H27" s="363"/>
      <c r="I27" s="363"/>
      <c r="J27" s="63" t="str">
        <f t="shared" si="0"/>
        <v>CZK</v>
      </c>
    </row>
    <row r="28" spans="1:10" ht="27.75" hidden="1" customHeight="1" thickBot="1" x14ac:dyDescent="0.25">
      <c r="A28" s="4"/>
      <c r="B28" s="130" t="s">
        <v>25</v>
      </c>
      <c r="C28" s="131"/>
      <c r="D28" s="131"/>
      <c r="E28" s="132"/>
      <c r="F28" s="133"/>
      <c r="G28" s="364">
        <f>ZakladDPHSniVypocet+ZakladDPHZaklVypocet</f>
        <v>0</v>
      </c>
      <c r="H28" s="371"/>
      <c r="I28" s="371"/>
      <c r="J28" s="134" t="str">
        <f t="shared" si="0"/>
        <v>CZK</v>
      </c>
    </row>
    <row r="29" spans="1:10" ht="27.75" customHeight="1" thickBot="1" x14ac:dyDescent="0.25">
      <c r="A29" s="4"/>
      <c r="B29" s="130" t="s">
        <v>38</v>
      </c>
      <c r="C29" s="135"/>
      <c r="D29" s="135"/>
      <c r="E29" s="135"/>
      <c r="F29" s="135"/>
      <c r="G29" s="364">
        <f>ZakladDPHSni+DPHSni+ZakladDPHZakl+DPHZakl+Zaokrouhleni</f>
        <v>0</v>
      </c>
      <c r="H29" s="364"/>
      <c r="I29" s="364"/>
      <c r="J29" s="136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12</v>
      </c>
      <c r="D32" s="39"/>
      <c r="E32" s="39"/>
      <c r="F32" s="19" t="s">
        <v>11</v>
      </c>
      <c r="G32" s="39"/>
      <c r="H32" s="40">
        <f ca="1">TODAY()</f>
        <v>42831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78" t="s">
        <v>2</v>
      </c>
      <c r="E35" s="37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17</v>
      </c>
      <c r="C37" s="3"/>
      <c r="D37" s="3"/>
      <c r="E37" s="3"/>
      <c r="F37" s="118"/>
      <c r="G37" s="118"/>
      <c r="H37" s="118"/>
      <c r="I37" s="118"/>
      <c r="J37" s="3"/>
    </row>
    <row r="38" spans="1:10" ht="25.5" hidden="1" customHeight="1" x14ac:dyDescent="0.2">
      <c r="A38" s="106" t="s">
        <v>40</v>
      </c>
      <c r="B38" s="110" t="s">
        <v>18</v>
      </c>
      <c r="C38" s="111" t="s">
        <v>6</v>
      </c>
      <c r="D38" s="112"/>
      <c r="E38" s="112"/>
      <c r="F38" s="119" t="str">
        <f>B23</f>
        <v>Základ pro sníženou DPH</v>
      </c>
      <c r="G38" s="119" t="str">
        <f>B25</f>
        <v>Základ pro základní DPH</v>
      </c>
      <c r="H38" s="120" t="s">
        <v>19</v>
      </c>
      <c r="I38" s="120" t="s">
        <v>1</v>
      </c>
      <c r="J38" s="113" t="s">
        <v>0</v>
      </c>
    </row>
    <row r="39" spans="1:10" ht="25.5" hidden="1" customHeight="1" x14ac:dyDescent="0.2">
      <c r="A39" s="106">
        <v>1</v>
      </c>
      <c r="B39" s="114" t="s">
        <v>57</v>
      </c>
      <c r="C39" s="385"/>
      <c r="D39" s="386"/>
      <c r="E39" s="386"/>
      <c r="F39" s="121">
        <f>'SO1 1.02 Pol'!AC466</f>
        <v>0</v>
      </c>
      <c r="G39" s="122">
        <f>'SO1 1.02 Pol'!AD466</f>
        <v>0</v>
      </c>
      <c r="H39" s="123">
        <f>(F39*SazbaDPH1/100)+(G39*SazbaDPH2/100)</f>
        <v>0</v>
      </c>
      <c r="I39" s="123">
        <f>F39+G39+H39</f>
        <v>0</v>
      </c>
      <c r="J39" s="115" t="str">
        <f>IF(CenaCelkemVypocet=0,"",I39/CenaCelkemVypocet*100)</f>
        <v/>
      </c>
    </row>
    <row r="40" spans="1:10" ht="25.5" hidden="1" customHeight="1" x14ac:dyDescent="0.2">
      <c r="A40" s="106">
        <v>2</v>
      </c>
      <c r="B40" s="107" t="s">
        <v>45</v>
      </c>
      <c r="C40" s="387" t="s">
        <v>46</v>
      </c>
      <c r="D40" s="388"/>
      <c r="E40" s="388"/>
      <c r="F40" s="124">
        <f>'SO1 1.02 Pol'!AC466</f>
        <v>0</v>
      </c>
      <c r="G40" s="125">
        <f>'SO1 1.02 Pol'!AD466</f>
        <v>0</v>
      </c>
      <c r="H40" s="125">
        <f>(F40*SazbaDPH1/100)+(G40*SazbaDPH2/100)</f>
        <v>0</v>
      </c>
      <c r="I40" s="125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106">
        <v>3</v>
      </c>
      <c r="B41" s="116" t="s">
        <v>43</v>
      </c>
      <c r="C41" s="389" t="s">
        <v>44</v>
      </c>
      <c r="D41" s="390"/>
      <c r="E41" s="390"/>
      <c r="F41" s="126">
        <f>'SO1 1.02 Pol'!AC466</f>
        <v>0</v>
      </c>
      <c r="G41" s="127">
        <f>'SO1 1.02 Pol'!AD466</f>
        <v>0</v>
      </c>
      <c r="H41" s="127">
        <f>(F41*SazbaDPH1/100)+(G41*SazbaDPH2/100)</f>
        <v>0</v>
      </c>
      <c r="I41" s="127">
        <f>F41+G41+H41</f>
        <v>0</v>
      </c>
      <c r="J41" s="117" t="str">
        <f>IF(CenaCelkemVypocet=0,"",I41/CenaCelkemVypocet*100)</f>
        <v/>
      </c>
    </row>
    <row r="42" spans="1:10" ht="25.5" hidden="1" customHeight="1" x14ac:dyDescent="0.2">
      <c r="A42" s="106"/>
      <c r="B42" s="391" t="s">
        <v>58</v>
      </c>
      <c r="C42" s="392"/>
      <c r="D42" s="392"/>
      <c r="E42" s="393"/>
      <c r="F42" s="128">
        <f>SUMIF(A39:A41,"=1",F39:F41)</f>
        <v>0</v>
      </c>
      <c r="G42" s="129">
        <f>SUMIF(A39:A41,"=1",G39:G41)</f>
        <v>0</v>
      </c>
      <c r="H42" s="129">
        <f>SUMIF(A39:A41,"=1",H39:H41)</f>
        <v>0</v>
      </c>
      <c r="I42" s="129">
        <f>SUMIF(A39:A41,"=1",I39:I41)</f>
        <v>0</v>
      </c>
      <c r="J42" s="109">
        <f>SUMIF(A39:A41,"=1",J39:J41)</f>
        <v>0</v>
      </c>
    </row>
    <row r="46" spans="1:10" ht="15.75" x14ac:dyDescent="0.25">
      <c r="B46" s="137" t="s">
        <v>60</v>
      </c>
    </row>
    <row r="48" spans="1:10" ht="25.5" customHeight="1" x14ac:dyDescent="0.2">
      <c r="A48" s="138"/>
      <c r="B48" s="142" t="s">
        <v>18</v>
      </c>
      <c r="C48" s="142" t="s">
        <v>6</v>
      </c>
      <c r="D48" s="143"/>
      <c r="E48" s="143"/>
      <c r="F48" s="146" t="s">
        <v>61</v>
      </c>
      <c r="G48" s="146"/>
      <c r="H48" s="146"/>
      <c r="I48" s="146" t="s">
        <v>31</v>
      </c>
      <c r="J48" s="146" t="s">
        <v>0</v>
      </c>
    </row>
    <row r="49" spans="1:10" ht="25.5" customHeight="1" x14ac:dyDescent="0.2">
      <c r="A49" s="139"/>
      <c r="B49" s="149" t="s">
        <v>62</v>
      </c>
      <c r="C49" s="394" t="s">
        <v>63</v>
      </c>
      <c r="D49" s="395"/>
      <c r="E49" s="395"/>
      <c r="F49" s="157" t="s">
        <v>26</v>
      </c>
      <c r="G49" s="150"/>
      <c r="H49" s="150"/>
      <c r="I49" s="150">
        <f>'SO1 1.02 Pol'!G7</f>
        <v>0</v>
      </c>
      <c r="J49" s="153" t="str">
        <f>IF(I75=0,"",I49/I75*100)</f>
        <v/>
      </c>
    </row>
    <row r="50" spans="1:10" ht="25.5" customHeight="1" x14ac:dyDescent="0.2">
      <c r="A50" s="139"/>
      <c r="B50" s="141" t="s">
        <v>64</v>
      </c>
      <c r="C50" s="383" t="s">
        <v>65</v>
      </c>
      <c r="D50" s="384"/>
      <c r="E50" s="384"/>
      <c r="F50" s="158" t="s">
        <v>26</v>
      </c>
      <c r="G50" s="147"/>
      <c r="H50" s="147"/>
      <c r="I50" s="147">
        <f>'SO1 1.02 Pol'!G33</f>
        <v>0</v>
      </c>
      <c r="J50" s="154" t="str">
        <f>IF(I75=0,"",I50/I75*100)</f>
        <v/>
      </c>
    </row>
    <row r="51" spans="1:10" ht="25.5" customHeight="1" x14ac:dyDescent="0.2">
      <c r="A51" s="139"/>
      <c r="B51" s="141" t="s">
        <v>66</v>
      </c>
      <c r="C51" s="383" t="s">
        <v>67</v>
      </c>
      <c r="D51" s="384"/>
      <c r="E51" s="384"/>
      <c r="F51" s="158" t="s">
        <v>26</v>
      </c>
      <c r="G51" s="147"/>
      <c r="H51" s="147"/>
      <c r="I51" s="147">
        <f>'SO1 1.02 Pol'!G68</f>
        <v>0</v>
      </c>
      <c r="J51" s="154" t="str">
        <f>IF(I75=0,"",I51/I75*100)</f>
        <v/>
      </c>
    </row>
    <row r="52" spans="1:10" ht="25.5" customHeight="1" x14ac:dyDescent="0.2">
      <c r="A52" s="139"/>
      <c r="B52" s="141" t="s">
        <v>68</v>
      </c>
      <c r="C52" s="383" t="s">
        <v>69</v>
      </c>
      <c r="D52" s="384"/>
      <c r="E52" s="384"/>
      <c r="F52" s="158" t="s">
        <v>26</v>
      </c>
      <c r="G52" s="147"/>
      <c r="H52" s="147"/>
      <c r="I52" s="147">
        <f>'SO1 1.02 Pol'!G89</f>
        <v>0</v>
      </c>
      <c r="J52" s="154" t="str">
        <f>IF(I75=0,"",I52/I75*100)</f>
        <v/>
      </c>
    </row>
    <row r="53" spans="1:10" ht="25.5" customHeight="1" x14ac:dyDescent="0.2">
      <c r="A53" s="139"/>
      <c r="B53" s="141" t="s">
        <v>70</v>
      </c>
      <c r="C53" s="383" t="s">
        <v>71</v>
      </c>
      <c r="D53" s="384"/>
      <c r="E53" s="384"/>
      <c r="F53" s="158" t="s">
        <v>26</v>
      </c>
      <c r="G53" s="147"/>
      <c r="H53" s="147"/>
      <c r="I53" s="147">
        <f>'SO1 1.02 Pol'!G97</f>
        <v>0</v>
      </c>
      <c r="J53" s="154" t="str">
        <f>IF(I75=0,"",I53/I75*100)</f>
        <v/>
      </c>
    </row>
    <row r="54" spans="1:10" ht="25.5" customHeight="1" x14ac:dyDescent="0.2">
      <c r="A54" s="139"/>
      <c r="B54" s="141" t="s">
        <v>72</v>
      </c>
      <c r="C54" s="383" t="s">
        <v>73</v>
      </c>
      <c r="D54" s="384"/>
      <c r="E54" s="384"/>
      <c r="F54" s="158" t="s">
        <v>26</v>
      </c>
      <c r="G54" s="147"/>
      <c r="H54" s="147"/>
      <c r="I54" s="147">
        <f>'SO1 1.02 Pol'!G100</f>
        <v>0</v>
      </c>
      <c r="J54" s="154" t="str">
        <f>IF(I75=0,"",I54/I75*100)</f>
        <v/>
      </c>
    </row>
    <row r="55" spans="1:10" ht="25.5" customHeight="1" x14ac:dyDescent="0.2">
      <c r="A55" s="139"/>
      <c r="B55" s="141" t="s">
        <v>74</v>
      </c>
      <c r="C55" s="383" t="s">
        <v>75</v>
      </c>
      <c r="D55" s="384"/>
      <c r="E55" s="384"/>
      <c r="F55" s="158" t="s">
        <v>26</v>
      </c>
      <c r="G55" s="147"/>
      <c r="H55" s="147"/>
      <c r="I55" s="147">
        <f>'SO1 1.02 Pol'!G102</f>
        <v>0</v>
      </c>
      <c r="J55" s="154" t="str">
        <f>IF(I75=0,"",I55/I75*100)</f>
        <v/>
      </c>
    </row>
    <row r="56" spans="1:10" ht="25.5" customHeight="1" x14ac:dyDescent="0.2">
      <c r="A56" s="139"/>
      <c r="B56" s="141" t="s">
        <v>76</v>
      </c>
      <c r="C56" s="383" t="s">
        <v>77</v>
      </c>
      <c r="D56" s="384"/>
      <c r="E56" s="384"/>
      <c r="F56" s="158" t="s">
        <v>26</v>
      </c>
      <c r="G56" s="147"/>
      <c r="H56" s="147"/>
      <c r="I56" s="147">
        <f>'SO1 1.02 Pol'!G104</f>
        <v>0</v>
      </c>
      <c r="J56" s="154" t="str">
        <f>IF(I75=0,"",I56/I75*100)</f>
        <v/>
      </c>
    </row>
    <row r="57" spans="1:10" ht="25.5" customHeight="1" x14ac:dyDescent="0.2">
      <c r="A57" s="139"/>
      <c r="B57" s="141" t="s">
        <v>78</v>
      </c>
      <c r="C57" s="383" t="s">
        <v>79</v>
      </c>
      <c r="D57" s="384"/>
      <c r="E57" s="384"/>
      <c r="F57" s="158" t="s">
        <v>26</v>
      </c>
      <c r="G57" s="147"/>
      <c r="H57" s="147"/>
      <c r="I57" s="147">
        <f>'SO1 1.02 Pol'!G159</f>
        <v>0</v>
      </c>
      <c r="J57" s="154" t="str">
        <f>IF(I75=0,"",I57/I75*100)</f>
        <v/>
      </c>
    </row>
    <row r="58" spans="1:10" ht="25.5" customHeight="1" x14ac:dyDescent="0.2">
      <c r="A58" s="139"/>
      <c r="B58" s="141" t="s">
        <v>80</v>
      </c>
      <c r="C58" s="383" t="s">
        <v>81</v>
      </c>
      <c r="D58" s="384"/>
      <c r="E58" s="384"/>
      <c r="F58" s="158" t="s">
        <v>26</v>
      </c>
      <c r="G58" s="147"/>
      <c r="H58" s="147"/>
      <c r="I58" s="147">
        <f>'SO1 1.02 Pol'!G161</f>
        <v>0</v>
      </c>
      <c r="J58" s="154" t="str">
        <f>IF(I75=0,"",I58/I75*100)</f>
        <v/>
      </c>
    </row>
    <row r="59" spans="1:10" ht="25.5" customHeight="1" x14ac:dyDescent="0.2">
      <c r="A59" s="139"/>
      <c r="B59" s="141" t="s">
        <v>82</v>
      </c>
      <c r="C59" s="383" t="s">
        <v>83</v>
      </c>
      <c r="D59" s="384"/>
      <c r="E59" s="384"/>
      <c r="F59" s="158" t="s">
        <v>27</v>
      </c>
      <c r="G59" s="147"/>
      <c r="H59" s="147"/>
      <c r="I59" s="147">
        <f>'SO1 1.02 Pol'!G164</f>
        <v>0</v>
      </c>
      <c r="J59" s="154" t="str">
        <f>IF(I75=0,"",I59/I75*100)</f>
        <v/>
      </c>
    </row>
    <row r="60" spans="1:10" ht="25.5" customHeight="1" x14ac:dyDescent="0.2">
      <c r="A60" s="139"/>
      <c r="B60" s="141" t="s">
        <v>84</v>
      </c>
      <c r="C60" s="383" t="s">
        <v>85</v>
      </c>
      <c r="D60" s="384"/>
      <c r="E60" s="384"/>
      <c r="F60" s="158" t="s">
        <v>27</v>
      </c>
      <c r="G60" s="147"/>
      <c r="H60" s="147"/>
      <c r="I60" s="147">
        <f>'SO1 1.02 Pol'!G172</f>
        <v>0</v>
      </c>
      <c r="J60" s="154" t="str">
        <f>IF(I75=0,"",I60/I75*100)</f>
        <v/>
      </c>
    </row>
    <row r="61" spans="1:10" ht="25.5" customHeight="1" x14ac:dyDescent="0.2">
      <c r="A61" s="139"/>
      <c r="B61" s="141" t="s">
        <v>86</v>
      </c>
      <c r="C61" s="383" t="s">
        <v>87</v>
      </c>
      <c r="D61" s="384"/>
      <c r="E61" s="384"/>
      <c r="F61" s="158" t="s">
        <v>27</v>
      </c>
      <c r="G61" s="147"/>
      <c r="H61" s="147"/>
      <c r="I61" s="147">
        <f>'SO1 1.02 Pol'!G175</f>
        <v>0</v>
      </c>
      <c r="J61" s="154" t="str">
        <f>IF(I75=0,"",I61/I75*100)</f>
        <v/>
      </c>
    </row>
    <row r="62" spans="1:10" ht="25.5" customHeight="1" x14ac:dyDescent="0.2">
      <c r="A62" s="139"/>
      <c r="B62" s="141" t="s">
        <v>88</v>
      </c>
      <c r="C62" s="383" t="s">
        <v>89</v>
      </c>
      <c r="D62" s="384"/>
      <c r="E62" s="384"/>
      <c r="F62" s="158" t="s">
        <v>27</v>
      </c>
      <c r="G62" s="147"/>
      <c r="H62" s="147"/>
      <c r="I62" s="147">
        <f>'SO1 1.02 Pol'!G187</f>
        <v>0</v>
      </c>
      <c r="J62" s="154" t="str">
        <f>IF(I75=0,"",I62/I75*100)</f>
        <v/>
      </c>
    </row>
    <row r="63" spans="1:10" ht="25.5" customHeight="1" x14ac:dyDescent="0.2">
      <c r="A63" s="139"/>
      <c r="B63" s="141" t="s">
        <v>90</v>
      </c>
      <c r="C63" s="383" t="s">
        <v>91</v>
      </c>
      <c r="D63" s="384"/>
      <c r="E63" s="384"/>
      <c r="F63" s="158" t="s">
        <v>27</v>
      </c>
      <c r="G63" s="147"/>
      <c r="H63" s="147"/>
      <c r="I63" s="147">
        <f>'SO1 1.02 Pol'!G195</f>
        <v>0</v>
      </c>
      <c r="J63" s="154" t="str">
        <f>IF(I75=0,"",I63/I75*100)</f>
        <v/>
      </c>
    </row>
    <row r="64" spans="1:10" ht="25.5" customHeight="1" x14ac:dyDescent="0.2">
      <c r="A64" s="139"/>
      <c r="B64" s="141" t="s">
        <v>92</v>
      </c>
      <c r="C64" s="383" t="s">
        <v>93</v>
      </c>
      <c r="D64" s="384"/>
      <c r="E64" s="384"/>
      <c r="F64" s="158" t="s">
        <v>27</v>
      </c>
      <c r="G64" s="147"/>
      <c r="H64" s="147"/>
      <c r="I64" s="147">
        <f>'SO1 1.02 Pol'!G228</f>
        <v>0</v>
      </c>
      <c r="J64" s="154" t="str">
        <f>IF(I75=0,"",I64/I75*100)</f>
        <v/>
      </c>
    </row>
    <row r="65" spans="1:10" ht="25.5" customHeight="1" x14ac:dyDescent="0.2">
      <c r="A65" s="139"/>
      <c r="B65" s="141" t="s">
        <v>94</v>
      </c>
      <c r="C65" s="383" t="s">
        <v>95</v>
      </c>
      <c r="D65" s="384"/>
      <c r="E65" s="384"/>
      <c r="F65" s="158" t="s">
        <v>27</v>
      </c>
      <c r="G65" s="147"/>
      <c r="H65" s="147"/>
      <c r="I65" s="147">
        <f>'SO1 1.02 Pol'!G239</f>
        <v>0</v>
      </c>
      <c r="J65" s="154" t="str">
        <f>IF(I75=0,"",I65/I75*100)</f>
        <v/>
      </c>
    </row>
    <row r="66" spans="1:10" ht="25.5" customHeight="1" x14ac:dyDescent="0.2">
      <c r="A66" s="139"/>
      <c r="B66" s="141" t="s">
        <v>96</v>
      </c>
      <c r="C66" s="383" t="s">
        <v>97</v>
      </c>
      <c r="D66" s="384"/>
      <c r="E66" s="384"/>
      <c r="F66" s="158" t="s">
        <v>27</v>
      </c>
      <c r="G66" s="147"/>
      <c r="H66" s="147"/>
      <c r="I66" s="147">
        <f>'SO1 1.02 Pol'!G241</f>
        <v>0</v>
      </c>
      <c r="J66" s="154" t="str">
        <f>IF(I75=0,"",I66/I75*100)</f>
        <v/>
      </c>
    </row>
    <row r="67" spans="1:10" ht="25.5" customHeight="1" x14ac:dyDescent="0.2">
      <c r="A67" s="139"/>
      <c r="B67" s="141" t="s">
        <v>98</v>
      </c>
      <c r="C67" s="383" t="s">
        <v>99</v>
      </c>
      <c r="D67" s="384"/>
      <c r="E67" s="384"/>
      <c r="F67" s="158" t="s">
        <v>27</v>
      </c>
      <c r="G67" s="147"/>
      <c r="H67" s="147"/>
      <c r="I67" s="147">
        <f>'SO1 1.02 Pol'!G273</f>
        <v>0</v>
      </c>
      <c r="J67" s="154" t="str">
        <f>IF(I75=0,"",I67/I75*100)</f>
        <v/>
      </c>
    </row>
    <row r="68" spans="1:10" ht="25.5" customHeight="1" x14ac:dyDescent="0.2">
      <c r="A68" s="139"/>
      <c r="B68" s="141" t="s">
        <v>100</v>
      </c>
      <c r="C68" s="383" t="s">
        <v>101</v>
      </c>
      <c r="D68" s="384"/>
      <c r="E68" s="384"/>
      <c r="F68" s="158" t="s">
        <v>27</v>
      </c>
      <c r="G68" s="147"/>
      <c r="H68" s="147"/>
      <c r="I68" s="147">
        <f>'SO1 1.02 Pol'!G364</f>
        <v>0</v>
      </c>
      <c r="J68" s="154" t="str">
        <f>IF(I75=0,"",I68/I75*100)</f>
        <v/>
      </c>
    </row>
    <row r="69" spans="1:10" ht="25.5" customHeight="1" x14ac:dyDescent="0.2">
      <c r="A69" s="139"/>
      <c r="B69" s="141" t="s">
        <v>102</v>
      </c>
      <c r="C69" s="383" t="s">
        <v>103</v>
      </c>
      <c r="D69" s="384"/>
      <c r="E69" s="384"/>
      <c r="F69" s="158" t="s">
        <v>27</v>
      </c>
      <c r="G69" s="147"/>
      <c r="H69" s="147"/>
      <c r="I69" s="147">
        <f>'SO1 1.02 Pol'!G376</f>
        <v>0</v>
      </c>
      <c r="J69" s="154" t="str">
        <f>IF(I75=0,"",I69/I75*100)</f>
        <v/>
      </c>
    </row>
    <row r="70" spans="1:10" ht="25.5" customHeight="1" x14ac:dyDescent="0.2">
      <c r="A70" s="139"/>
      <c r="B70" s="141" t="s">
        <v>104</v>
      </c>
      <c r="C70" s="383" t="s">
        <v>105</v>
      </c>
      <c r="D70" s="384"/>
      <c r="E70" s="384"/>
      <c r="F70" s="158" t="s">
        <v>27</v>
      </c>
      <c r="G70" s="147"/>
      <c r="H70" s="147"/>
      <c r="I70" s="147">
        <f>'SO1 1.02 Pol'!G419</f>
        <v>0</v>
      </c>
      <c r="J70" s="154" t="str">
        <f>IF(I75=0,"",I70/I75*100)</f>
        <v/>
      </c>
    </row>
    <row r="71" spans="1:10" ht="25.5" customHeight="1" x14ac:dyDescent="0.2">
      <c r="A71" s="139"/>
      <c r="B71" s="141" t="s">
        <v>106</v>
      </c>
      <c r="C71" s="383" t="s">
        <v>107</v>
      </c>
      <c r="D71" s="384"/>
      <c r="E71" s="384"/>
      <c r="F71" s="158" t="s">
        <v>27</v>
      </c>
      <c r="G71" s="147"/>
      <c r="H71" s="147"/>
      <c r="I71" s="147">
        <f>'SO1 1.02 Pol'!G423</f>
        <v>0</v>
      </c>
      <c r="J71" s="154" t="str">
        <f>IF(I75=0,"",I71/I75*100)</f>
        <v/>
      </c>
    </row>
    <row r="72" spans="1:10" ht="25.5" customHeight="1" x14ac:dyDescent="0.2">
      <c r="A72" s="139"/>
      <c r="B72" s="141" t="s">
        <v>108</v>
      </c>
      <c r="C72" s="383" t="s">
        <v>109</v>
      </c>
      <c r="D72" s="384"/>
      <c r="E72" s="384"/>
      <c r="F72" s="158" t="s">
        <v>28</v>
      </c>
      <c r="G72" s="147"/>
      <c r="H72" s="147"/>
      <c r="I72" s="147">
        <f>'SO1 1.02 Pol'!G445</f>
        <v>0</v>
      </c>
      <c r="J72" s="154" t="str">
        <f>IF(I75=0,"",I72/I75*100)</f>
        <v/>
      </c>
    </row>
    <row r="73" spans="1:10" ht="25.5" customHeight="1" x14ac:dyDescent="0.2">
      <c r="A73" s="139"/>
      <c r="B73" s="141" t="s">
        <v>110</v>
      </c>
      <c r="C73" s="383" t="s">
        <v>111</v>
      </c>
      <c r="D73" s="384"/>
      <c r="E73" s="384"/>
      <c r="F73" s="158" t="s">
        <v>112</v>
      </c>
      <c r="G73" s="147"/>
      <c r="H73" s="147"/>
      <c r="I73" s="147">
        <f>'SO1 1.02 Pol'!G448</f>
        <v>0</v>
      </c>
      <c r="J73" s="154" t="str">
        <f>IF(I75=0,"",I73/I75*100)</f>
        <v/>
      </c>
    </row>
    <row r="74" spans="1:10" ht="25.5" customHeight="1" x14ac:dyDescent="0.2">
      <c r="A74" s="139"/>
      <c r="B74" s="151" t="s">
        <v>113</v>
      </c>
      <c r="C74" s="396" t="s">
        <v>29</v>
      </c>
      <c r="D74" s="397"/>
      <c r="E74" s="397"/>
      <c r="F74" s="159" t="s">
        <v>113</v>
      </c>
      <c r="G74" s="152"/>
      <c r="H74" s="152"/>
      <c r="I74" s="152">
        <f>'SO1 1.02 Pol'!G460</f>
        <v>0</v>
      </c>
      <c r="J74" s="155" t="str">
        <f>IF(I75=0,"",I74/I75*100)</f>
        <v/>
      </c>
    </row>
    <row r="75" spans="1:10" ht="25.5" customHeight="1" x14ac:dyDescent="0.2">
      <c r="A75" s="140"/>
      <c r="B75" s="144" t="s">
        <v>1</v>
      </c>
      <c r="C75" s="144"/>
      <c r="D75" s="145"/>
      <c r="E75" s="145"/>
      <c r="F75" s="160"/>
      <c r="G75" s="148"/>
      <c r="H75" s="148"/>
      <c r="I75" s="148">
        <f>SUM(I49:I74)</f>
        <v>0</v>
      </c>
      <c r="J75" s="156">
        <f>SUM(J49:J74)</f>
        <v>0</v>
      </c>
    </row>
    <row r="76" spans="1:10" x14ac:dyDescent="0.2">
      <c r="F76" s="104"/>
      <c r="G76" s="103"/>
      <c r="H76" s="104"/>
      <c r="I76" s="103"/>
      <c r="J76" s="105"/>
    </row>
    <row r="77" spans="1:10" x14ac:dyDescent="0.2">
      <c r="F77" s="104"/>
      <c r="G77" s="103"/>
      <c r="H77" s="104"/>
      <c r="I77" s="103"/>
      <c r="J77" s="105"/>
    </row>
    <row r="78" spans="1:10" x14ac:dyDescent="0.2">
      <c r="F78" s="104"/>
      <c r="G78" s="103"/>
      <c r="H78" s="104"/>
      <c r="I78" s="103"/>
      <c r="J78" s="105"/>
    </row>
  </sheetData>
  <sheetProtection algorithmName="SHA-512" hashValue="R8mOJaEfBjDEfUiHxvjpzu4T29AQ9VF1iqseeE0mkf23BbKsWSIENVlfZn0iCmW7b7jiMApmSOchm//zZ1TwOQ==" saltValue="70uRQv8H9jaIDtZz1Pez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D13:G13"/>
    <mergeCell ref="C50:E50"/>
    <mergeCell ref="E17:F17"/>
    <mergeCell ref="G16:H16"/>
    <mergeCell ref="G17:H17"/>
    <mergeCell ref="G18:H18"/>
    <mergeCell ref="C39:E39"/>
    <mergeCell ref="C40:E40"/>
    <mergeCell ref="C41:E41"/>
    <mergeCell ref="B42:E42"/>
    <mergeCell ref="C49:E49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98" t="s">
        <v>7</v>
      </c>
      <c r="B1" s="398"/>
      <c r="C1" s="399"/>
      <c r="D1" s="398"/>
      <c r="E1" s="398"/>
      <c r="F1" s="398"/>
      <c r="G1" s="398"/>
    </row>
    <row r="2" spans="1:7" ht="24.95" customHeight="1" x14ac:dyDescent="0.2">
      <c r="A2" s="79" t="s">
        <v>8</v>
      </c>
      <c r="B2" s="78"/>
      <c r="C2" s="400"/>
      <c r="D2" s="400"/>
      <c r="E2" s="400"/>
      <c r="F2" s="400"/>
      <c r="G2" s="401"/>
    </row>
    <row r="3" spans="1:7" ht="24.95" customHeight="1" x14ac:dyDescent="0.2">
      <c r="A3" s="79" t="s">
        <v>9</v>
      </c>
      <c r="B3" s="78"/>
      <c r="C3" s="400"/>
      <c r="D3" s="400"/>
      <c r="E3" s="400"/>
      <c r="F3" s="400"/>
      <c r="G3" s="401"/>
    </row>
    <row r="4" spans="1:7" ht="24.95" customHeight="1" x14ac:dyDescent="0.2">
      <c r="A4" s="79" t="s">
        <v>10</v>
      </c>
      <c r="B4" s="78"/>
      <c r="C4" s="400"/>
      <c r="D4" s="400"/>
      <c r="E4" s="400"/>
      <c r="F4" s="400"/>
      <c r="G4" s="401"/>
    </row>
    <row r="5" spans="1:7" x14ac:dyDescent="0.2">
      <c r="B5" s="7"/>
      <c r="C5" s="8"/>
      <c r="D5" s="9"/>
    </row>
  </sheetData>
  <sheetProtection algorithmName="SHA-512" hashValue="ljhXjOwpSV365qR/GAzGzgx94yVfDb4pGHhsP5h57AynaWC7isNB7izqZc2Zy7aY/LE78OELRc6WTDaVsfJYYA==" saltValue="dnDFyvRXiuFoM4ZqpQJnO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07" t="s">
        <v>7</v>
      </c>
      <c r="B1" s="407"/>
      <c r="C1" s="407"/>
      <c r="D1" s="407"/>
      <c r="E1" s="407"/>
      <c r="F1" s="407"/>
      <c r="G1" s="407"/>
      <c r="AE1" t="s">
        <v>115</v>
      </c>
    </row>
    <row r="2" spans="1:60" ht="24.95" customHeight="1" x14ac:dyDescent="0.2">
      <c r="A2" s="164" t="s">
        <v>8</v>
      </c>
      <c r="B2" s="78" t="s">
        <v>49</v>
      </c>
      <c r="C2" s="408" t="s">
        <v>50</v>
      </c>
      <c r="D2" s="409"/>
      <c r="E2" s="409"/>
      <c r="F2" s="409"/>
      <c r="G2" s="410"/>
      <c r="AE2" t="s">
        <v>116</v>
      </c>
    </row>
    <row r="3" spans="1:60" ht="24.95" customHeight="1" x14ac:dyDescent="0.2">
      <c r="A3" s="164" t="s">
        <v>9</v>
      </c>
      <c r="B3" s="78" t="s">
        <v>45</v>
      </c>
      <c r="C3" s="408" t="s">
        <v>46</v>
      </c>
      <c r="D3" s="409"/>
      <c r="E3" s="409"/>
      <c r="F3" s="409"/>
      <c r="G3" s="410"/>
      <c r="AC3" s="102" t="s">
        <v>116</v>
      </c>
      <c r="AE3" t="s">
        <v>117</v>
      </c>
    </row>
    <row r="4" spans="1:60" ht="24.95" customHeight="1" x14ac:dyDescent="0.2">
      <c r="A4" s="166" t="s">
        <v>10</v>
      </c>
      <c r="B4" s="167" t="s">
        <v>43</v>
      </c>
      <c r="C4" s="411" t="s">
        <v>44</v>
      </c>
      <c r="D4" s="412"/>
      <c r="E4" s="412"/>
      <c r="F4" s="412"/>
      <c r="G4" s="413"/>
      <c r="AE4" t="s">
        <v>118</v>
      </c>
    </row>
    <row r="5" spans="1:60" x14ac:dyDescent="0.2">
      <c r="D5" s="163"/>
    </row>
    <row r="6" spans="1:60" ht="38.25" x14ac:dyDescent="0.2">
      <c r="A6" s="174" t="s">
        <v>119</v>
      </c>
      <c r="B6" s="172" t="s">
        <v>120</v>
      </c>
      <c r="C6" s="172" t="s">
        <v>121</v>
      </c>
      <c r="D6" s="173" t="s">
        <v>122</v>
      </c>
      <c r="E6" s="174" t="s">
        <v>123</v>
      </c>
      <c r="F6" s="169" t="s">
        <v>124</v>
      </c>
      <c r="G6" s="174" t="s">
        <v>31</v>
      </c>
      <c r="H6" s="175" t="s">
        <v>32</v>
      </c>
      <c r="I6" s="175" t="s">
        <v>125</v>
      </c>
      <c r="J6" s="175" t="s">
        <v>33</v>
      </c>
      <c r="K6" s="175" t="s">
        <v>126</v>
      </c>
      <c r="L6" s="175" t="s">
        <v>127</v>
      </c>
      <c r="M6" s="175" t="s">
        <v>128</v>
      </c>
      <c r="N6" s="175" t="s">
        <v>129</v>
      </c>
      <c r="O6" s="175" t="s">
        <v>130</v>
      </c>
      <c r="P6" s="175" t="s">
        <v>131</v>
      </c>
      <c r="Q6" s="175" t="s">
        <v>132</v>
      </c>
      <c r="R6" s="175" t="s">
        <v>133</v>
      </c>
      <c r="S6" s="175" t="s">
        <v>134</v>
      </c>
      <c r="T6" s="175" t="s">
        <v>135</v>
      </c>
      <c r="U6" s="175" t="s">
        <v>136</v>
      </c>
    </row>
    <row r="7" spans="1:60" x14ac:dyDescent="0.2">
      <c r="A7" s="177" t="s">
        <v>137</v>
      </c>
      <c r="B7" s="180" t="s">
        <v>62</v>
      </c>
      <c r="C7" s="181" t="s">
        <v>63</v>
      </c>
      <c r="D7" s="176"/>
      <c r="E7" s="188"/>
      <c r="F7" s="193"/>
      <c r="G7" s="193">
        <f>SUMIF(AE8:AE32,"&lt;&gt;NOR",G8:G32)</f>
        <v>0</v>
      </c>
      <c r="H7" s="193"/>
      <c r="I7" s="193">
        <f>SUM(I8:I32)</f>
        <v>16425.079999999998</v>
      </c>
      <c r="J7" s="193"/>
      <c r="K7" s="193">
        <f>SUM(K8:K32)</f>
        <v>16113.5</v>
      </c>
      <c r="L7" s="193"/>
      <c r="M7" s="193">
        <f>SUM(M8:M32)</f>
        <v>0</v>
      </c>
      <c r="N7" s="193"/>
      <c r="O7" s="193">
        <f>SUM(O8:O32)</f>
        <v>3.31</v>
      </c>
      <c r="P7" s="193"/>
      <c r="Q7" s="193">
        <f>SUM(Q8:Q32)</f>
        <v>0</v>
      </c>
      <c r="R7" s="193"/>
      <c r="S7" s="193"/>
      <c r="T7" s="194"/>
      <c r="U7" s="193">
        <f>SUM(U8:U32)</f>
        <v>30.87</v>
      </c>
      <c r="AE7" t="s">
        <v>138</v>
      </c>
    </row>
    <row r="8" spans="1:60" ht="22.5" outlineLevel="1" x14ac:dyDescent="0.2">
      <c r="A8" s="171">
        <v>1</v>
      </c>
      <c r="B8" s="182" t="s">
        <v>139</v>
      </c>
      <c r="C8" s="209" t="s">
        <v>140</v>
      </c>
      <c r="D8" s="184" t="s">
        <v>141</v>
      </c>
      <c r="E8" s="189">
        <v>0.96</v>
      </c>
      <c r="F8" s="195">
        <v>0</v>
      </c>
      <c r="G8" s="196">
        <f>ROUND(E8*F8,2)</f>
        <v>0</v>
      </c>
      <c r="H8" s="195">
        <v>3368.49</v>
      </c>
      <c r="I8" s="196">
        <f>ROUND(E8*H8,2)</f>
        <v>3233.75</v>
      </c>
      <c r="J8" s="195">
        <v>1306.51</v>
      </c>
      <c r="K8" s="196">
        <f>ROUND(E8*J8,2)</f>
        <v>1254.25</v>
      </c>
      <c r="L8" s="196">
        <v>21</v>
      </c>
      <c r="M8" s="196">
        <f>G8*(1+L8/100)</f>
        <v>0</v>
      </c>
      <c r="N8" s="196">
        <v>1.73916</v>
      </c>
      <c r="O8" s="196">
        <f>ROUND(E8*N8,2)</f>
        <v>1.67</v>
      </c>
      <c r="P8" s="196">
        <v>0</v>
      </c>
      <c r="Q8" s="196">
        <f>ROUND(E8*P8,2)</f>
        <v>0</v>
      </c>
      <c r="R8" s="196"/>
      <c r="S8" s="196"/>
      <c r="T8" s="197">
        <v>4.8899999999999997</v>
      </c>
      <c r="U8" s="196">
        <f>ROUND(E8*T8,2)</f>
        <v>4.6900000000000004</v>
      </c>
      <c r="V8" s="170"/>
      <c r="W8" s="170"/>
      <c r="X8" s="170"/>
      <c r="Y8" s="170"/>
      <c r="Z8" s="170"/>
      <c r="AA8" s="170"/>
      <c r="AB8" s="170"/>
      <c r="AC8" s="170"/>
      <c r="AD8" s="170"/>
      <c r="AE8" s="170" t="s">
        <v>142</v>
      </c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</row>
    <row r="9" spans="1:60" outlineLevel="1" x14ac:dyDescent="0.2">
      <c r="A9" s="171"/>
      <c r="B9" s="182"/>
      <c r="C9" s="210" t="s">
        <v>143</v>
      </c>
      <c r="D9" s="185"/>
      <c r="E9" s="190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7"/>
      <c r="U9" s="196"/>
      <c r="V9" s="170"/>
      <c r="W9" s="170"/>
      <c r="X9" s="170"/>
      <c r="Y9" s="170"/>
      <c r="Z9" s="170"/>
      <c r="AA9" s="170"/>
      <c r="AB9" s="170"/>
      <c r="AC9" s="170"/>
      <c r="AD9" s="170"/>
      <c r="AE9" s="170" t="s">
        <v>144</v>
      </c>
      <c r="AF9" s="170">
        <v>0</v>
      </c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</row>
    <row r="10" spans="1:60" ht="22.5" outlineLevel="1" x14ac:dyDescent="0.2">
      <c r="A10" s="171"/>
      <c r="B10" s="182"/>
      <c r="C10" s="210" t="s">
        <v>145</v>
      </c>
      <c r="D10" s="185"/>
      <c r="E10" s="190">
        <v>0.48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6"/>
      <c r="V10" s="170"/>
      <c r="W10" s="170"/>
      <c r="X10" s="170"/>
      <c r="Y10" s="170"/>
      <c r="Z10" s="170"/>
      <c r="AA10" s="170"/>
      <c r="AB10" s="170"/>
      <c r="AC10" s="170"/>
      <c r="AD10" s="170"/>
      <c r="AE10" s="170" t="s">
        <v>144</v>
      </c>
      <c r="AF10" s="170">
        <v>0</v>
      </c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 outlineLevel="1" x14ac:dyDescent="0.2">
      <c r="A11" s="171"/>
      <c r="B11" s="182"/>
      <c r="C11" s="210" t="s">
        <v>146</v>
      </c>
      <c r="D11" s="185"/>
      <c r="E11" s="190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6"/>
      <c r="V11" s="170"/>
      <c r="W11" s="170"/>
      <c r="X11" s="170"/>
      <c r="Y11" s="170"/>
      <c r="Z11" s="170"/>
      <c r="AA11" s="170"/>
      <c r="AB11" s="170"/>
      <c r="AC11" s="170"/>
      <c r="AD11" s="170"/>
      <c r="AE11" s="170" t="s">
        <v>144</v>
      </c>
      <c r="AF11" s="170">
        <v>0</v>
      </c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</row>
    <row r="12" spans="1:60" ht="22.5" outlineLevel="1" x14ac:dyDescent="0.2">
      <c r="A12" s="171"/>
      <c r="B12" s="182"/>
      <c r="C12" s="210" t="s">
        <v>145</v>
      </c>
      <c r="D12" s="185"/>
      <c r="E12" s="190">
        <v>0.48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196"/>
      <c r="V12" s="170"/>
      <c r="W12" s="170"/>
      <c r="X12" s="170"/>
      <c r="Y12" s="170"/>
      <c r="Z12" s="170"/>
      <c r="AA12" s="170"/>
      <c r="AB12" s="170"/>
      <c r="AC12" s="170"/>
      <c r="AD12" s="170"/>
      <c r="AE12" s="170" t="s">
        <v>144</v>
      </c>
      <c r="AF12" s="170">
        <v>0</v>
      </c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outlineLevel="1" x14ac:dyDescent="0.2">
      <c r="A13" s="171">
        <v>2</v>
      </c>
      <c r="B13" s="182" t="s">
        <v>147</v>
      </c>
      <c r="C13" s="209" t="s">
        <v>148</v>
      </c>
      <c r="D13" s="184" t="s">
        <v>149</v>
      </c>
      <c r="E13" s="189">
        <v>4</v>
      </c>
      <c r="F13" s="195">
        <v>0</v>
      </c>
      <c r="G13" s="196">
        <f>ROUND(E13*F13,2)</f>
        <v>0</v>
      </c>
      <c r="H13" s="195">
        <v>149.6</v>
      </c>
      <c r="I13" s="196">
        <f>ROUND(E13*H13,2)</f>
        <v>598.4</v>
      </c>
      <c r="J13" s="195">
        <v>95.4</v>
      </c>
      <c r="K13" s="196">
        <f>ROUND(E13*J13,2)</f>
        <v>381.6</v>
      </c>
      <c r="L13" s="196">
        <v>21</v>
      </c>
      <c r="M13" s="196">
        <f>G13*(1+L13/100)</f>
        <v>0</v>
      </c>
      <c r="N13" s="196">
        <v>2.2880000000000001E-2</v>
      </c>
      <c r="O13" s="196">
        <f>ROUND(E13*N13,2)</f>
        <v>0.09</v>
      </c>
      <c r="P13" s="196">
        <v>0</v>
      </c>
      <c r="Q13" s="196">
        <f>ROUND(E13*P13,2)</f>
        <v>0</v>
      </c>
      <c r="R13" s="196"/>
      <c r="S13" s="196"/>
      <c r="T13" s="197">
        <v>0.3175</v>
      </c>
      <c r="U13" s="196">
        <f>ROUND(E13*T13,2)</f>
        <v>1.27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 t="s">
        <v>142</v>
      </c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outlineLevel="1" x14ac:dyDescent="0.2">
      <c r="A14" s="171"/>
      <c r="B14" s="182"/>
      <c r="C14" s="402" t="s">
        <v>150</v>
      </c>
      <c r="D14" s="403"/>
      <c r="E14" s="404"/>
      <c r="F14" s="405"/>
      <c r="G14" s="40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6"/>
      <c r="V14" s="170"/>
      <c r="W14" s="170"/>
      <c r="X14" s="170"/>
      <c r="Y14" s="170"/>
      <c r="Z14" s="170"/>
      <c r="AA14" s="170"/>
      <c r="AB14" s="170"/>
      <c r="AC14" s="170"/>
      <c r="AD14" s="170"/>
      <c r="AE14" s="170" t="s">
        <v>151</v>
      </c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8" t="str">
        <f>C14</f>
        <v>Včetně dodávky překladů.</v>
      </c>
      <c r="BB14" s="170"/>
      <c r="BC14" s="170"/>
      <c r="BD14" s="170"/>
      <c r="BE14" s="170"/>
      <c r="BF14" s="170"/>
      <c r="BG14" s="170"/>
      <c r="BH14" s="170"/>
    </row>
    <row r="15" spans="1:60" outlineLevel="1" x14ac:dyDescent="0.2">
      <c r="A15" s="171">
        <v>3</v>
      </c>
      <c r="B15" s="182" t="s">
        <v>152</v>
      </c>
      <c r="C15" s="209" t="s">
        <v>153</v>
      </c>
      <c r="D15" s="184" t="s">
        <v>154</v>
      </c>
      <c r="E15" s="189">
        <v>67.326599999999999</v>
      </c>
      <c r="F15" s="195">
        <v>0</v>
      </c>
      <c r="G15" s="196">
        <f>ROUND(E15*F15,2)</f>
        <v>0</v>
      </c>
      <c r="H15" s="195">
        <v>42</v>
      </c>
      <c r="I15" s="196">
        <f>ROUND(E15*H15,2)</f>
        <v>2827.72</v>
      </c>
      <c r="J15" s="195">
        <v>99</v>
      </c>
      <c r="K15" s="196">
        <f>ROUND(E15*J15,2)</f>
        <v>6665.33</v>
      </c>
      <c r="L15" s="196">
        <v>21</v>
      </c>
      <c r="M15" s="196">
        <f>G15*(1+L15/100)</f>
        <v>0</v>
      </c>
      <c r="N15" s="196">
        <v>1.583E-2</v>
      </c>
      <c r="O15" s="196">
        <f>ROUND(E15*N15,2)</f>
        <v>1.07</v>
      </c>
      <c r="P15" s="196">
        <v>0</v>
      </c>
      <c r="Q15" s="196">
        <f>ROUND(E15*P15,2)</f>
        <v>0</v>
      </c>
      <c r="R15" s="196"/>
      <c r="S15" s="196"/>
      <c r="T15" s="197">
        <v>0.37</v>
      </c>
      <c r="U15" s="196">
        <f>ROUND(E15*T15,2)</f>
        <v>24.91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 t="s">
        <v>142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</row>
    <row r="16" spans="1:60" outlineLevel="1" x14ac:dyDescent="0.2">
      <c r="A16" s="171"/>
      <c r="B16" s="182"/>
      <c r="C16" s="210" t="s">
        <v>155</v>
      </c>
      <c r="D16" s="185"/>
      <c r="E16" s="190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7"/>
      <c r="U16" s="196"/>
      <c r="V16" s="170"/>
      <c r="W16" s="170"/>
      <c r="X16" s="170"/>
      <c r="Y16" s="170"/>
      <c r="Z16" s="170"/>
      <c r="AA16" s="170"/>
      <c r="AB16" s="170"/>
      <c r="AC16" s="170"/>
      <c r="AD16" s="170"/>
      <c r="AE16" s="170" t="s">
        <v>144</v>
      </c>
      <c r="AF16" s="170">
        <v>0</v>
      </c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60" outlineLevel="1" x14ac:dyDescent="0.2">
      <c r="A17" s="171"/>
      <c r="B17" s="182"/>
      <c r="C17" s="210" t="s">
        <v>156</v>
      </c>
      <c r="D17" s="185"/>
      <c r="E17" s="190">
        <v>67.326599999999999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7"/>
      <c r="U17" s="196"/>
      <c r="V17" s="170"/>
      <c r="W17" s="170"/>
      <c r="X17" s="170"/>
      <c r="Y17" s="170"/>
      <c r="Z17" s="170"/>
      <c r="AA17" s="170"/>
      <c r="AB17" s="170"/>
      <c r="AC17" s="170"/>
      <c r="AD17" s="170"/>
      <c r="AE17" s="170" t="s">
        <v>144</v>
      </c>
      <c r="AF17" s="170">
        <v>5</v>
      </c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</row>
    <row r="18" spans="1:60" outlineLevel="1" x14ac:dyDescent="0.2">
      <c r="A18" s="171">
        <v>4</v>
      </c>
      <c r="B18" s="182" t="s">
        <v>157</v>
      </c>
      <c r="C18" s="209" t="s">
        <v>158</v>
      </c>
      <c r="D18" s="184" t="s">
        <v>154</v>
      </c>
      <c r="E18" s="189">
        <v>37.598999999999997</v>
      </c>
      <c r="F18" s="195">
        <v>0</v>
      </c>
      <c r="G18" s="196">
        <f>ROUND(E18*F18,2)</f>
        <v>0</v>
      </c>
      <c r="H18" s="195">
        <v>259.72000000000003</v>
      </c>
      <c r="I18" s="196">
        <f>ROUND(E18*H18,2)</f>
        <v>9765.2099999999991</v>
      </c>
      <c r="J18" s="195">
        <v>207.78</v>
      </c>
      <c r="K18" s="196">
        <f>ROUND(E18*J18,2)</f>
        <v>7812.32</v>
      </c>
      <c r="L18" s="196">
        <v>21</v>
      </c>
      <c r="M18" s="196">
        <f>G18*(1+L18/100)</f>
        <v>0</v>
      </c>
      <c r="N18" s="196">
        <v>1.2840000000000001E-2</v>
      </c>
      <c r="O18" s="196">
        <f>ROUND(E18*N18,2)</f>
        <v>0.48</v>
      </c>
      <c r="P18" s="196">
        <v>0</v>
      </c>
      <c r="Q18" s="196">
        <f>ROUND(E18*P18,2)</f>
        <v>0</v>
      </c>
      <c r="R18" s="196"/>
      <c r="S18" s="196"/>
      <c r="T18" s="197">
        <v>0</v>
      </c>
      <c r="U18" s="196">
        <f>ROUND(E18*T18,2)</f>
        <v>0</v>
      </c>
      <c r="V18" s="170"/>
      <c r="W18" s="170"/>
      <c r="X18" s="170"/>
      <c r="Y18" s="170"/>
      <c r="Z18" s="170"/>
      <c r="AA18" s="170"/>
      <c r="AB18" s="170"/>
      <c r="AC18" s="170"/>
      <c r="AD18" s="170"/>
      <c r="AE18" s="170" t="s">
        <v>142</v>
      </c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</row>
    <row r="19" spans="1:60" outlineLevel="1" x14ac:dyDescent="0.2">
      <c r="A19" s="171"/>
      <c r="B19" s="182"/>
      <c r="C19" s="402" t="s">
        <v>159</v>
      </c>
      <c r="D19" s="403"/>
      <c r="E19" s="404"/>
      <c r="F19" s="405"/>
      <c r="G19" s="40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7"/>
      <c r="U19" s="196"/>
      <c r="V19" s="170"/>
      <c r="W19" s="170"/>
      <c r="X19" s="170"/>
      <c r="Y19" s="170"/>
      <c r="Z19" s="170"/>
      <c r="AA19" s="170"/>
      <c r="AB19" s="170"/>
      <c r="AC19" s="170"/>
      <c r="AD19" s="170"/>
      <c r="AE19" s="170" t="s">
        <v>151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8" t="str">
        <f>C19</f>
        <v>Včetně:</v>
      </c>
      <c r="BB19" s="170"/>
      <c r="BC19" s="170"/>
      <c r="BD19" s="170"/>
      <c r="BE19" s="170"/>
      <c r="BF19" s="170"/>
      <c r="BG19" s="170"/>
      <c r="BH19" s="170"/>
    </row>
    <row r="20" spans="1:60" outlineLevel="1" x14ac:dyDescent="0.2">
      <c r="A20" s="171"/>
      <c r="B20" s="182"/>
      <c r="C20" s="402" t="s">
        <v>160</v>
      </c>
      <c r="D20" s="403"/>
      <c r="E20" s="404"/>
      <c r="F20" s="405"/>
      <c r="G20" s="40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7"/>
      <c r="U20" s="196"/>
      <c r="V20" s="170"/>
      <c r="W20" s="170"/>
      <c r="X20" s="170"/>
      <c r="Y20" s="170"/>
      <c r="Z20" s="170"/>
      <c r="AA20" s="170"/>
      <c r="AB20" s="170"/>
      <c r="AC20" s="170"/>
      <c r="AD20" s="170"/>
      <c r="AE20" s="170" t="s">
        <v>151</v>
      </c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8" t="str">
        <f>C20</f>
        <v>- nezbytné úpravy desek na příslušný rozměr</v>
      </c>
      <c r="BB20" s="170"/>
      <c r="BC20" s="170"/>
      <c r="BD20" s="170"/>
      <c r="BE20" s="170"/>
      <c r="BF20" s="170"/>
      <c r="BG20" s="170"/>
      <c r="BH20" s="170"/>
    </row>
    <row r="21" spans="1:60" outlineLevel="1" x14ac:dyDescent="0.2">
      <c r="A21" s="171"/>
      <c r="B21" s="182"/>
      <c r="C21" s="402" t="s">
        <v>161</v>
      </c>
      <c r="D21" s="403"/>
      <c r="E21" s="404"/>
      <c r="F21" s="405"/>
      <c r="G21" s="40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196"/>
      <c r="V21" s="170"/>
      <c r="W21" s="170"/>
      <c r="X21" s="170"/>
      <c r="Y21" s="170"/>
      <c r="Z21" s="170"/>
      <c r="AA21" s="170"/>
      <c r="AB21" s="170"/>
      <c r="AC21" s="170"/>
      <c r="AD21" s="170"/>
      <c r="AE21" s="170" t="s">
        <v>151</v>
      </c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8" t="str">
        <f>C21</f>
        <v>- úpravy rohů, koutů a hran konstrukcí ze sádrokartonu</v>
      </c>
      <c r="BB21" s="170"/>
      <c r="BC21" s="170"/>
      <c r="BD21" s="170"/>
      <c r="BE21" s="170"/>
      <c r="BF21" s="170"/>
      <c r="BG21" s="170"/>
      <c r="BH21" s="170"/>
    </row>
    <row r="22" spans="1:60" outlineLevel="1" x14ac:dyDescent="0.2">
      <c r="A22" s="171"/>
      <c r="B22" s="182"/>
      <c r="C22" s="210" t="s">
        <v>143</v>
      </c>
      <c r="D22" s="185"/>
      <c r="E22" s="190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7"/>
      <c r="U22" s="196"/>
      <c r="V22" s="170"/>
      <c r="W22" s="170"/>
      <c r="X22" s="170"/>
      <c r="Y22" s="170"/>
      <c r="Z22" s="170"/>
      <c r="AA22" s="170"/>
      <c r="AB22" s="170"/>
      <c r="AC22" s="170"/>
      <c r="AD22" s="170"/>
      <c r="AE22" s="170" t="s">
        <v>144</v>
      </c>
      <c r="AF22" s="170">
        <v>0</v>
      </c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</row>
    <row r="23" spans="1:60" outlineLevel="1" x14ac:dyDescent="0.2">
      <c r="A23" s="171"/>
      <c r="B23" s="182"/>
      <c r="C23" s="210" t="s">
        <v>162</v>
      </c>
      <c r="D23" s="185"/>
      <c r="E23" s="190">
        <v>11.565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7"/>
      <c r="U23" s="196"/>
      <c r="V23" s="170"/>
      <c r="W23" s="170"/>
      <c r="X23" s="170"/>
      <c r="Y23" s="170"/>
      <c r="Z23" s="170"/>
      <c r="AA23" s="170"/>
      <c r="AB23" s="170"/>
      <c r="AC23" s="170"/>
      <c r="AD23" s="170"/>
      <c r="AE23" s="170" t="s">
        <v>144</v>
      </c>
      <c r="AF23" s="170">
        <v>0</v>
      </c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</row>
    <row r="24" spans="1:60" outlineLevel="1" x14ac:dyDescent="0.2">
      <c r="A24" s="171"/>
      <c r="B24" s="182"/>
      <c r="C24" s="210" t="s">
        <v>163</v>
      </c>
      <c r="D24" s="185"/>
      <c r="E24" s="190">
        <v>1.3245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7"/>
      <c r="U24" s="196"/>
      <c r="V24" s="170"/>
      <c r="W24" s="170"/>
      <c r="X24" s="170"/>
      <c r="Y24" s="170"/>
      <c r="Z24" s="170"/>
      <c r="AA24" s="170"/>
      <c r="AB24" s="170"/>
      <c r="AC24" s="170"/>
      <c r="AD24" s="170"/>
      <c r="AE24" s="170" t="s">
        <v>144</v>
      </c>
      <c r="AF24" s="170">
        <v>0</v>
      </c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</row>
    <row r="25" spans="1:60" outlineLevel="1" x14ac:dyDescent="0.2">
      <c r="A25" s="171"/>
      <c r="B25" s="182"/>
      <c r="C25" s="210" t="s">
        <v>164</v>
      </c>
      <c r="D25" s="185"/>
      <c r="E25" s="190">
        <v>3.9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7"/>
      <c r="U25" s="196"/>
      <c r="V25" s="170"/>
      <c r="W25" s="170"/>
      <c r="X25" s="170"/>
      <c r="Y25" s="170"/>
      <c r="Z25" s="170"/>
      <c r="AA25" s="170"/>
      <c r="AB25" s="170"/>
      <c r="AC25" s="170"/>
      <c r="AD25" s="170"/>
      <c r="AE25" s="170" t="s">
        <v>144</v>
      </c>
      <c r="AF25" s="170">
        <v>0</v>
      </c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</row>
    <row r="26" spans="1:60" outlineLevel="1" x14ac:dyDescent="0.2">
      <c r="A26" s="171"/>
      <c r="B26" s="182"/>
      <c r="C26" s="210" t="s">
        <v>165</v>
      </c>
      <c r="D26" s="185"/>
      <c r="E26" s="190">
        <v>1.2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196"/>
      <c r="V26" s="170"/>
      <c r="W26" s="170"/>
      <c r="X26" s="170"/>
      <c r="Y26" s="170"/>
      <c r="Z26" s="170"/>
      <c r="AA26" s="170"/>
      <c r="AB26" s="170"/>
      <c r="AC26" s="170"/>
      <c r="AD26" s="170"/>
      <c r="AE26" s="170" t="s">
        <v>144</v>
      </c>
      <c r="AF26" s="170">
        <v>0</v>
      </c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</row>
    <row r="27" spans="1:60" outlineLevel="1" x14ac:dyDescent="0.2">
      <c r="A27" s="171"/>
      <c r="B27" s="182"/>
      <c r="C27" s="211" t="s">
        <v>166</v>
      </c>
      <c r="D27" s="186"/>
      <c r="E27" s="191">
        <v>17.9895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7"/>
      <c r="U27" s="196"/>
      <c r="V27" s="170"/>
      <c r="W27" s="170"/>
      <c r="X27" s="170"/>
      <c r="Y27" s="170"/>
      <c r="Z27" s="170"/>
      <c r="AA27" s="170"/>
      <c r="AB27" s="170"/>
      <c r="AC27" s="170"/>
      <c r="AD27" s="170"/>
      <c r="AE27" s="170" t="s">
        <v>144</v>
      </c>
      <c r="AF27" s="170">
        <v>1</v>
      </c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outlineLevel="1" x14ac:dyDescent="0.2">
      <c r="A28" s="171"/>
      <c r="B28" s="182"/>
      <c r="C28" s="210" t="s">
        <v>146</v>
      </c>
      <c r="D28" s="185"/>
      <c r="E28" s="190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7"/>
      <c r="U28" s="196"/>
      <c r="V28" s="170"/>
      <c r="W28" s="170"/>
      <c r="X28" s="170"/>
      <c r="Y28" s="170"/>
      <c r="Z28" s="170"/>
      <c r="AA28" s="170"/>
      <c r="AB28" s="170"/>
      <c r="AC28" s="170"/>
      <c r="AD28" s="170"/>
      <c r="AE28" s="170" t="s">
        <v>144</v>
      </c>
      <c r="AF28" s="170">
        <v>0</v>
      </c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</row>
    <row r="29" spans="1:60" outlineLevel="1" x14ac:dyDescent="0.2">
      <c r="A29" s="171"/>
      <c r="B29" s="182"/>
      <c r="C29" s="210" t="s">
        <v>167</v>
      </c>
      <c r="D29" s="185"/>
      <c r="E29" s="190">
        <v>11.91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196"/>
      <c r="V29" s="170"/>
      <c r="W29" s="170"/>
      <c r="X29" s="170"/>
      <c r="Y29" s="170"/>
      <c r="Z29" s="170"/>
      <c r="AA29" s="170"/>
      <c r="AB29" s="170"/>
      <c r="AC29" s="170"/>
      <c r="AD29" s="170"/>
      <c r="AE29" s="170" t="s">
        <v>144</v>
      </c>
      <c r="AF29" s="170">
        <v>0</v>
      </c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</row>
    <row r="30" spans="1:60" outlineLevel="1" x14ac:dyDescent="0.2">
      <c r="A30" s="171"/>
      <c r="B30" s="182"/>
      <c r="C30" s="210" t="s">
        <v>168</v>
      </c>
      <c r="D30" s="185"/>
      <c r="E30" s="190">
        <v>1.3245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7"/>
      <c r="U30" s="196"/>
      <c r="V30" s="170"/>
      <c r="W30" s="170"/>
      <c r="X30" s="170"/>
      <c r="Y30" s="170"/>
      <c r="Z30" s="170"/>
      <c r="AA30" s="170"/>
      <c r="AB30" s="170"/>
      <c r="AC30" s="170"/>
      <c r="AD30" s="170"/>
      <c r="AE30" s="170" t="s">
        <v>144</v>
      </c>
      <c r="AF30" s="170">
        <v>0</v>
      </c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</row>
    <row r="31" spans="1:60" outlineLevel="1" x14ac:dyDescent="0.2">
      <c r="A31" s="171"/>
      <c r="B31" s="182"/>
      <c r="C31" s="210" t="s">
        <v>169</v>
      </c>
      <c r="D31" s="185"/>
      <c r="E31" s="190">
        <v>6.375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7"/>
      <c r="U31" s="196"/>
      <c r="V31" s="170"/>
      <c r="W31" s="170"/>
      <c r="X31" s="170"/>
      <c r="Y31" s="170"/>
      <c r="Z31" s="170"/>
      <c r="AA31" s="170"/>
      <c r="AB31" s="170"/>
      <c r="AC31" s="170"/>
      <c r="AD31" s="170"/>
      <c r="AE31" s="170" t="s">
        <v>144</v>
      </c>
      <c r="AF31" s="170">
        <v>0</v>
      </c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</row>
    <row r="32" spans="1:60" outlineLevel="1" x14ac:dyDescent="0.2">
      <c r="A32" s="171"/>
      <c r="B32" s="182"/>
      <c r="C32" s="211" t="s">
        <v>166</v>
      </c>
      <c r="D32" s="186"/>
      <c r="E32" s="191">
        <v>19.609500000000001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7"/>
      <c r="U32" s="196"/>
      <c r="V32" s="170"/>
      <c r="W32" s="170"/>
      <c r="X32" s="170"/>
      <c r="Y32" s="170"/>
      <c r="Z32" s="170"/>
      <c r="AA32" s="170"/>
      <c r="AB32" s="170"/>
      <c r="AC32" s="170"/>
      <c r="AD32" s="170"/>
      <c r="AE32" s="170" t="s">
        <v>144</v>
      </c>
      <c r="AF32" s="170">
        <v>1</v>
      </c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</row>
    <row r="33" spans="1:60" x14ac:dyDescent="0.2">
      <c r="A33" s="179" t="s">
        <v>137</v>
      </c>
      <c r="B33" s="183" t="s">
        <v>64</v>
      </c>
      <c r="C33" s="212" t="s">
        <v>65</v>
      </c>
      <c r="D33" s="187"/>
      <c r="E33" s="192"/>
      <c r="F33" s="198"/>
      <c r="G33" s="198">
        <f>SUMIF(AE34:AE67,"&lt;&gt;NOR",G34:G67)</f>
        <v>0</v>
      </c>
      <c r="H33" s="198"/>
      <c r="I33" s="198">
        <f>SUM(I34:I67)</f>
        <v>4346.91</v>
      </c>
      <c r="J33" s="198"/>
      <c r="K33" s="198">
        <f>SUM(K34:K67)</f>
        <v>31203.38</v>
      </c>
      <c r="L33" s="198"/>
      <c r="M33" s="198">
        <f>SUM(M34:M67)</f>
        <v>0</v>
      </c>
      <c r="N33" s="198"/>
      <c r="O33" s="198">
        <f>SUM(O34:O67)</f>
        <v>3.5799999999999996</v>
      </c>
      <c r="P33" s="198"/>
      <c r="Q33" s="198">
        <f>SUM(Q34:Q67)</f>
        <v>0</v>
      </c>
      <c r="R33" s="198"/>
      <c r="S33" s="198"/>
      <c r="T33" s="199"/>
      <c r="U33" s="198">
        <f>SUM(U34:U67)</f>
        <v>95.83</v>
      </c>
      <c r="AE33" t="s">
        <v>138</v>
      </c>
    </row>
    <row r="34" spans="1:60" outlineLevel="1" x14ac:dyDescent="0.2">
      <c r="A34" s="171">
        <v>5</v>
      </c>
      <c r="B34" s="182" t="s">
        <v>170</v>
      </c>
      <c r="C34" s="209" t="s">
        <v>171</v>
      </c>
      <c r="D34" s="184" t="s">
        <v>154</v>
      </c>
      <c r="E34" s="189">
        <v>30</v>
      </c>
      <c r="F34" s="195">
        <v>0</v>
      </c>
      <c r="G34" s="196">
        <f>ROUND(E34*F34,2)</f>
        <v>0</v>
      </c>
      <c r="H34" s="195">
        <v>13.84</v>
      </c>
      <c r="I34" s="196">
        <f>ROUND(E34*H34,2)</f>
        <v>415.2</v>
      </c>
      <c r="J34" s="195">
        <v>20.76</v>
      </c>
      <c r="K34" s="196">
        <f>ROUND(E34*J34,2)</f>
        <v>622.79999999999995</v>
      </c>
      <c r="L34" s="196">
        <v>21</v>
      </c>
      <c r="M34" s="196">
        <f>G34*(1+L34/100)</f>
        <v>0</v>
      </c>
      <c r="N34" s="196">
        <v>4.0000000000000003E-5</v>
      </c>
      <c r="O34" s="196">
        <f>ROUND(E34*N34,2)</f>
        <v>0</v>
      </c>
      <c r="P34" s="196">
        <v>0</v>
      </c>
      <c r="Q34" s="196">
        <f>ROUND(E34*P34,2)</f>
        <v>0</v>
      </c>
      <c r="R34" s="196"/>
      <c r="S34" s="196"/>
      <c r="T34" s="197">
        <v>7.8E-2</v>
      </c>
      <c r="U34" s="196">
        <f>ROUND(E34*T34,2)</f>
        <v>2.34</v>
      </c>
      <c r="V34" s="170"/>
      <c r="W34" s="170"/>
      <c r="X34" s="170"/>
      <c r="Y34" s="170"/>
      <c r="Z34" s="170"/>
      <c r="AA34" s="170"/>
      <c r="AB34" s="170"/>
      <c r="AC34" s="170"/>
      <c r="AD34" s="170"/>
      <c r="AE34" s="170" t="s">
        <v>142</v>
      </c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</row>
    <row r="35" spans="1:60" ht="22.5" outlineLevel="1" x14ac:dyDescent="0.2">
      <c r="A35" s="171">
        <v>6</v>
      </c>
      <c r="B35" s="182" t="s">
        <v>172</v>
      </c>
      <c r="C35" s="209" t="s">
        <v>173</v>
      </c>
      <c r="D35" s="184" t="s">
        <v>154</v>
      </c>
      <c r="E35" s="189">
        <v>81.84</v>
      </c>
      <c r="F35" s="195">
        <v>0</v>
      </c>
      <c r="G35" s="196">
        <f>ROUND(E35*F35,2)</f>
        <v>0</v>
      </c>
      <c r="H35" s="195">
        <v>11.95</v>
      </c>
      <c r="I35" s="196">
        <f>ROUND(E35*H35,2)</f>
        <v>977.99</v>
      </c>
      <c r="J35" s="195">
        <v>64.75</v>
      </c>
      <c r="K35" s="196">
        <f>ROUND(E35*J35,2)</f>
        <v>5299.14</v>
      </c>
      <c r="L35" s="196">
        <v>21</v>
      </c>
      <c r="M35" s="196">
        <f>G35*(1+L35/100)</f>
        <v>0</v>
      </c>
      <c r="N35" s="196">
        <v>6.0899999999999999E-3</v>
      </c>
      <c r="O35" s="196">
        <f>ROUND(E35*N35,2)</f>
        <v>0.5</v>
      </c>
      <c r="P35" s="196">
        <v>0</v>
      </c>
      <c r="Q35" s="196">
        <f>ROUND(E35*P35,2)</f>
        <v>0</v>
      </c>
      <c r="R35" s="196"/>
      <c r="S35" s="196"/>
      <c r="T35" s="197">
        <v>0.19273999999999999</v>
      </c>
      <c r="U35" s="196">
        <f>ROUND(E35*T35,2)</f>
        <v>15.77</v>
      </c>
      <c r="V35" s="170"/>
      <c r="W35" s="170"/>
      <c r="X35" s="170"/>
      <c r="Y35" s="170"/>
      <c r="Z35" s="170"/>
      <c r="AA35" s="170"/>
      <c r="AB35" s="170"/>
      <c r="AC35" s="170"/>
      <c r="AD35" s="170"/>
      <c r="AE35" s="170" t="s">
        <v>142</v>
      </c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</row>
    <row r="36" spans="1:60" outlineLevel="1" x14ac:dyDescent="0.2">
      <c r="A36" s="171"/>
      <c r="B36" s="182"/>
      <c r="C36" s="402" t="s">
        <v>174</v>
      </c>
      <c r="D36" s="403"/>
      <c r="E36" s="404"/>
      <c r="F36" s="405"/>
      <c r="G36" s="40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7"/>
      <c r="U36" s="196"/>
      <c r="V36" s="170"/>
      <c r="W36" s="170"/>
      <c r="X36" s="170"/>
      <c r="Y36" s="170"/>
      <c r="Z36" s="170"/>
      <c r="AA36" s="170"/>
      <c r="AB36" s="170"/>
      <c r="AC36" s="170"/>
      <c r="AD36" s="170"/>
      <c r="AE36" s="170" t="s">
        <v>151</v>
      </c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8" t="str">
        <f>C36</f>
        <v>Včetně pomocného pracovního lešení o výšce podlahy do 1900 mm a pro zatížení do 1,5 kPa.</v>
      </c>
      <c r="BB36" s="170"/>
      <c r="BC36" s="170"/>
      <c r="BD36" s="170"/>
      <c r="BE36" s="170"/>
      <c r="BF36" s="170"/>
      <c r="BG36" s="170"/>
      <c r="BH36" s="170"/>
    </row>
    <row r="37" spans="1:60" outlineLevel="1" x14ac:dyDescent="0.2">
      <c r="A37" s="171"/>
      <c r="B37" s="182"/>
      <c r="C37" s="210" t="s">
        <v>175</v>
      </c>
      <c r="D37" s="185"/>
      <c r="E37" s="190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196"/>
      <c r="V37" s="170"/>
      <c r="W37" s="170"/>
      <c r="X37" s="170"/>
      <c r="Y37" s="170"/>
      <c r="Z37" s="170"/>
      <c r="AA37" s="170"/>
      <c r="AB37" s="170"/>
      <c r="AC37" s="170"/>
      <c r="AD37" s="170"/>
      <c r="AE37" s="170" t="s">
        <v>144</v>
      </c>
      <c r="AF37" s="170">
        <v>0</v>
      </c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</row>
    <row r="38" spans="1:60" outlineLevel="1" x14ac:dyDescent="0.2">
      <c r="A38" s="171"/>
      <c r="B38" s="182"/>
      <c r="C38" s="210" t="s">
        <v>143</v>
      </c>
      <c r="D38" s="185"/>
      <c r="E38" s="190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7"/>
      <c r="U38" s="196"/>
      <c r="V38" s="170"/>
      <c r="W38" s="170"/>
      <c r="X38" s="170"/>
      <c r="Y38" s="170"/>
      <c r="Z38" s="170"/>
      <c r="AA38" s="170"/>
      <c r="AB38" s="170"/>
      <c r="AC38" s="170"/>
      <c r="AD38" s="170"/>
      <c r="AE38" s="170" t="s">
        <v>144</v>
      </c>
      <c r="AF38" s="170">
        <v>0</v>
      </c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</row>
    <row r="39" spans="1:60" outlineLevel="1" x14ac:dyDescent="0.2">
      <c r="A39" s="171"/>
      <c r="B39" s="182"/>
      <c r="C39" s="210" t="s">
        <v>176</v>
      </c>
      <c r="D39" s="185"/>
      <c r="E39" s="190">
        <v>4.16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7"/>
      <c r="U39" s="196"/>
      <c r="V39" s="170"/>
      <c r="W39" s="170"/>
      <c r="X39" s="170"/>
      <c r="Y39" s="170"/>
      <c r="Z39" s="170"/>
      <c r="AA39" s="170"/>
      <c r="AB39" s="170"/>
      <c r="AC39" s="170"/>
      <c r="AD39" s="170"/>
      <c r="AE39" s="170" t="s">
        <v>144</v>
      </c>
      <c r="AF39" s="170">
        <v>0</v>
      </c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</row>
    <row r="40" spans="1:60" outlineLevel="1" x14ac:dyDescent="0.2">
      <c r="A40" s="171"/>
      <c r="B40" s="182"/>
      <c r="C40" s="210" t="s">
        <v>177</v>
      </c>
      <c r="D40" s="185"/>
      <c r="E40" s="190">
        <v>11.82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7"/>
      <c r="U40" s="196"/>
      <c r="V40" s="170"/>
      <c r="W40" s="170"/>
      <c r="X40" s="170"/>
      <c r="Y40" s="170"/>
      <c r="Z40" s="170"/>
      <c r="AA40" s="170"/>
      <c r="AB40" s="170"/>
      <c r="AC40" s="170"/>
      <c r="AD40" s="170"/>
      <c r="AE40" s="170" t="s">
        <v>144</v>
      </c>
      <c r="AF40" s="170">
        <v>0</v>
      </c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</row>
    <row r="41" spans="1:60" outlineLevel="1" x14ac:dyDescent="0.2">
      <c r="A41" s="171"/>
      <c r="B41" s="182"/>
      <c r="C41" s="210" t="s">
        <v>178</v>
      </c>
      <c r="D41" s="185"/>
      <c r="E41" s="190">
        <v>1.1200000000000001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7"/>
      <c r="U41" s="196"/>
      <c r="V41" s="170"/>
      <c r="W41" s="170"/>
      <c r="X41" s="170"/>
      <c r="Y41" s="170"/>
      <c r="Z41" s="170"/>
      <c r="AA41" s="170"/>
      <c r="AB41" s="170"/>
      <c r="AC41" s="170"/>
      <c r="AD41" s="170"/>
      <c r="AE41" s="170" t="s">
        <v>144</v>
      </c>
      <c r="AF41" s="170">
        <v>0</v>
      </c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</row>
    <row r="42" spans="1:60" outlineLevel="1" x14ac:dyDescent="0.2">
      <c r="A42" s="171"/>
      <c r="B42" s="182"/>
      <c r="C42" s="210" t="s">
        <v>179</v>
      </c>
      <c r="D42" s="185"/>
      <c r="E42" s="190">
        <v>3.65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7"/>
      <c r="U42" s="196"/>
      <c r="V42" s="170"/>
      <c r="W42" s="170"/>
      <c r="X42" s="170"/>
      <c r="Y42" s="170"/>
      <c r="Z42" s="170"/>
      <c r="AA42" s="170"/>
      <c r="AB42" s="170"/>
      <c r="AC42" s="170"/>
      <c r="AD42" s="170"/>
      <c r="AE42" s="170" t="s">
        <v>144</v>
      </c>
      <c r="AF42" s="170">
        <v>0</v>
      </c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</row>
    <row r="43" spans="1:60" outlineLevel="1" x14ac:dyDescent="0.2">
      <c r="A43" s="171"/>
      <c r="B43" s="182"/>
      <c r="C43" s="210" t="s">
        <v>180</v>
      </c>
      <c r="D43" s="185"/>
      <c r="E43" s="190">
        <v>12.3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7"/>
      <c r="U43" s="196"/>
      <c r="V43" s="170"/>
      <c r="W43" s="170"/>
      <c r="X43" s="170"/>
      <c r="Y43" s="170"/>
      <c r="Z43" s="170"/>
      <c r="AA43" s="170"/>
      <c r="AB43" s="170"/>
      <c r="AC43" s="170"/>
      <c r="AD43" s="170"/>
      <c r="AE43" s="170" t="s">
        <v>144</v>
      </c>
      <c r="AF43" s="170">
        <v>0</v>
      </c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</row>
    <row r="44" spans="1:60" outlineLevel="1" x14ac:dyDescent="0.2">
      <c r="A44" s="171"/>
      <c r="B44" s="182"/>
      <c r="C44" s="210" t="s">
        <v>181</v>
      </c>
      <c r="D44" s="185"/>
      <c r="E44" s="190">
        <v>3.76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7"/>
      <c r="U44" s="196"/>
      <c r="V44" s="170"/>
      <c r="W44" s="170"/>
      <c r="X44" s="170"/>
      <c r="Y44" s="170"/>
      <c r="Z44" s="170"/>
      <c r="AA44" s="170"/>
      <c r="AB44" s="170"/>
      <c r="AC44" s="170"/>
      <c r="AD44" s="170"/>
      <c r="AE44" s="170" t="s">
        <v>144</v>
      </c>
      <c r="AF44" s="170">
        <v>0</v>
      </c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</row>
    <row r="45" spans="1:60" outlineLevel="1" x14ac:dyDescent="0.2">
      <c r="A45" s="171"/>
      <c r="B45" s="182"/>
      <c r="C45" s="210" t="s">
        <v>182</v>
      </c>
      <c r="D45" s="185"/>
      <c r="E45" s="190">
        <v>2.4500000000000002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7"/>
      <c r="U45" s="196"/>
      <c r="V45" s="170"/>
      <c r="W45" s="170"/>
      <c r="X45" s="170"/>
      <c r="Y45" s="170"/>
      <c r="Z45" s="170"/>
      <c r="AA45" s="170"/>
      <c r="AB45" s="170"/>
      <c r="AC45" s="170"/>
      <c r="AD45" s="170"/>
      <c r="AE45" s="170" t="s">
        <v>144</v>
      </c>
      <c r="AF45" s="170">
        <v>0</v>
      </c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</row>
    <row r="46" spans="1:60" outlineLevel="1" x14ac:dyDescent="0.2">
      <c r="A46" s="171"/>
      <c r="B46" s="182"/>
      <c r="C46" s="210" t="s">
        <v>183</v>
      </c>
      <c r="D46" s="185"/>
      <c r="E46" s="190">
        <v>2.4500000000000002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7"/>
      <c r="U46" s="196"/>
      <c r="V46" s="170"/>
      <c r="W46" s="170"/>
      <c r="X46" s="170"/>
      <c r="Y46" s="170"/>
      <c r="Z46" s="170"/>
      <c r="AA46" s="170"/>
      <c r="AB46" s="170"/>
      <c r="AC46" s="170"/>
      <c r="AD46" s="170"/>
      <c r="AE46" s="170" t="s">
        <v>144</v>
      </c>
      <c r="AF46" s="170">
        <v>0</v>
      </c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</row>
    <row r="47" spans="1:60" outlineLevel="1" x14ac:dyDescent="0.2">
      <c r="A47" s="171"/>
      <c r="B47" s="182"/>
      <c r="C47" s="211" t="s">
        <v>166</v>
      </c>
      <c r="D47" s="186"/>
      <c r="E47" s="191">
        <v>41.71</v>
      </c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7"/>
      <c r="U47" s="196"/>
      <c r="V47" s="170"/>
      <c r="W47" s="170"/>
      <c r="X47" s="170"/>
      <c r="Y47" s="170"/>
      <c r="Z47" s="170"/>
      <c r="AA47" s="170"/>
      <c r="AB47" s="170"/>
      <c r="AC47" s="170"/>
      <c r="AD47" s="170"/>
      <c r="AE47" s="170" t="s">
        <v>144</v>
      </c>
      <c r="AF47" s="170">
        <v>1</v>
      </c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</row>
    <row r="48" spans="1:60" outlineLevel="1" x14ac:dyDescent="0.2">
      <c r="A48" s="171"/>
      <c r="B48" s="182"/>
      <c r="C48" s="210" t="s">
        <v>146</v>
      </c>
      <c r="D48" s="185"/>
      <c r="E48" s="190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7"/>
      <c r="U48" s="196"/>
      <c r="V48" s="170"/>
      <c r="W48" s="170"/>
      <c r="X48" s="170"/>
      <c r="Y48" s="170"/>
      <c r="Z48" s="170"/>
      <c r="AA48" s="170"/>
      <c r="AB48" s="170"/>
      <c r="AC48" s="170"/>
      <c r="AD48" s="170"/>
      <c r="AE48" s="170" t="s">
        <v>144</v>
      </c>
      <c r="AF48" s="170">
        <v>0</v>
      </c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</row>
    <row r="49" spans="1:60" outlineLevel="1" x14ac:dyDescent="0.2">
      <c r="A49" s="171"/>
      <c r="B49" s="182"/>
      <c r="C49" s="210" t="s">
        <v>184</v>
      </c>
      <c r="D49" s="185"/>
      <c r="E49" s="190">
        <v>4.16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7"/>
      <c r="U49" s="196"/>
      <c r="V49" s="170"/>
      <c r="W49" s="170"/>
      <c r="X49" s="170"/>
      <c r="Y49" s="170"/>
      <c r="Z49" s="170"/>
      <c r="AA49" s="170"/>
      <c r="AB49" s="170"/>
      <c r="AC49" s="170"/>
      <c r="AD49" s="170"/>
      <c r="AE49" s="170" t="s">
        <v>144</v>
      </c>
      <c r="AF49" s="170">
        <v>0</v>
      </c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</row>
    <row r="50" spans="1:60" outlineLevel="1" x14ac:dyDescent="0.2">
      <c r="A50" s="171"/>
      <c r="B50" s="182"/>
      <c r="C50" s="210" t="s">
        <v>185</v>
      </c>
      <c r="D50" s="185"/>
      <c r="E50" s="190">
        <v>11.65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7"/>
      <c r="U50" s="196"/>
      <c r="V50" s="170"/>
      <c r="W50" s="170"/>
      <c r="X50" s="170"/>
      <c r="Y50" s="170"/>
      <c r="Z50" s="170"/>
      <c r="AA50" s="170"/>
      <c r="AB50" s="170"/>
      <c r="AC50" s="170"/>
      <c r="AD50" s="170"/>
      <c r="AE50" s="170" t="s">
        <v>144</v>
      </c>
      <c r="AF50" s="170">
        <v>0</v>
      </c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</row>
    <row r="51" spans="1:60" outlineLevel="1" x14ac:dyDescent="0.2">
      <c r="A51" s="171"/>
      <c r="B51" s="182"/>
      <c r="C51" s="210" t="s">
        <v>186</v>
      </c>
      <c r="D51" s="185"/>
      <c r="E51" s="190">
        <v>1.1200000000000001</v>
      </c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7"/>
      <c r="U51" s="196"/>
      <c r="V51" s="170"/>
      <c r="W51" s="170"/>
      <c r="X51" s="170"/>
      <c r="Y51" s="170"/>
      <c r="Z51" s="170"/>
      <c r="AA51" s="170"/>
      <c r="AB51" s="170"/>
      <c r="AC51" s="170"/>
      <c r="AD51" s="170"/>
      <c r="AE51" s="170" t="s">
        <v>144</v>
      </c>
      <c r="AF51" s="170">
        <v>0</v>
      </c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</row>
    <row r="52" spans="1:60" outlineLevel="1" x14ac:dyDescent="0.2">
      <c r="A52" s="171"/>
      <c r="B52" s="182"/>
      <c r="C52" s="210" t="s">
        <v>187</v>
      </c>
      <c r="D52" s="185"/>
      <c r="E52" s="190">
        <v>16.71</v>
      </c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7"/>
      <c r="U52" s="196"/>
      <c r="V52" s="170"/>
      <c r="W52" s="170"/>
      <c r="X52" s="170"/>
      <c r="Y52" s="170"/>
      <c r="Z52" s="170"/>
      <c r="AA52" s="170"/>
      <c r="AB52" s="170"/>
      <c r="AC52" s="170"/>
      <c r="AD52" s="170"/>
      <c r="AE52" s="170" t="s">
        <v>144</v>
      </c>
      <c r="AF52" s="170">
        <v>0</v>
      </c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</row>
    <row r="53" spans="1:60" outlineLevel="1" x14ac:dyDescent="0.2">
      <c r="A53" s="171"/>
      <c r="B53" s="182"/>
      <c r="C53" s="210" t="s">
        <v>188</v>
      </c>
      <c r="D53" s="185"/>
      <c r="E53" s="190">
        <v>4.04</v>
      </c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7"/>
      <c r="U53" s="196"/>
      <c r="V53" s="170"/>
      <c r="W53" s="170"/>
      <c r="X53" s="170"/>
      <c r="Y53" s="170"/>
      <c r="Z53" s="170"/>
      <c r="AA53" s="170"/>
      <c r="AB53" s="170"/>
      <c r="AC53" s="170"/>
      <c r="AD53" s="170"/>
      <c r="AE53" s="170" t="s">
        <v>144</v>
      </c>
      <c r="AF53" s="170">
        <v>0</v>
      </c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</row>
    <row r="54" spans="1:60" outlineLevel="1" x14ac:dyDescent="0.2">
      <c r="A54" s="171"/>
      <c r="B54" s="182"/>
      <c r="C54" s="210" t="s">
        <v>189</v>
      </c>
      <c r="D54" s="185"/>
      <c r="E54" s="190">
        <v>2.4500000000000002</v>
      </c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7"/>
      <c r="U54" s="196"/>
      <c r="V54" s="170"/>
      <c r="W54" s="170"/>
      <c r="X54" s="170"/>
      <c r="Y54" s="170"/>
      <c r="Z54" s="170"/>
      <c r="AA54" s="170"/>
      <c r="AB54" s="170"/>
      <c r="AC54" s="170"/>
      <c r="AD54" s="170"/>
      <c r="AE54" s="170" t="s">
        <v>144</v>
      </c>
      <c r="AF54" s="170">
        <v>0</v>
      </c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</row>
    <row r="55" spans="1:60" outlineLevel="1" x14ac:dyDescent="0.2">
      <c r="A55" s="171"/>
      <c r="B55" s="182"/>
      <c r="C55" s="211" t="s">
        <v>166</v>
      </c>
      <c r="D55" s="186"/>
      <c r="E55" s="191">
        <v>40.130000000000003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7"/>
      <c r="U55" s="196"/>
      <c r="V55" s="170"/>
      <c r="W55" s="170"/>
      <c r="X55" s="170"/>
      <c r="Y55" s="170"/>
      <c r="Z55" s="170"/>
      <c r="AA55" s="170"/>
      <c r="AB55" s="170"/>
      <c r="AC55" s="170"/>
      <c r="AD55" s="170"/>
      <c r="AE55" s="170" t="s">
        <v>144</v>
      </c>
      <c r="AF55" s="170">
        <v>1</v>
      </c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</row>
    <row r="56" spans="1:60" outlineLevel="1" x14ac:dyDescent="0.2">
      <c r="A56" s="171">
        <v>7</v>
      </c>
      <c r="B56" s="182" t="s">
        <v>190</v>
      </c>
      <c r="C56" s="209" t="s">
        <v>191</v>
      </c>
      <c r="D56" s="184" t="s">
        <v>149</v>
      </c>
      <c r="E56" s="189">
        <v>10</v>
      </c>
      <c r="F56" s="195">
        <v>0</v>
      </c>
      <c r="G56" s="196">
        <f>ROUND(E56*F56,2)</f>
        <v>0</v>
      </c>
      <c r="H56" s="195">
        <v>74.09</v>
      </c>
      <c r="I56" s="196">
        <f>ROUND(E56*H56,2)</f>
        <v>740.9</v>
      </c>
      <c r="J56" s="195">
        <v>285.91000000000003</v>
      </c>
      <c r="K56" s="196">
        <f>ROUND(E56*J56,2)</f>
        <v>2859.1</v>
      </c>
      <c r="L56" s="196">
        <v>21</v>
      </c>
      <c r="M56" s="196">
        <f>G56*(1+L56/100)</f>
        <v>0</v>
      </c>
      <c r="N56" s="196">
        <v>4.5429999999999998E-2</v>
      </c>
      <c r="O56" s="196">
        <f>ROUND(E56*N56,2)</f>
        <v>0.45</v>
      </c>
      <c r="P56" s="196">
        <v>0</v>
      </c>
      <c r="Q56" s="196">
        <f>ROUND(E56*P56,2)</f>
        <v>0</v>
      </c>
      <c r="R56" s="196"/>
      <c r="S56" s="196"/>
      <c r="T56" s="197">
        <v>0.87802999999999998</v>
      </c>
      <c r="U56" s="196">
        <f>ROUND(E56*T56,2)</f>
        <v>8.7799999999999994</v>
      </c>
      <c r="V56" s="170"/>
      <c r="W56" s="170"/>
      <c r="X56" s="170"/>
      <c r="Y56" s="170"/>
      <c r="Z56" s="170"/>
      <c r="AA56" s="170"/>
      <c r="AB56" s="170"/>
      <c r="AC56" s="170"/>
      <c r="AD56" s="170"/>
      <c r="AE56" s="170" t="s">
        <v>142</v>
      </c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</row>
    <row r="57" spans="1:60" outlineLevel="1" x14ac:dyDescent="0.2">
      <c r="A57" s="171"/>
      <c r="B57" s="182"/>
      <c r="C57" s="402" t="s">
        <v>192</v>
      </c>
      <c r="D57" s="403"/>
      <c r="E57" s="404"/>
      <c r="F57" s="405"/>
      <c r="G57" s="40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7"/>
      <c r="U57" s="196"/>
      <c r="V57" s="170"/>
      <c r="W57" s="170"/>
      <c r="X57" s="170"/>
      <c r="Y57" s="170"/>
      <c r="Z57" s="170"/>
      <c r="AA57" s="170"/>
      <c r="AB57" s="170"/>
      <c r="AC57" s="170"/>
      <c r="AD57" s="170"/>
      <c r="AE57" s="170" t="s">
        <v>151</v>
      </c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8" t="str">
        <f>C57</f>
        <v>vč. pomocného lešení</v>
      </c>
      <c r="BB57" s="170"/>
      <c r="BC57" s="170"/>
      <c r="BD57" s="170"/>
      <c r="BE57" s="170"/>
      <c r="BF57" s="170"/>
      <c r="BG57" s="170"/>
      <c r="BH57" s="170"/>
    </row>
    <row r="58" spans="1:60" outlineLevel="1" x14ac:dyDescent="0.2">
      <c r="A58" s="171"/>
      <c r="B58" s="182"/>
      <c r="C58" s="210" t="s">
        <v>193</v>
      </c>
      <c r="D58" s="185"/>
      <c r="E58" s="190">
        <v>5</v>
      </c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7"/>
      <c r="U58" s="196"/>
      <c r="V58" s="170"/>
      <c r="W58" s="170"/>
      <c r="X58" s="170"/>
      <c r="Y58" s="170"/>
      <c r="Z58" s="170"/>
      <c r="AA58" s="170"/>
      <c r="AB58" s="170"/>
      <c r="AC58" s="170"/>
      <c r="AD58" s="170"/>
      <c r="AE58" s="170" t="s">
        <v>144</v>
      </c>
      <c r="AF58" s="170">
        <v>0</v>
      </c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</row>
    <row r="59" spans="1:60" outlineLevel="1" x14ac:dyDescent="0.2">
      <c r="A59" s="171"/>
      <c r="B59" s="182"/>
      <c r="C59" s="210" t="s">
        <v>194</v>
      </c>
      <c r="D59" s="185"/>
      <c r="E59" s="190">
        <v>5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7"/>
      <c r="U59" s="196"/>
      <c r="V59" s="170"/>
      <c r="W59" s="170"/>
      <c r="X59" s="170"/>
      <c r="Y59" s="170"/>
      <c r="Z59" s="170"/>
      <c r="AA59" s="170"/>
      <c r="AB59" s="170"/>
      <c r="AC59" s="170"/>
      <c r="AD59" s="170"/>
      <c r="AE59" s="170" t="s">
        <v>144</v>
      </c>
      <c r="AF59" s="170">
        <v>0</v>
      </c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</row>
    <row r="60" spans="1:60" outlineLevel="1" x14ac:dyDescent="0.2">
      <c r="A60" s="171">
        <v>8</v>
      </c>
      <c r="B60" s="182" t="s">
        <v>195</v>
      </c>
      <c r="C60" s="209" t="s">
        <v>196</v>
      </c>
      <c r="D60" s="184" t="s">
        <v>154</v>
      </c>
      <c r="E60" s="189">
        <v>222.26</v>
      </c>
      <c r="F60" s="195">
        <v>0</v>
      </c>
      <c r="G60" s="196">
        <f>ROUND(E60*F60,2)</f>
        <v>0</v>
      </c>
      <c r="H60" s="195">
        <v>4.03</v>
      </c>
      <c r="I60" s="196">
        <f>ROUND(E60*H60,2)</f>
        <v>895.71</v>
      </c>
      <c r="J60" s="195">
        <v>33.270000000000003</v>
      </c>
      <c r="K60" s="196">
        <f>ROUND(E60*J60,2)</f>
        <v>7394.59</v>
      </c>
      <c r="L60" s="196">
        <v>21</v>
      </c>
      <c r="M60" s="196">
        <f>G60*(1+L60/100)</f>
        <v>0</v>
      </c>
      <c r="N60" s="196">
        <v>5.3400000000000001E-3</v>
      </c>
      <c r="O60" s="196">
        <f>ROUND(E60*N60,2)</f>
        <v>1.19</v>
      </c>
      <c r="P60" s="196">
        <v>0</v>
      </c>
      <c r="Q60" s="196">
        <f>ROUND(E60*P60,2)</f>
        <v>0</v>
      </c>
      <c r="R60" s="196"/>
      <c r="S60" s="196"/>
      <c r="T60" s="197">
        <v>0.10854999999999999</v>
      </c>
      <c r="U60" s="196">
        <f>ROUND(E60*T60,2)</f>
        <v>24.13</v>
      </c>
      <c r="V60" s="170"/>
      <c r="W60" s="170"/>
      <c r="X60" s="170"/>
      <c r="Y60" s="170"/>
      <c r="Z60" s="170"/>
      <c r="AA60" s="170"/>
      <c r="AB60" s="170"/>
      <c r="AC60" s="170"/>
      <c r="AD60" s="170"/>
      <c r="AE60" s="170" t="s">
        <v>142</v>
      </c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</row>
    <row r="61" spans="1:60" ht="22.5" outlineLevel="1" x14ac:dyDescent="0.2">
      <c r="A61" s="171"/>
      <c r="B61" s="182"/>
      <c r="C61" s="210" t="s">
        <v>197</v>
      </c>
      <c r="D61" s="185"/>
      <c r="E61" s="190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7"/>
      <c r="U61" s="196"/>
      <c r="V61" s="170"/>
      <c r="W61" s="170"/>
      <c r="X61" s="170"/>
      <c r="Y61" s="170"/>
      <c r="Z61" s="170"/>
      <c r="AA61" s="170"/>
      <c r="AB61" s="170"/>
      <c r="AC61" s="170"/>
      <c r="AD61" s="170"/>
      <c r="AE61" s="170" t="s">
        <v>144</v>
      </c>
      <c r="AF61" s="170">
        <v>0</v>
      </c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</row>
    <row r="62" spans="1:60" outlineLevel="1" x14ac:dyDescent="0.2">
      <c r="A62" s="171"/>
      <c r="B62" s="182"/>
      <c r="C62" s="210" t="s">
        <v>198</v>
      </c>
      <c r="D62" s="185"/>
      <c r="E62" s="190">
        <v>222.26</v>
      </c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7"/>
      <c r="U62" s="196"/>
      <c r="V62" s="170"/>
      <c r="W62" s="170"/>
      <c r="X62" s="170"/>
      <c r="Y62" s="170"/>
      <c r="Z62" s="170"/>
      <c r="AA62" s="170"/>
      <c r="AB62" s="170"/>
      <c r="AC62" s="170"/>
      <c r="AD62" s="170"/>
      <c r="AE62" s="170" t="s">
        <v>144</v>
      </c>
      <c r="AF62" s="170">
        <v>5</v>
      </c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</row>
    <row r="63" spans="1:60" outlineLevel="1" x14ac:dyDescent="0.2">
      <c r="A63" s="171">
        <v>9</v>
      </c>
      <c r="B63" s="182" t="s">
        <v>199</v>
      </c>
      <c r="C63" s="209" t="s">
        <v>200</v>
      </c>
      <c r="D63" s="184" t="s">
        <v>154</v>
      </c>
      <c r="E63" s="189">
        <v>264.48</v>
      </c>
      <c r="F63" s="195">
        <v>0</v>
      </c>
      <c r="G63" s="196">
        <f>ROUND(E63*F63,2)</f>
        <v>0</v>
      </c>
      <c r="H63" s="195">
        <v>4.9800000000000004</v>
      </c>
      <c r="I63" s="196">
        <f>ROUND(E63*H63,2)</f>
        <v>1317.11</v>
      </c>
      <c r="J63" s="195">
        <v>56.82</v>
      </c>
      <c r="K63" s="196">
        <f>ROUND(E63*J63,2)</f>
        <v>15027.75</v>
      </c>
      <c r="L63" s="196">
        <v>21</v>
      </c>
      <c r="M63" s="196">
        <f>G63*(1+L63/100)</f>
        <v>0</v>
      </c>
      <c r="N63" s="196">
        <v>5.4299999999999999E-3</v>
      </c>
      <c r="O63" s="196">
        <f>ROUND(E63*N63,2)</f>
        <v>1.44</v>
      </c>
      <c r="P63" s="196">
        <v>0</v>
      </c>
      <c r="Q63" s="196">
        <f>ROUND(E63*P63,2)</f>
        <v>0</v>
      </c>
      <c r="R63" s="196"/>
      <c r="S63" s="196"/>
      <c r="T63" s="197">
        <v>0.16941999999999999</v>
      </c>
      <c r="U63" s="196">
        <f>ROUND(E63*T63,2)</f>
        <v>44.81</v>
      </c>
      <c r="V63" s="170"/>
      <c r="W63" s="170"/>
      <c r="X63" s="170"/>
      <c r="Y63" s="170"/>
      <c r="Z63" s="170"/>
      <c r="AA63" s="170"/>
      <c r="AB63" s="170"/>
      <c r="AC63" s="170"/>
      <c r="AD63" s="170"/>
      <c r="AE63" s="170" t="s">
        <v>142</v>
      </c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</row>
    <row r="64" spans="1:60" outlineLevel="1" x14ac:dyDescent="0.2">
      <c r="A64" s="171"/>
      <c r="B64" s="182"/>
      <c r="C64" s="210" t="s">
        <v>175</v>
      </c>
      <c r="D64" s="185"/>
      <c r="E64" s="190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  <c r="U64" s="196"/>
      <c r="V64" s="170"/>
      <c r="W64" s="170"/>
      <c r="X64" s="170"/>
      <c r="Y64" s="170"/>
      <c r="Z64" s="170"/>
      <c r="AA64" s="170"/>
      <c r="AB64" s="170"/>
      <c r="AC64" s="170"/>
      <c r="AD64" s="170"/>
      <c r="AE64" s="170" t="s">
        <v>144</v>
      </c>
      <c r="AF64" s="170">
        <v>0</v>
      </c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</row>
    <row r="65" spans="1:60" outlineLevel="1" x14ac:dyDescent="0.2">
      <c r="A65" s="171"/>
      <c r="B65" s="182"/>
      <c r="C65" s="210" t="s">
        <v>201</v>
      </c>
      <c r="D65" s="185"/>
      <c r="E65" s="190">
        <v>346.32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7"/>
      <c r="U65" s="196"/>
      <c r="V65" s="170"/>
      <c r="W65" s="170"/>
      <c r="X65" s="170"/>
      <c r="Y65" s="170"/>
      <c r="Z65" s="170"/>
      <c r="AA65" s="170"/>
      <c r="AB65" s="170"/>
      <c r="AC65" s="170"/>
      <c r="AD65" s="170"/>
      <c r="AE65" s="170" t="s">
        <v>144</v>
      </c>
      <c r="AF65" s="170">
        <v>5</v>
      </c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</row>
    <row r="66" spans="1:60" outlineLevel="1" x14ac:dyDescent="0.2">
      <c r="A66" s="171"/>
      <c r="B66" s="182"/>
      <c r="C66" s="210" t="s">
        <v>202</v>
      </c>
      <c r="D66" s="185"/>
      <c r="E66" s="190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7"/>
      <c r="U66" s="196"/>
      <c r="V66" s="170"/>
      <c r="W66" s="170"/>
      <c r="X66" s="170"/>
      <c r="Y66" s="170"/>
      <c r="Z66" s="170"/>
      <c r="AA66" s="170"/>
      <c r="AB66" s="170"/>
      <c r="AC66" s="170"/>
      <c r="AD66" s="170"/>
      <c r="AE66" s="170" t="s">
        <v>144</v>
      </c>
      <c r="AF66" s="170">
        <v>0</v>
      </c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</row>
    <row r="67" spans="1:60" outlineLevel="1" x14ac:dyDescent="0.2">
      <c r="A67" s="171"/>
      <c r="B67" s="182"/>
      <c r="C67" s="210" t="s">
        <v>203</v>
      </c>
      <c r="D67" s="185"/>
      <c r="E67" s="190">
        <v>-81.84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7"/>
      <c r="U67" s="196"/>
      <c r="V67" s="170"/>
      <c r="W67" s="170"/>
      <c r="X67" s="170"/>
      <c r="Y67" s="170"/>
      <c r="Z67" s="170"/>
      <c r="AA67" s="170"/>
      <c r="AB67" s="170"/>
      <c r="AC67" s="170"/>
      <c r="AD67" s="170"/>
      <c r="AE67" s="170" t="s">
        <v>144</v>
      </c>
      <c r="AF67" s="170">
        <v>5</v>
      </c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</row>
    <row r="68" spans="1:60" x14ac:dyDescent="0.2">
      <c r="A68" s="179" t="s">
        <v>137</v>
      </c>
      <c r="B68" s="183" t="s">
        <v>66</v>
      </c>
      <c r="C68" s="212" t="s">
        <v>67</v>
      </c>
      <c r="D68" s="187"/>
      <c r="E68" s="192"/>
      <c r="F68" s="198"/>
      <c r="G68" s="198">
        <f>SUMIF(AE69:AE88,"&lt;&gt;NOR",G69:G88)</f>
        <v>0</v>
      </c>
      <c r="H68" s="198"/>
      <c r="I68" s="198">
        <f>SUM(I69:I88)</f>
        <v>11229.27</v>
      </c>
      <c r="J68" s="198"/>
      <c r="K68" s="198">
        <f>SUM(K69:K88)</f>
        <v>8330.49</v>
      </c>
      <c r="L68" s="198"/>
      <c r="M68" s="198">
        <f>SUM(M69:M88)</f>
        <v>0</v>
      </c>
      <c r="N68" s="198"/>
      <c r="O68" s="198">
        <f>SUM(O69:O88)</f>
        <v>0.75</v>
      </c>
      <c r="P68" s="198"/>
      <c r="Q68" s="198">
        <f>SUM(Q69:Q88)</f>
        <v>0</v>
      </c>
      <c r="R68" s="198"/>
      <c r="S68" s="198"/>
      <c r="T68" s="199"/>
      <c r="U68" s="198">
        <f>SUM(U69:U88)</f>
        <v>28.46</v>
      </c>
      <c r="AE68" t="s">
        <v>138</v>
      </c>
    </row>
    <row r="69" spans="1:60" ht="22.5" outlineLevel="1" x14ac:dyDescent="0.2">
      <c r="A69" s="171">
        <v>10</v>
      </c>
      <c r="B69" s="182" t="s">
        <v>204</v>
      </c>
      <c r="C69" s="209" t="s">
        <v>205</v>
      </c>
      <c r="D69" s="184" t="s">
        <v>154</v>
      </c>
      <c r="E69" s="189">
        <v>81.84</v>
      </c>
      <c r="F69" s="195">
        <v>0</v>
      </c>
      <c r="G69" s="196">
        <f>ROUND(E69*F69,2)</f>
        <v>0</v>
      </c>
      <c r="H69" s="195">
        <v>137.21</v>
      </c>
      <c r="I69" s="196">
        <f>ROUND(E69*H69,2)</f>
        <v>11229.27</v>
      </c>
      <c r="J69" s="195">
        <v>101.79</v>
      </c>
      <c r="K69" s="196">
        <f>ROUND(E69*J69,2)</f>
        <v>8330.49</v>
      </c>
      <c r="L69" s="196">
        <v>21</v>
      </c>
      <c r="M69" s="196">
        <f>G69*(1+L69/100)</f>
        <v>0</v>
      </c>
      <c r="N69" s="196">
        <v>9.1400000000000006E-3</v>
      </c>
      <c r="O69" s="196">
        <f>ROUND(E69*N69,2)</f>
        <v>0.75</v>
      </c>
      <c r="P69" s="196">
        <v>0</v>
      </c>
      <c r="Q69" s="196">
        <f>ROUND(E69*P69,2)</f>
        <v>0</v>
      </c>
      <c r="R69" s="196"/>
      <c r="S69" s="196"/>
      <c r="T69" s="197">
        <v>0.34775</v>
      </c>
      <c r="U69" s="196">
        <f>ROUND(E69*T69,2)</f>
        <v>28.46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70" t="s">
        <v>142</v>
      </c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</row>
    <row r="70" spans="1:60" outlineLevel="1" x14ac:dyDescent="0.2">
      <c r="A70" s="171"/>
      <c r="B70" s="182"/>
      <c r="C70" s="402" t="s">
        <v>206</v>
      </c>
      <c r="D70" s="403"/>
      <c r="E70" s="404"/>
      <c r="F70" s="405"/>
      <c r="G70" s="40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7"/>
      <c r="U70" s="196"/>
      <c r="V70" s="170"/>
      <c r="W70" s="170"/>
      <c r="X70" s="170"/>
      <c r="Y70" s="170"/>
      <c r="Z70" s="170"/>
      <c r="AA70" s="170"/>
      <c r="AB70" s="170"/>
      <c r="AC70" s="170"/>
      <c r="AD70" s="170"/>
      <c r="AE70" s="170" t="s">
        <v>151</v>
      </c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8" t="str">
        <f>C70</f>
        <v>včetně penetrace podkladu.</v>
      </c>
      <c r="BB70" s="170"/>
      <c r="BC70" s="170"/>
      <c r="BD70" s="170"/>
      <c r="BE70" s="170"/>
      <c r="BF70" s="170"/>
      <c r="BG70" s="170"/>
      <c r="BH70" s="170"/>
    </row>
    <row r="71" spans="1:60" outlineLevel="1" x14ac:dyDescent="0.2">
      <c r="A71" s="171"/>
      <c r="B71" s="182"/>
      <c r="C71" s="210" t="s">
        <v>143</v>
      </c>
      <c r="D71" s="185"/>
      <c r="E71" s="190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7"/>
      <c r="U71" s="196"/>
      <c r="V71" s="170"/>
      <c r="W71" s="170"/>
      <c r="X71" s="170"/>
      <c r="Y71" s="170"/>
      <c r="Z71" s="170"/>
      <c r="AA71" s="170"/>
      <c r="AB71" s="170"/>
      <c r="AC71" s="170"/>
      <c r="AD71" s="170"/>
      <c r="AE71" s="170" t="s">
        <v>144</v>
      </c>
      <c r="AF71" s="170">
        <v>0</v>
      </c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</row>
    <row r="72" spans="1:60" outlineLevel="1" x14ac:dyDescent="0.2">
      <c r="A72" s="171"/>
      <c r="B72" s="182"/>
      <c r="C72" s="210" t="s">
        <v>176</v>
      </c>
      <c r="D72" s="185"/>
      <c r="E72" s="190">
        <v>4.16</v>
      </c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  <c r="U72" s="196"/>
      <c r="V72" s="170"/>
      <c r="W72" s="170"/>
      <c r="X72" s="170"/>
      <c r="Y72" s="170"/>
      <c r="Z72" s="170"/>
      <c r="AA72" s="170"/>
      <c r="AB72" s="170"/>
      <c r="AC72" s="170"/>
      <c r="AD72" s="170"/>
      <c r="AE72" s="170" t="s">
        <v>144</v>
      </c>
      <c r="AF72" s="170">
        <v>0</v>
      </c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</row>
    <row r="73" spans="1:60" outlineLevel="1" x14ac:dyDescent="0.2">
      <c r="A73" s="171"/>
      <c r="B73" s="182"/>
      <c r="C73" s="210" t="s">
        <v>177</v>
      </c>
      <c r="D73" s="185"/>
      <c r="E73" s="190">
        <v>11.82</v>
      </c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7"/>
      <c r="U73" s="196"/>
      <c r="V73" s="170"/>
      <c r="W73" s="170"/>
      <c r="X73" s="170"/>
      <c r="Y73" s="170"/>
      <c r="Z73" s="170"/>
      <c r="AA73" s="170"/>
      <c r="AB73" s="170"/>
      <c r="AC73" s="170"/>
      <c r="AD73" s="170"/>
      <c r="AE73" s="170" t="s">
        <v>144</v>
      </c>
      <c r="AF73" s="170">
        <v>0</v>
      </c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</row>
    <row r="74" spans="1:60" outlineLevel="1" x14ac:dyDescent="0.2">
      <c r="A74" s="171"/>
      <c r="B74" s="182"/>
      <c r="C74" s="210" t="s">
        <v>178</v>
      </c>
      <c r="D74" s="185"/>
      <c r="E74" s="190">
        <v>1.1200000000000001</v>
      </c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7"/>
      <c r="U74" s="196"/>
      <c r="V74" s="170"/>
      <c r="W74" s="170"/>
      <c r="X74" s="170"/>
      <c r="Y74" s="170"/>
      <c r="Z74" s="170"/>
      <c r="AA74" s="170"/>
      <c r="AB74" s="170"/>
      <c r="AC74" s="170"/>
      <c r="AD74" s="170"/>
      <c r="AE74" s="170" t="s">
        <v>144</v>
      </c>
      <c r="AF74" s="170">
        <v>0</v>
      </c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</row>
    <row r="75" spans="1:60" outlineLevel="1" x14ac:dyDescent="0.2">
      <c r="A75" s="171"/>
      <c r="B75" s="182"/>
      <c r="C75" s="210" t="s">
        <v>179</v>
      </c>
      <c r="D75" s="185"/>
      <c r="E75" s="190">
        <v>3.65</v>
      </c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7"/>
      <c r="U75" s="196"/>
      <c r="V75" s="170"/>
      <c r="W75" s="170"/>
      <c r="X75" s="170"/>
      <c r="Y75" s="170"/>
      <c r="Z75" s="170"/>
      <c r="AA75" s="170"/>
      <c r="AB75" s="170"/>
      <c r="AC75" s="170"/>
      <c r="AD75" s="170"/>
      <c r="AE75" s="170" t="s">
        <v>144</v>
      </c>
      <c r="AF75" s="170">
        <v>0</v>
      </c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</row>
    <row r="76" spans="1:60" outlineLevel="1" x14ac:dyDescent="0.2">
      <c r="A76" s="171"/>
      <c r="B76" s="182"/>
      <c r="C76" s="210" t="s">
        <v>180</v>
      </c>
      <c r="D76" s="185"/>
      <c r="E76" s="190">
        <v>12.3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7"/>
      <c r="U76" s="196"/>
      <c r="V76" s="170"/>
      <c r="W76" s="170"/>
      <c r="X76" s="170"/>
      <c r="Y76" s="170"/>
      <c r="Z76" s="170"/>
      <c r="AA76" s="170"/>
      <c r="AB76" s="170"/>
      <c r="AC76" s="170"/>
      <c r="AD76" s="170"/>
      <c r="AE76" s="170" t="s">
        <v>144</v>
      </c>
      <c r="AF76" s="170">
        <v>0</v>
      </c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</row>
    <row r="77" spans="1:60" outlineLevel="1" x14ac:dyDescent="0.2">
      <c r="A77" s="171"/>
      <c r="B77" s="182"/>
      <c r="C77" s="210" t="s">
        <v>181</v>
      </c>
      <c r="D77" s="185"/>
      <c r="E77" s="190">
        <v>3.76</v>
      </c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7"/>
      <c r="U77" s="196"/>
      <c r="V77" s="170"/>
      <c r="W77" s="170"/>
      <c r="X77" s="170"/>
      <c r="Y77" s="170"/>
      <c r="Z77" s="170"/>
      <c r="AA77" s="170"/>
      <c r="AB77" s="170"/>
      <c r="AC77" s="170"/>
      <c r="AD77" s="170"/>
      <c r="AE77" s="170" t="s">
        <v>144</v>
      </c>
      <c r="AF77" s="170">
        <v>0</v>
      </c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</row>
    <row r="78" spans="1:60" outlineLevel="1" x14ac:dyDescent="0.2">
      <c r="A78" s="171"/>
      <c r="B78" s="182"/>
      <c r="C78" s="210" t="s">
        <v>182</v>
      </c>
      <c r="D78" s="185"/>
      <c r="E78" s="190">
        <v>2.4500000000000002</v>
      </c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7"/>
      <c r="U78" s="196"/>
      <c r="V78" s="170"/>
      <c r="W78" s="170"/>
      <c r="X78" s="170"/>
      <c r="Y78" s="170"/>
      <c r="Z78" s="170"/>
      <c r="AA78" s="170"/>
      <c r="AB78" s="170"/>
      <c r="AC78" s="170"/>
      <c r="AD78" s="170"/>
      <c r="AE78" s="170" t="s">
        <v>144</v>
      </c>
      <c r="AF78" s="170">
        <v>0</v>
      </c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</row>
    <row r="79" spans="1:60" outlineLevel="1" x14ac:dyDescent="0.2">
      <c r="A79" s="171"/>
      <c r="B79" s="182"/>
      <c r="C79" s="210" t="s">
        <v>183</v>
      </c>
      <c r="D79" s="185"/>
      <c r="E79" s="190">
        <v>2.4500000000000002</v>
      </c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7"/>
      <c r="U79" s="196"/>
      <c r="V79" s="170"/>
      <c r="W79" s="170"/>
      <c r="X79" s="170"/>
      <c r="Y79" s="170"/>
      <c r="Z79" s="170"/>
      <c r="AA79" s="170"/>
      <c r="AB79" s="170"/>
      <c r="AC79" s="170"/>
      <c r="AD79" s="170"/>
      <c r="AE79" s="170" t="s">
        <v>144</v>
      </c>
      <c r="AF79" s="170">
        <v>0</v>
      </c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</row>
    <row r="80" spans="1:60" outlineLevel="1" x14ac:dyDescent="0.2">
      <c r="A80" s="171"/>
      <c r="B80" s="182"/>
      <c r="C80" s="211" t="s">
        <v>166</v>
      </c>
      <c r="D80" s="186"/>
      <c r="E80" s="191">
        <v>41.71</v>
      </c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7"/>
      <c r="U80" s="196"/>
      <c r="V80" s="170"/>
      <c r="W80" s="170"/>
      <c r="X80" s="170"/>
      <c r="Y80" s="170"/>
      <c r="Z80" s="170"/>
      <c r="AA80" s="170"/>
      <c r="AB80" s="170"/>
      <c r="AC80" s="170"/>
      <c r="AD80" s="170"/>
      <c r="AE80" s="170" t="s">
        <v>144</v>
      </c>
      <c r="AF80" s="170">
        <v>1</v>
      </c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</row>
    <row r="81" spans="1:60" outlineLevel="1" x14ac:dyDescent="0.2">
      <c r="A81" s="171"/>
      <c r="B81" s="182"/>
      <c r="C81" s="210" t="s">
        <v>146</v>
      </c>
      <c r="D81" s="185"/>
      <c r="E81" s="190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7"/>
      <c r="U81" s="196"/>
      <c r="V81" s="170"/>
      <c r="W81" s="170"/>
      <c r="X81" s="170"/>
      <c r="Y81" s="170"/>
      <c r="Z81" s="170"/>
      <c r="AA81" s="170"/>
      <c r="AB81" s="170"/>
      <c r="AC81" s="170"/>
      <c r="AD81" s="170"/>
      <c r="AE81" s="170" t="s">
        <v>144</v>
      </c>
      <c r="AF81" s="170">
        <v>0</v>
      </c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</row>
    <row r="82" spans="1:60" outlineLevel="1" x14ac:dyDescent="0.2">
      <c r="A82" s="171"/>
      <c r="B82" s="182"/>
      <c r="C82" s="210" t="s">
        <v>184</v>
      </c>
      <c r="D82" s="185"/>
      <c r="E82" s="190">
        <v>4.16</v>
      </c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7"/>
      <c r="U82" s="196"/>
      <c r="V82" s="170"/>
      <c r="W82" s="170"/>
      <c r="X82" s="170"/>
      <c r="Y82" s="170"/>
      <c r="Z82" s="170"/>
      <c r="AA82" s="170"/>
      <c r="AB82" s="170"/>
      <c r="AC82" s="170"/>
      <c r="AD82" s="170"/>
      <c r="AE82" s="170" t="s">
        <v>144</v>
      </c>
      <c r="AF82" s="170">
        <v>0</v>
      </c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</row>
    <row r="83" spans="1:60" outlineLevel="1" x14ac:dyDescent="0.2">
      <c r="A83" s="171"/>
      <c r="B83" s="182"/>
      <c r="C83" s="210" t="s">
        <v>185</v>
      </c>
      <c r="D83" s="185"/>
      <c r="E83" s="190">
        <v>11.65</v>
      </c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7"/>
      <c r="U83" s="196"/>
      <c r="V83" s="170"/>
      <c r="W83" s="170"/>
      <c r="X83" s="170"/>
      <c r="Y83" s="170"/>
      <c r="Z83" s="170"/>
      <c r="AA83" s="170"/>
      <c r="AB83" s="170"/>
      <c r="AC83" s="170"/>
      <c r="AD83" s="170"/>
      <c r="AE83" s="170" t="s">
        <v>144</v>
      </c>
      <c r="AF83" s="170">
        <v>0</v>
      </c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</row>
    <row r="84" spans="1:60" outlineLevel="1" x14ac:dyDescent="0.2">
      <c r="A84" s="171"/>
      <c r="B84" s="182"/>
      <c r="C84" s="210" t="s">
        <v>186</v>
      </c>
      <c r="D84" s="185"/>
      <c r="E84" s="190">
        <v>1.1200000000000001</v>
      </c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7"/>
      <c r="U84" s="196"/>
      <c r="V84" s="170"/>
      <c r="W84" s="170"/>
      <c r="X84" s="170"/>
      <c r="Y84" s="170"/>
      <c r="Z84" s="170"/>
      <c r="AA84" s="170"/>
      <c r="AB84" s="170"/>
      <c r="AC84" s="170"/>
      <c r="AD84" s="170"/>
      <c r="AE84" s="170" t="s">
        <v>144</v>
      </c>
      <c r="AF84" s="170">
        <v>0</v>
      </c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</row>
    <row r="85" spans="1:60" outlineLevel="1" x14ac:dyDescent="0.2">
      <c r="A85" s="171"/>
      <c r="B85" s="182"/>
      <c r="C85" s="210" t="s">
        <v>187</v>
      </c>
      <c r="D85" s="185"/>
      <c r="E85" s="190">
        <v>16.71</v>
      </c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7"/>
      <c r="U85" s="196"/>
      <c r="V85" s="170"/>
      <c r="W85" s="170"/>
      <c r="X85" s="170"/>
      <c r="Y85" s="170"/>
      <c r="Z85" s="170"/>
      <c r="AA85" s="170"/>
      <c r="AB85" s="170"/>
      <c r="AC85" s="170"/>
      <c r="AD85" s="170"/>
      <c r="AE85" s="170" t="s">
        <v>144</v>
      </c>
      <c r="AF85" s="170">
        <v>0</v>
      </c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</row>
    <row r="86" spans="1:60" outlineLevel="1" x14ac:dyDescent="0.2">
      <c r="A86" s="171"/>
      <c r="B86" s="182"/>
      <c r="C86" s="210" t="s">
        <v>188</v>
      </c>
      <c r="D86" s="185"/>
      <c r="E86" s="190">
        <v>4.04</v>
      </c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7"/>
      <c r="U86" s="196"/>
      <c r="V86" s="170"/>
      <c r="W86" s="170"/>
      <c r="X86" s="170"/>
      <c r="Y86" s="170"/>
      <c r="Z86" s="170"/>
      <c r="AA86" s="170"/>
      <c r="AB86" s="170"/>
      <c r="AC86" s="170"/>
      <c r="AD86" s="170"/>
      <c r="AE86" s="170" t="s">
        <v>144</v>
      </c>
      <c r="AF86" s="170">
        <v>0</v>
      </c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</row>
    <row r="87" spans="1:60" outlineLevel="1" x14ac:dyDescent="0.2">
      <c r="A87" s="171"/>
      <c r="B87" s="182"/>
      <c r="C87" s="210" t="s">
        <v>189</v>
      </c>
      <c r="D87" s="185"/>
      <c r="E87" s="190">
        <v>2.4500000000000002</v>
      </c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7"/>
      <c r="U87" s="196"/>
      <c r="V87" s="170"/>
      <c r="W87" s="170"/>
      <c r="X87" s="170"/>
      <c r="Y87" s="170"/>
      <c r="Z87" s="170"/>
      <c r="AA87" s="170"/>
      <c r="AB87" s="170"/>
      <c r="AC87" s="170"/>
      <c r="AD87" s="170"/>
      <c r="AE87" s="170" t="s">
        <v>144</v>
      </c>
      <c r="AF87" s="170">
        <v>0</v>
      </c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</row>
    <row r="88" spans="1:60" outlineLevel="1" x14ac:dyDescent="0.2">
      <c r="A88" s="171"/>
      <c r="B88" s="182"/>
      <c r="C88" s="211" t="s">
        <v>166</v>
      </c>
      <c r="D88" s="186"/>
      <c r="E88" s="191">
        <v>40.130000000000003</v>
      </c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7"/>
      <c r="U88" s="196"/>
      <c r="V88" s="170"/>
      <c r="W88" s="170"/>
      <c r="X88" s="170"/>
      <c r="Y88" s="170"/>
      <c r="Z88" s="170"/>
      <c r="AA88" s="170"/>
      <c r="AB88" s="170"/>
      <c r="AC88" s="170"/>
      <c r="AD88" s="170"/>
      <c r="AE88" s="170" t="s">
        <v>144</v>
      </c>
      <c r="AF88" s="170">
        <v>1</v>
      </c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</row>
    <row r="89" spans="1:60" x14ac:dyDescent="0.2">
      <c r="A89" s="179" t="s">
        <v>137</v>
      </c>
      <c r="B89" s="183" t="s">
        <v>68</v>
      </c>
      <c r="C89" s="212" t="s">
        <v>69</v>
      </c>
      <c r="D89" s="187"/>
      <c r="E89" s="192"/>
      <c r="F89" s="198"/>
      <c r="G89" s="198">
        <f>SUMIF(AE90:AE96,"&lt;&gt;NOR",G90:G96)</f>
        <v>0</v>
      </c>
      <c r="H89" s="198"/>
      <c r="I89" s="198">
        <f>SUM(I90:I96)</f>
        <v>5386.1</v>
      </c>
      <c r="J89" s="198"/>
      <c r="K89" s="198">
        <f>SUM(K90:K96)</f>
        <v>3795.8999999999996</v>
      </c>
      <c r="L89" s="198"/>
      <c r="M89" s="198">
        <f>SUM(M90:M96)</f>
        <v>0</v>
      </c>
      <c r="N89" s="198"/>
      <c r="O89" s="198">
        <f>SUM(O90:O96)</f>
        <v>0.4</v>
      </c>
      <c r="P89" s="198"/>
      <c r="Q89" s="198">
        <f>SUM(Q90:Q96)</f>
        <v>0</v>
      </c>
      <c r="R89" s="198"/>
      <c r="S89" s="198"/>
      <c r="T89" s="199"/>
      <c r="U89" s="198">
        <f>SUM(U90:U96)</f>
        <v>12.57</v>
      </c>
      <c r="AE89" t="s">
        <v>138</v>
      </c>
    </row>
    <row r="90" spans="1:60" ht="22.5" outlineLevel="1" x14ac:dyDescent="0.2">
      <c r="A90" s="171">
        <v>11</v>
      </c>
      <c r="B90" s="182" t="s">
        <v>207</v>
      </c>
      <c r="C90" s="209" t="s">
        <v>208</v>
      </c>
      <c r="D90" s="184" t="s">
        <v>149</v>
      </c>
      <c r="E90" s="189">
        <v>2</v>
      </c>
      <c r="F90" s="195">
        <v>0</v>
      </c>
      <c r="G90" s="196">
        <f>ROUND(E90*F90,2)</f>
        <v>0</v>
      </c>
      <c r="H90" s="195">
        <v>891.35</v>
      </c>
      <c r="I90" s="196">
        <f>ROUND(E90*H90,2)</f>
        <v>1782.7</v>
      </c>
      <c r="J90" s="195">
        <v>632.65</v>
      </c>
      <c r="K90" s="196">
        <f>ROUND(E90*J90,2)</f>
        <v>1265.3</v>
      </c>
      <c r="L90" s="196">
        <v>21</v>
      </c>
      <c r="M90" s="196">
        <f>G90*(1+L90/100)</f>
        <v>0</v>
      </c>
      <c r="N90" s="196">
        <v>6.4009999999999997E-2</v>
      </c>
      <c r="O90" s="196">
        <f>ROUND(E90*N90,2)</f>
        <v>0.13</v>
      </c>
      <c r="P90" s="196">
        <v>0</v>
      </c>
      <c r="Q90" s="196">
        <f>ROUND(E90*P90,2)</f>
        <v>0</v>
      </c>
      <c r="R90" s="196"/>
      <c r="S90" s="196"/>
      <c r="T90" s="197">
        <v>2.097</v>
      </c>
      <c r="U90" s="196">
        <f>ROUND(E90*T90,2)</f>
        <v>4.1900000000000004</v>
      </c>
      <c r="V90" s="170"/>
      <c r="W90" s="170"/>
      <c r="X90" s="170"/>
      <c r="Y90" s="170"/>
      <c r="Z90" s="170"/>
      <c r="AA90" s="170"/>
      <c r="AB90" s="170"/>
      <c r="AC90" s="170"/>
      <c r="AD90" s="170"/>
      <c r="AE90" s="170" t="s">
        <v>142</v>
      </c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</row>
    <row r="91" spans="1:60" outlineLevel="1" x14ac:dyDescent="0.2">
      <c r="A91" s="171"/>
      <c r="B91" s="182"/>
      <c r="C91" s="210" t="s">
        <v>209</v>
      </c>
      <c r="D91" s="185"/>
      <c r="E91" s="190">
        <v>1</v>
      </c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7"/>
      <c r="U91" s="196"/>
      <c r="V91" s="170"/>
      <c r="W91" s="170"/>
      <c r="X91" s="170"/>
      <c r="Y91" s="170"/>
      <c r="Z91" s="170"/>
      <c r="AA91" s="170"/>
      <c r="AB91" s="170"/>
      <c r="AC91" s="170"/>
      <c r="AD91" s="170"/>
      <c r="AE91" s="170" t="s">
        <v>144</v>
      </c>
      <c r="AF91" s="170">
        <v>0</v>
      </c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</row>
    <row r="92" spans="1:60" outlineLevel="1" x14ac:dyDescent="0.2">
      <c r="A92" s="171"/>
      <c r="B92" s="182"/>
      <c r="C92" s="210" t="s">
        <v>210</v>
      </c>
      <c r="D92" s="185"/>
      <c r="E92" s="190">
        <v>1</v>
      </c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7"/>
      <c r="U92" s="196"/>
      <c r="V92" s="170"/>
      <c r="W92" s="170"/>
      <c r="X92" s="170"/>
      <c r="Y92" s="170"/>
      <c r="Z92" s="170"/>
      <c r="AA92" s="170"/>
      <c r="AB92" s="170"/>
      <c r="AC92" s="170"/>
      <c r="AD92" s="170"/>
      <c r="AE92" s="170" t="s">
        <v>144</v>
      </c>
      <c r="AF92" s="170">
        <v>0</v>
      </c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</row>
    <row r="93" spans="1:60" ht="22.5" outlineLevel="1" x14ac:dyDescent="0.2">
      <c r="A93" s="171">
        <v>12</v>
      </c>
      <c r="B93" s="182" t="s">
        <v>211</v>
      </c>
      <c r="C93" s="209" t="s">
        <v>212</v>
      </c>
      <c r="D93" s="184" t="s">
        <v>149</v>
      </c>
      <c r="E93" s="189">
        <v>2</v>
      </c>
      <c r="F93" s="195">
        <v>0</v>
      </c>
      <c r="G93" s="196">
        <f>ROUND(E93*F93,2)</f>
        <v>0</v>
      </c>
      <c r="H93" s="195">
        <v>897.35</v>
      </c>
      <c r="I93" s="196">
        <f>ROUND(E93*H93,2)</f>
        <v>1794.7</v>
      </c>
      <c r="J93" s="195">
        <v>632.65</v>
      </c>
      <c r="K93" s="196">
        <f>ROUND(E93*J93,2)</f>
        <v>1265.3</v>
      </c>
      <c r="L93" s="196">
        <v>21</v>
      </c>
      <c r="M93" s="196">
        <f>G93*(1+L93/100)</f>
        <v>0</v>
      </c>
      <c r="N93" s="196">
        <v>6.4009999999999997E-2</v>
      </c>
      <c r="O93" s="196">
        <f>ROUND(E93*N93,2)</f>
        <v>0.13</v>
      </c>
      <c r="P93" s="196">
        <v>0</v>
      </c>
      <c r="Q93" s="196">
        <f>ROUND(E93*P93,2)</f>
        <v>0</v>
      </c>
      <c r="R93" s="196"/>
      <c r="S93" s="196"/>
      <c r="T93" s="197">
        <v>2.097</v>
      </c>
      <c r="U93" s="196">
        <f>ROUND(E93*T93,2)</f>
        <v>4.1900000000000004</v>
      </c>
      <c r="V93" s="170"/>
      <c r="W93" s="170"/>
      <c r="X93" s="170"/>
      <c r="Y93" s="170"/>
      <c r="Z93" s="170"/>
      <c r="AA93" s="170"/>
      <c r="AB93" s="170"/>
      <c r="AC93" s="170"/>
      <c r="AD93" s="170"/>
      <c r="AE93" s="170" t="s">
        <v>142</v>
      </c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</row>
    <row r="94" spans="1:60" outlineLevel="1" x14ac:dyDescent="0.2">
      <c r="A94" s="171"/>
      <c r="B94" s="182"/>
      <c r="C94" s="210" t="s">
        <v>213</v>
      </c>
      <c r="D94" s="185"/>
      <c r="E94" s="190">
        <v>2</v>
      </c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7"/>
      <c r="U94" s="196"/>
      <c r="V94" s="170"/>
      <c r="W94" s="170"/>
      <c r="X94" s="170"/>
      <c r="Y94" s="170"/>
      <c r="Z94" s="170"/>
      <c r="AA94" s="170"/>
      <c r="AB94" s="170"/>
      <c r="AC94" s="170"/>
      <c r="AD94" s="170"/>
      <c r="AE94" s="170" t="s">
        <v>144</v>
      </c>
      <c r="AF94" s="170">
        <v>0</v>
      </c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</row>
    <row r="95" spans="1:60" ht="22.5" outlineLevel="1" x14ac:dyDescent="0.2">
      <c r="A95" s="171">
        <v>13</v>
      </c>
      <c r="B95" s="182" t="s">
        <v>214</v>
      </c>
      <c r="C95" s="209" t="s">
        <v>215</v>
      </c>
      <c r="D95" s="184" t="s">
        <v>149</v>
      </c>
      <c r="E95" s="189">
        <v>2</v>
      </c>
      <c r="F95" s="195">
        <v>0</v>
      </c>
      <c r="G95" s="196">
        <f>ROUND(E95*F95,2)</f>
        <v>0</v>
      </c>
      <c r="H95" s="195">
        <v>904.35</v>
      </c>
      <c r="I95" s="196">
        <f>ROUND(E95*H95,2)</f>
        <v>1808.7</v>
      </c>
      <c r="J95" s="195">
        <v>632.65</v>
      </c>
      <c r="K95" s="196">
        <f>ROUND(E95*J95,2)</f>
        <v>1265.3</v>
      </c>
      <c r="L95" s="196">
        <v>21</v>
      </c>
      <c r="M95" s="196">
        <f>G95*(1+L95/100)</f>
        <v>0</v>
      </c>
      <c r="N95" s="196">
        <v>6.9089999999999999E-2</v>
      </c>
      <c r="O95" s="196">
        <f>ROUND(E95*N95,2)</f>
        <v>0.14000000000000001</v>
      </c>
      <c r="P95" s="196">
        <v>0</v>
      </c>
      <c r="Q95" s="196">
        <f>ROUND(E95*P95,2)</f>
        <v>0</v>
      </c>
      <c r="R95" s="196"/>
      <c r="S95" s="196"/>
      <c r="T95" s="197">
        <v>2.097</v>
      </c>
      <c r="U95" s="196">
        <f>ROUND(E95*T95,2)</f>
        <v>4.1900000000000004</v>
      </c>
      <c r="V95" s="170"/>
      <c r="W95" s="170"/>
      <c r="X95" s="170"/>
      <c r="Y95" s="170"/>
      <c r="Z95" s="170"/>
      <c r="AA95" s="170"/>
      <c r="AB95" s="170"/>
      <c r="AC95" s="170"/>
      <c r="AD95" s="170"/>
      <c r="AE95" s="170" t="s">
        <v>142</v>
      </c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</row>
    <row r="96" spans="1:60" outlineLevel="1" x14ac:dyDescent="0.2">
      <c r="A96" s="171"/>
      <c r="B96" s="182"/>
      <c r="C96" s="210" t="s">
        <v>216</v>
      </c>
      <c r="D96" s="185"/>
      <c r="E96" s="190">
        <v>2</v>
      </c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7"/>
      <c r="U96" s="196"/>
      <c r="V96" s="170"/>
      <c r="W96" s="170"/>
      <c r="X96" s="170"/>
      <c r="Y96" s="170"/>
      <c r="Z96" s="170"/>
      <c r="AA96" s="170"/>
      <c r="AB96" s="170"/>
      <c r="AC96" s="170"/>
      <c r="AD96" s="170"/>
      <c r="AE96" s="170" t="s">
        <v>144</v>
      </c>
      <c r="AF96" s="170">
        <v>0</v>
      </c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</row>
    <row r="97" spans="1:60" x14ac:dyDescent="0.2">
      <c r="A97" s="179" t="s">
        <v>137</v>
      </c>
      <c r="B97" s="183" t="s">
        <v>70</v>
      </c>
      <c r="C97" s="212" t="s">
        <v>71</v>
      </c>
      <c r="D97" s="187"/>
      <c r="E97" s="192"/>
      <c r="F97" s="198"/>
      <c r="G97" s="198">
        <f>SUMIF(AE98:AE99,"&lt;&gt;NOR",G98:G99)</f>
        <v>0</v>
      </c>
      <c r="H97" s="198"/>
      <c r="I97" s="198">
        <f>SUM(I98:I99)</f>
        <v>0</v>
      </c>
      <c r="J97" s="198"/>
      <c r="K97" s="198">
        <f>SUM(K98:K99)</f>
        <v>5000</v>
      </c>
      <c r="L97" s="198"/>
      <c r="M97" s="198">
        <f>SUM(M98:M99)</f>
        <v>0</v>
      </c>
      <c r="N97" s="198"/>
      <c r="O97" s="198">
        <f>SUM(O98:O99)</f>
        <v>0</v>
      </c>
      <c r="P97" s="198"/>
      <c r="Q97" s="198">
        <f>SUM(Q98:Q99)</f>
        <v>0</v>
      </c>
      <c r="R97" s="198"/>
      <c r="S97" s="198"/>
      <c r="T97" s="199"/>
      <c r="U97" s="198">
        <f>SUM(U98:U99)</f>
        <v>0</v>
      </c>
      <c r="AE97" t="s">
        <v>138</v>
      </c>
    </row>
    <row r="98" spans="1:60" outlineLevel="1" x14ac:dyDescent="0.2">
      <c r="A98" s="171">
        <v>14</v>
      </c>
      <c r="B98" s="182" t="s">
        <v>217</v>
      </c>
      <c r="C98" s="209" t="s">
        <v>218</v>
      </c>
      <c r="D98" s="184" t="s">
        <v>219</v>
      </c>
      <c r="E98" s="189">
        <v>1</v>
      </c>
      <c r="F98" s="195">
        <v>0</v>
      </c>
      <c r="G98" s="196">
        <f>ROUND(E98*F98,2)</f>
        <v>0</v>
      </c>
      <c r="H98" s="195">
        <v>0</v>
      </c>
      <c r="I98" s="196">
        <f>ROUND(E98*H98,2)</f>
        <v>0</v>
      </c>
      <c r="J98" s="195">
        <v>5000</v>
      </c>
      <c r="K98" s="196">
        <f>ROUND(E98*J98,2)</f>
        <v>5000</v>
      </c>
      <c r="L98" s="196">
        <v>21</v>
      </c>
      <c r="M98" s="196">
        <f>G98*(1+L98/100)</f>
        <v>0</v>
      </c>
      <c r="N98" s="196">
        <v>0</v>
      </c>
      <c r="O98" s="196">
        <f>ROUND(E98*N98,2)</f>
        <v>0</v>
      </c>
      <c r="P98" s="196">
        <v>0</v>
      </c>
      <c r="Q98" s="196">
        <f>ROUND(E98*P98,2)</f>
        <v>0</v>
      </c>
      <c r="R98" s="196"/>
      <c r="S98" s="196"/>
      <c r="T98" s="197">
        <v>0</v>
      </c>
      <c r="U98" s="196">
        <f>ROUND(E98*T98,2)</f>
        <v>0</v>
      </c>
      <c r="V98" s="170"/>
      <c r="W98" s="170"/>
      <c r="X98" s="170"/>
      <c r="Y98" s="170"/>
      <c r="Z98" s="170"/>
      <c r="AA98" s="170"/>
      <c r="AB98" s="170"/>
      <c r="AC98" s="170"/>
      <c r="AD98" s="170"/>
      <c r="AE98" s="170" t="s">
        <v>220</v>
      </c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</row>
    <row r="99" spans="1:60" outlineLevel="1" x14ac:dyDescent="0.2">
      <c r="A99" s="171"/>
      <c r="B99" s="182"/>
      <c r="C99" s="402" t="s">
        <v>221</v>
      </c>
      <c r="D99" s="403"/>
      <c r="E99" s="404"/>
      <c r="F99" s="405"/>
      <c r="G99" s="40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7"/>
      <c r="U99" s="196"/>
      <c r="V99" s="170"/>
      <c r="W99" s="170"/>
      <c r="X99" s="170"/>
      <c r="Y99" s="170"/>
      <c r="Z99" s="170"/>
      <c r="AA99" s="170"/>
      <c r="AB99" s="170"/>
      <c r="AC99" s="170"/>
      <c r="AD99" s="170"/>
      <c r="AE99" s="170" t="s">
        <v>151</v>
      </c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8" t="str">
        <f>C99</f>
        <v>drážky, zaomítání šliců, prostupy, průrazy a pod...</v>
      </c>
      <c r="BB99" s="170"/>
      <c r="BC99" s="170"/>
      <c r="BD99" s="170"/>
      <c r="BE99" s="170"/>
      <c r="BF99" s="170"/>
      <c r="BG99" s="170"/>
      <c r="BH99" s="170"/>
    </row>
    <row r="100" spans="1:60" x14ac:dyDescent="0.2">
      <c r="A100" s="179" t="s">
        <v>137</v>
      </c>
      <c r="B100" s="183" t="s">
        <v>72</v>
      </c>
      <c r="C100" s="212" t="s">
        <v>73</v>
      </c>
      <c r="D100" s="187"/>
      <c r="E100" s="192"/>
      <c r="F100" s="198"/>
      <c r="G100" s="198">
        <f>SUMIF(AE101:AE101,"&lt;&gt;NOR",G101:G101)</f>
        <v>0</v>
      </c>
      <c r="H100" s="198"/>
      <c r="I100" s="198">
        <f>SUM(I101:I101)</f>
        <v>5971.86</v>
      </c>
      <c r="J100" s="198"/>
      <c r="K100" s="198">
        <f>SUM(K101:K101)</f>
        <v>5444.82</v>
      </c>
      <c r="L100" s="198"/>
      <c r="M100" s="198">
        <f>SUM(M101:M101)</f>
        <v>0</v>
      </c>
      <c r="N100" s="198"/>
      <c r="O100" s="198">
        <f>SUM(O101:O101)</f>
        <v>0.48</v>
      </c>
      <c r="P100" s="198"/>
      <c r="Q100" s="198">
        <f>SUM(Q101:Q101)</f>
        <v>0</v>
      </c>
      <c r="R100" s="198"/>
      <c r="S100" s="198"/>
      <c r="T100" s="199"/>
      <c r="U100" s="198">
        <f>SUM(U101:U101)</f>
        <v>21.28</v>
      </c>
      <c r="AE100" t="s">
        <v>138</v>
      </c>
    </row>
    <row r="101" spans="1:60" outlineLevel="1" x14ac:dyDescent="0.2">
      <c r="A101" s="171">
        <v>15</v>
      </c>
      <c r="B101" s="182" t="s">
        <v>222</v>
      </c>
      <c r="C101" s="209" t="s">
        <v>223</v>
      </c>
      <c r="D101" s="184" t="s">
        <v>154</v>
      </c>
      <c r="E101" s="189">
        <v>81.84</v>
      </c>
      <c r="F101" s="195">
        <v>0</v>
      </c>
      <c r="G101" s="196">
        <f>ROUND(E101*F101,2)</f>
        <v>0</v>
      </c>
      <c r="H101" s="195">
        <v>72.97</v>
      </c>
      <c r="I101" s="196">
        <f>ROUND(E101*H101,2)</f>
        <v>5971.86</v>
      </c>
      <c r="J101" s="195">
        <v>66.53</v>
      </c>
      <c r="K101" s="196">
        <f>ROUND(E101*J101,2)</f>
        <v>5444.82</v>
      </c>
      <c r="L101" s="196">
        <v>21</v>
      </c>
      <c r="M101" s="196">
        <f>G101*(1+L101/100)</f>
        <v>0</v>
      </c>
      <c r="N101" s="196">
        <v>5.9199999999999999E-3</v>
      </c>
      <c r="O101" s="196">
        <f>ROUND(E101*N101,2)</f>
        <v>0.48</v>
      </c>
      <c r="P101" s="196">
        <v>0</v>
      </c>
      <c r="Q101" s="196">
        <f>ROUND(E101*P101,2)</f>
        <v>0</v>
      </c>
      <c r="R101" s="196"/>
      <c r="S101" s="196"/>
      <c r="T101" s="197">
        <v>0.26</v>
      </c>
      <c r="U101" s="196">
        <f>ROUND(E101*T101,2)</f>
        <v>21.28</v>
      </c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 t="s">
        <v>142</v>
      </c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</row>
    <row r="102" spans="1:60" ht="25.5" x14ac:dyDescent="0.2">
      <c r="A102" s="179" t="s">
        <v>137</v>
      </c>
      <c r="B102" s="183" t="s">
        <v>74</v>
      </c>
      <c r="C102" s="212" t="s">
        <v>75</v>
      </c>
      <c r="D102" s="187"/>
      <c r="E102" s="192"/>
      <c r="F102" s="198"/>
      <c r="G102" s="198">
        <f>SUMIF(AE103:AE103,"&lt;&gt;NOR",G103:G103)</f>
        <v>0</v>
      </c>
      <c r="H102" s="198"/>
      <c r="I102" s="198">
        <f>SUM(I103:I103)</f>
        <v>105.57</v>
      </c>
      <c r="J102" s="198"/>
      <c r="K102" s="198">
        <f>SUM(K103:K103)</f>
        <v>5958.77</v>
      </c>
      <c r="L102" s="198"/>
      <c r="M102" s="198">
        <f>SUM(M103:M103)</f>
        <v>0</v>
      </c>
      <c r="N102" s="198"/>
      <c r="O102" s="198">
        <f>SUM(O103:O103)</f>
        <v>0</v>
      </c>
      <c r="P102" s="198"/>
      <c r="Q102" s="198">
        <f>SUM(Q103:Q103)</f>
        <v>0</v>
      </c>
      <c r="R102" s="198"/>
      <c r="S102" s="198"/>
      <c r="T102" s="199"/>
      <c r="U102" s="198">
        <f>SUM(U103:U103)</f>
        <v>25.21</v>
      </c>
      <c r="AE102" t="s">
        <v>138</v>
      </c>
    </row>
    <row r="103" spans="1:60" outlineLevel="1" x14ac:dyDescent="0.2">
      <c r="A103" s="171">
        <v>16</v>
      </c>
      <c r="B103" s="182" t="s">
        <v>224</v>
      </c>
      <c r="C103" s="209" t="s">
        <v>225</v>
      </c>
      <c r="D103" s="184" t="s">
        <v>154</v>
      </c>
      <c r="E103" s="189">
        <v>81.84</v>
      </c>
      <c r="F103" s="195">
        <v>0</v>
      </c>
      <c r="G103" s="196">
        <f>ROUND(E103*F103,2)</f>
        <v>0</v>
      </c>
      <c r="H103" s="195">
        <v>1.29</v>
      </c>
      <c r="I103" s="196">
        <f>ROUND(E103*H103,2)</f>
        <v>105.57</v>
      </c>
      <c r="J103" s="195">
        <v>72.81</v>
      </c>
      <c r="K103" s="196">
        <f>ROUND(E103*J103,2)</f>
        <v>5958.77</v>
      </c>
      <c r="L103" s="196">
        <v>21</v>
      </c>
      <c r="M103" s="196">
        <f>G103*(1+L103/100)</f>
        <v>0</v>
      </c>
      <c r="N103" s="196">
        <v>4.0000000000000003E-5</v>
      </c>
      <c r="O103" s="196">
        <f>ROUND(E103*N103,2)</f>
        <v>0</v>
      </c>
      <c r="P103" s="196">
        <v>0</v>
      </c>
      <c r="Q103" s="196">
        <f>ROUND(E103*P103,2)</f>
        <v>0</v>
      </c>
      <c r="R103" s="196"/>
      <c r="S103" s="196"/>
      <c r="T103" s="197">
        <v>0.308</v>
      </c>
      <c r="U103" s="196">
        <f>ROUND(E103*T103,2)</f>
        <v>25.21</v>
      </c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 t="s">
        <v>142</v>
      </c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</row>
    <row r="104" spans="1:60" x14ac:dyDescent="0.2">
      <c r="A104" s="179" t="s">
        <v>137</v>
      </c>
      <c r="B104" s="183" t="s">
        <v>76</v>
      </c>
      <c r="C104" s="212" t="s">
        <v>77</v>
      </c>
      <c r="D104" s="187"/>
      <c r="E104" s="192"/>
      <c r="F104" s="198"/>
      <c r="G104" s="198">
        <f>SUMIF(AE105:AE158,"&lt;&gt;NOR",G105:G158)</f>
        <v>0</v>
      </c>
      <c r="H104" s="198"/>
      <c r="I104" s="198">
        <f>SUM(I105:I158)</f>
        <v>520.29</v>
      </c>
      <c r="J104" s="198"/>
      <c r="K104" s="198">
        <f>SUM(K105:K158)</f>
        <v>10561.26</v>
      </c>
      <c r="L104" s="198"/>
      <c r="M104" s="198">
        <f>SUM(M105:M158)</f>
        <v>0</v>
      </c>
      <c r="N104" s="198"/>
      <c r="O104" s="198">
        <f>SUM(O105:O158)</f>
        <v>0.01</v>
      </c>
      <c r="P104" s="198"/>
      <c r="Q104" s="198">
        <f>SUM(Q105:Q158)</f>
        <v>8.48</v>
      </c>
      <c r="R104" s="198"/>
      <c r="S104" s="198"/>
      <c r="T104" s="199"/>
      <c r="U104" s="198">
        <f>SUM(U105:U158)</f>
        <v>44.59</v>
      </c>
      <c r="AE104" t="s">
        <v>138</v>
      </c>
    </row>
    <row r="105" spans="1:60" ht="22.5" outlineLevel="1" x14ac:dyDescent="0.2">
      <c r="A105" s="171">
        <v>17</v>
      </c>
      <c r="B105" s="182" t="s">
        <v>226</v>
      </c>
      <c r="C105" s="209" t="s">
        <v>227</v>
      </c>
      <c r="D105" s="184" t="s">
        <v>154</v>
      </c>
      <c r="E105" s="189">
        <v>8.4749999999999996</v>
      </c>
      <c r="F105" s="195">
        <v>0</v>
      </c>
      <c r="G105" s="196">
        <f>ROUND(E105*F105,2)</f>
        <v>0</v>
      </c>
      <c r="H105" s="195">
        <v>7.87</v>
      </c>
      <c r="I105" s="196">
        <f>ROUND(E105*H105,2)</f>
        <v>66.7</v>
      </c>
      <c r="J105" s="195">
        <v>65.23</v>
      </c>
      <c r="K105" s="196">
        <f>ROUND(E105*J105,2)</f>
        <v>552.82000000000005</v>
      </c>
      <c r="L105" s="196">
        <v>21</v>
      </c>
      <c r="M105" s="196">
        <f>G105*(1+L105/100)</f>
        <v>0</v>
      </c>
      <c r="N105" s="196">
        <v>3.3E-4</v>
      </c>
      <c r="O105" s="196">
        <f>ROUND(E105*N105,2)</f>
        <v>0</v>
      </c>
      <c r="P105" s="196">
        <v>1.223E-2</v>
      </c>
      <c r="Q105" s="196">
        <f>ROUND(E105*P105,2)</f>
        <v>0.1</v>
      </c>
      <c r="R105" s="196"/>
      <c r="S105" s="196"/>
      <c r="T105" s="197">
        <v>0.26800000000000002</v>
      </c>
      <c r="U105" s="196">
        <f>ROUND(E105*T105,2)</f>
        <v>2.27</v>
      </c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 t="s">
        <v>142</v>
      </c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</row>
    <row r="106" spans="1:60" outlineLevel="1" x14ac:dyDescent="0.2">
      <c r="A106" s="171"/>
      <c r="B106" s="182"/>
      <c r="C106" s="210" t="s">
        <v>228</v>
      </c>
      <c r="D106" s="185"/>
      <c r="E106" s="190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7"/>
      <c r="U106" s="196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 t="s">
        <v>144</v>
      </c>
      <c r="AF106" s="170">
        <v>0</v>
      </c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</row>
    <row r="107" spans="1:60" outlineLevel="1" x14ac:dyDescent="0.2">
      <c r="A107" s="171"/>
      <c r="B107" s="182"/>
      <c r="C107" s="210" t="s">
        <v>229</v>
      </c>
      <c r="D107" s="185"/>
      <c r="E107" s="190">
        <v>8.4749999999999996</v>
      </c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7"/>
      <c r="U107" s="196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 t="s">
        <v>144</v>
      </c>
      <c r="AF107" s="170">
        <v>0</v>
      </c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</row>
    <row r="108" spans="1:60" outlineLevel="1" x14ac:dyDescent="0.2">
      <c r="A108" s="171">
        <v>18</v>
      </c>
      <c r="B108" s="182" t="s">
        <v>230</v>
      </c>
      <c r="C108" s="209" t="s">
        <v>231</v>
      </c>
      <c r="D108" s="184" t="s">
        <v>154</v>
      </c>
      <c r="E108" s="189">
        <v>1.5</v>
      </c>
      <c r="F108" s="195">
        <v>0</v>
      </c>
      <c r="G108" s="196">
        <f>ROUND(E108*F108,2)</f>
        <v>0</v>
      </c>
      <c r="H108" s="195">
        <v>15.84</v>
      </c>
      <c r="I108" s="196">
        <f>ROUND(E108*H108,2)</f>
        <v>23.76</v>
      </c>
      <c r="J108" s="195">
        <v>143.66</v>
      </c>
      <c r="K108" s="196">
        <f>ROUND(E108*J108,2)</f>
        <v>215.49</v>
      </c>
      <c r="L108" s="196">
        <v>21</v>
      </c>
      <c r="M108" s="196">
        <f>G108*(1+L108/100)</f>
        <v>0</v>
      </c>
      <c r="N108" s="196">
        <v>6.7000000000000002E-4</v>
      </c>
      <c r="O108" s="196">
        <f>ROUND(E108*N108,2)</f>
        <v>0</v>
      </c>
      <c r="P108" s="196">
        <v>8.2000000000000003E-2</v>
      </c>
      <c r="Q108" s="196">
        <f>ROUND(E108*P108,2)</f>
        <v>0.12</v>
      </c>
      <c r="R108" s="196"/>
      <c r="S108" s="196"/>
      <c r="T108" s="197">
        <v>0.6</v>
      </c>
      <c r="U108" s="196">
        <f>ROUND(E108*T108,2)</f>
        <v>0.9</v>
      </c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 t="s">
        <v>142</v>
      </c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</row>
    <row r="109" spans="1:60" ht="22.5" outlineLevel="1" x14ac:dyDescent="0.2">
      <c r="A109" s="171"/>
      <c r="B109" s="182"/>
      <c r="C109" s="210" t="s">
        <v>232</v>
      </c>
      <c r="D109" s="185"/>
      <c r="E109" s="190">
        <v>1.5</v>
      </c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7"/>
      <c r="U109" s="196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 t="s">
        <v>144</v>
      </c>
      <c r="AF109" s="170">
        <v>0</v>
      </c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</row>
    <row r="110" spans="1:60" outlineLevel="1" x14ac:dyDescent="0.2">
      <c r="A110" s="171">
        <v>19</v>
      </c>
      <c r="B110" s="182" t="s">
        <v>233</v>
      </c>
      <c r="C110" s="209" t="s">
        <v>234</v>
      </c>
      <c r="D110" s="184" t="s">
        <v>154</v>
      </c>
      <c r="E110" s="189">
        <v>52.2</v>
      </c>
      <c r="F110" s="195">
        <v>0</v>
      </c>
      <c r="G110" s="196">
        <f>ROUND(E110*F110,2)</f>
        <v>0</v>
      </c>
      <c r="H110" s="195">
        <v>0</v>
      </c>
      <c r="I110" s="196">
        <f>ROUND(E110*H110,2)</f>
        <v>0</v>
      </c>
      <c r="J110" s="195">
        <v>22.6</v>
      </c>
      <c r="K110" s="196">
        <f>ROUND(E110*J110,2)</f>
        <v>1179.72</v>
      </c>
      <c r="L110" s="196">
        <v>21</v>
      </c>
      <c r="M110" s="196">
        <f>G110*(1+L110/100)</f>
        <v>0</v>
      </c>
      <c r="N110" s="196">
        <v>0</v>
      </c>
      <c r="O110" s="196">
        <f>ROUND(E110*N110,2)</f>
        <v>0</v>
      </c>
      <c r="P110" s="196">
        <v>1.0499999999999999E-3</v>
      </c>
      <c r="Q110" s="196">
        <f>ROUND(E110*P110,2)</f>
        <v>0.05</v>
      </c>
      <c r="R110" s="196"/>
      <c r="S110" s="196"/>
      <c r="T110" s="197">
        <v>9.9000000000000005E-2</v>
      </c>
      <c r="U110" s="196">
        <f>ROUND(E110*T110,2)</f>
        <v>5.17</v>
      </c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 t="s">
        <v>142</v>
      </c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</row>
    <row r="111" spans="1:60" outlineLevel="1" x14ac:dyDescent="0.2">
      <c r="A111" s="171"/>
      <c r="B111" s="182"/>
      <c r="C111" s="210" t="s">
        <v>235</v>
      </c>
      <c r="D111" s="185"/>
      <c r="E111" s="190">
        <v>10</v>
      </c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7"/>
      <c r="U111" s="196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 t="s">
        <v>144</v>
      </c>
      <c r="AF111" s="170">
        <v>5</v>
      </c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</row>
    <row r="112" spans="1:60" outlineLevel="1" x14ac:dyDescent="0.2">
      <c r="A112" s="171"/>
      <c r="B112" s="182"/>
      <c r="C112" s="210" t="s">
        <v>236</v>
      </c>
      <c r="D112" s="185"/>
      <c r="E112" s="190">
        <v>42.2</v>
      </c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7"/>
      <c r="U112" s="196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 t="s">
        <v>144</v>
      </c>
      <c r="AF112" s="170">
        <v>5</v>
      </c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</row>
    <row r="113" spans="1:60" outlineLevel="1" x14ac:dyDescent="0.2">
      <c r="A113" s="171">
        <v>20</v>
      </c>
      <c r="B113" s="182" t="s">
        <v>237</v>
      </c>
      <c r="C113" s="209" t="s">
        <v>238</v>
      </c>
      <c r="D113" s="184" t="s">
        <v>154</v>
      </c>
      <c r="E113" s="189">
        <v>10</v>
      </c>
      <c r="F113" s="195">
        <v>0</v>
      </c>
      <c r="G113" s="196">
        <f>ROUND(E113*F113,2)</f>
        <v>0</v>
      </c>
      <c r="H113" s="195">
        <v>0</v>
      </c>
      <c r="I113" s="196">
        <f>ROUND(E113*H113,2)</f>
        <v>0</v>
      </c>
      <c r="J113" s="195">
        <v>43.6</v>
      </c>
      <c r="K113" s="196">
        <f>ROUND(E113*J113,2)</f>
        <v>436</v>
      </c>
      <c r="L113" s="196">
        <v>21</v>
      </c>
      <c r="M113" s="196">
        <f>G113*(1+L113/100)</f>
        <v>0</v>
      </c>
      <c r="N113" s="196">
        <v>0</v>
      </c>
      <c r="O113" s="196">
        <f>ROUND(E113*N113,2)</f>
        <v>0</v>
      </c>
      <c r="P113" s="196">
        <v>0.02</v>
      </c>
      <c r="Q113" s="196">
        <f>ROUND(E113*P113,2)</f>
        <v>0.2</v>
      </c>
      <c r="R113" s="196"/>
      <c r="S113" s="196"/>
      <c r="T113" s="197">
        <v>0.14699999999999999</v>
      </c>
      <c r="U113" s="196">
        <f>ROUND(E113*T113,2)</f>
        <v>1.47</v>
      </c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 t="s">
        <v>142</v>
      </c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</row>
    <row r="114" spans="1:60" outlineLevel="1" x14ac:dyDescent="0.2">
      <c r="A114" s="171"/>
      <c r="B114" s="182"/>
      <c r="C114" s="210" t="s">
        <v>239</v>
      </c>
      <c r="D114" s="185"/>
      <c r="E114" s="190">
        <v>10</v>
      </c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7"/>
      <c r="U114" s="196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 t="s">
        <v>144</v>
      </c>
      <c r="AF114" s="170">
        <v>0</v>
      </c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</row>
    <row r="115" spans="1:60" outlineLevel="1" x14ac:dyDescent="0.2">
      <c r="A115" s="171">
        <v>21</v>
      </c>
      <c r="B115" s="182" t="s">
        <v>240</v>
      </c>
      <c r="C115" s="209" t="s">
        <v>241</v>
      </c>
      <c r="D115" s="184" t="s">
        <v>149</v>
      </c>
      <c r="E115" s="189">
        <v>12</v>
      </c>
      <c r="F115" s="195">
        <v>0</v>
      </c>
      <c r="G115" s="196">
        <f>ROUND(E115*F115,2)</f>
        <v>0</v>
      </c>
      <c r="H115" s="195">
        <v>0</v>
      </c>
      <c r="I115" s="196">
        <f>ROUND(E115*H115,2)</f>
        <v>0</v>
      </c>
      <c r="J115" s="195">
        <v>10.9</v>
      </c>
      <c r="K115" s="196">
        <f>ROUND(E115*J115,2)</f>
        <v>130.80000000000001</v>
      </c>
      <c r="L115" s="196">
        <v>21</v>
      </c>
      <c r="M115" s="196">
        <f>G115*(1+L115/100)</f>
        <v>0</v>
      </c>
      <c r="N115" s="196">
        <v>0</v>
      </c>
      <c r="O115" s="196">
        <f>ROUND(E115*N115,2)</f>
        <v>0</v>
      </c>
      <c r="P115" s="196">
        <v>0</v>
      </c>
      <c r="Q115" s="196">
        <f>ROUND(E115*P115,2)</f>
        <v>0</v>
      </c>
      <c r="R115" s="196"/>
      <c r="S115" s="196"/>
      <c r="T115" s="197">
        <v>0.05</v>
      </c>
      <c r="U115" s="196">
        <f>ROUND(E115*T115,2)</f>
        <v>0.6</v>
      </c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 t="s">
        <v>142</v>
      </c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</row>
    <row r="116" spans="1:60" outlineLevel="1" x14ac:dyDescent="0.2">
      <c r="A116" s="171"/>
      <c r="B116" s="182"/>
      <c r="C116" s="210" t="s">
        <v>228</v>
      </c>
      <c r="D116" s="185"/>
      <c r="E116" s="190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7"/>
      <c r="U116" s="196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 t="s">
        <v>144</v>
      </c>
      <c r="AF116" s="170">
        <v>0</v>
      </c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</row>
    <row r="117" spans="1:60" outlineLevel="1" x14ac:dyDescent="0.2">
      <c r="A117" s="171"/>
      <c r="B117" s="182"/>
      <c r="C117" s="210" t="s">
        <v>242</v>
      </c>
      <c r="D117" s="185"/>
      <c r="E117" s="190">
        <v>1</v>
      </c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7"/>
      <c r="U117" s="196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 t="s">
        <v>144</v>
      </c>
      <c r="AF117" s="170">
        <v>0</v>
      </c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</row>
    <row r="118" spans="1:60" outlineLevel="1" x14ac:dyDescent="0.2">
      <c r="A118" s="171"/>
      <c r="B118" s="182"/>
      <c r="C118" s="210" t="s">
        <v>243</v>
      </c>
      <c r="D118" s="185"/>
      <c r="E118" s="190">
        <v>5</v>
      </c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7"/>
      <c r="U118" s="196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 t="s">
        <v>144</v>
      </c>
      <c r="AF118" s="170">
        <v>0</v>
      </c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</row>
    <row r="119" spans="1:60" outlineLevel="1" x14ac:dyDescent="0.2">
      <c r="A119" s="171"/>
      <c r="B119" s="182"/>
      <c r="C119" s="210" t="s">
        <v>244</v>
      </c>
      <c r="D119" s="185"/>
      <c r="E119" s="190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7"/>
      <c r="U119" s="196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 t="s">
        <v>144</v>
      </c>
      <c r="AF119" s="170">
        <v>0</v>
      </c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</row>
    <row r="120" spans="1:60" outlineLevel="1" x14ac:dyDescent="0.2">
      <c r="A120" s="171"/>
      <c r="B120" s="182"/>
      <c r="C120" s="210" t="s">
        <v>242</v>
      </c>
      <c r="D120" s="185"/>
      <c r="E120" s="190">
        <v>1</v>
      </c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7"/>
      <c r="U120" s="196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 t="s">
        <v>144</v>
      </c>
      <c r="AF120" s="170">
        <v>0</v>
      </c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</row>
    <row r="121" spans="1:60" outlineLevel="1" x14ac:dyDescent="0.2">
      <c r="A121" s="171"/>
      <c r="B121" s="182"/>
      <c r="C121" s="210" t="s">
        <v>243</v>
      </c>
      <c r="D121" s="185"/>
      <c r="E121" s="190">
        <v>5</v>
      </c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7"/>
      <c r="U121" s="196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 t="s">
        <v>144</v>
      </c>
      <c r="AF121" s="170">
        <v>0</v>
      </c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</row>
    <row r="122" spans="1:60" outlineLevel="1" x14ac:dyDescent="0.2">
      <c r="A122" s="171">
        <v>22</v>
      </c>
      <c r="B122" s="182" t="s">
        <v>245</v>
      </c>
      <c r="C122" s="209" t="s">
        <v>246</v>
      </c>
      <c r="D122" s="184" t="s">
        <v>149</v>
      </c>
      <c r="E122" s="189">
        <v>16</v>
      </c>
      <c r="F122" s="195">
        <v>0</v>
      </c>
      <c r="G122" s="196">
        <f>ROUND(E122*F122,2)</f>
        <v>0</v>
      </c>
      <c r="H122" s="195">
        <v>0</v>
      </c>
      <c r="I122" s="196">
        <f>ROUND(E122*H122,2)</f>
        <v>0</v>
      </c>
      <c r="J122" s="195">
        <v>18.899999999999999</v>
      </c>
      <c r="K122" s="196">
        <f>ROUND(E122*J122,2)</f>
        <v>302.39999999999998</v>
      </c>
      <c r="L122" s="196">
        <v>21</v>
      </c>
      <c r="M122" s="196">
        <f>G122*(1+L122/100)</f>
        <v>0</v>
      </c>
      <c r="N122" s="196">
        <v>0</v>
      </c>
      <c r="O122" s="196">
        <f>ROUND(E122*N122,2)</f>
        <v>0</v>
      </c>
      <c r="P122" s="196">
        <v>0</v>
      </c>
      <c r="Q122" s="196">
        <f>ROUND(E122*P122,2)</f>
        <v>0</v>
      </c>
      <c r="R122" s="196"/>
      <c r="S122" s="196"/>
      <c r="T122" s="197">
        <v>0.08</v>
      </c>
      <c r="U122" s="196">
        <f>ROUND(E122*T122,2)</f>
        <v>1.28</v>
      </c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 t="s">
        <v>142</v>
      </c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</row>
    <row r="123" spans="1:60" outlineLevel="1" x14ac:dyDescent="0.2">
      <c r="A123" s="171"/>
      <c r="B123" s="182"/>
      <c r="C123" s="210" t="s">
        <v>228</v>
      </c>
      <c r="D123" s="185"/>
      <c r="E123" s="190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7"/>
      <c r="U123" s="196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 t="s">
        <v>144</v>
      </c>
      <c r="AF123" s="170">
        <v>0</v>
      </c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</row>
    <row r="124" spans="1:60" outlineLevel="1" x14ac:dyDescent="0.2">
      <c r="A124" s="171"/>
      <c r="B124" s="182"/>
      <c r="C124" s="210" t="s">
        <v>247</v>
      </c>
      <c r="D124" s="185"/>
      <c r="E124" s="190">
        <v>8</v>
      </c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7"/>
      <c r="U124" s="196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 t="s">
        <v>144</v>
      </c>
      <c r="AF124" s="170">
        <v>0</v>
      </c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</row>
    <row r="125" spans="1:60" outlineLevel="1" x14ac:dyDescent="0.2">
      <c r="A125" s="171"/>
      <c r="B125" s="182"/>
      <c r="C125" s="210" t="s">
        <v>244</v>
      </c>
      <c r="D125" s="185"/>
      <c r="E125" s="190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7"/>
      <c r="U125" s="196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 t="s">
        <v>144</v>
      </c>
      <c r="AF125" s="170">
        <v>0</v>
      </c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</row>
    <row r="126" spans="1:60" outlineLevel="1" x14ac:dyDescent="0.2">
      <c r="A126" s="171"/>
      <c r="B126" s="182"/>
      <c r="C126" s="210" t="s">
        <v>247</v>
      </c>
      <c r="D126" s="185"/>
      <c r="E126" s="190">
        <v>8</v>
      </c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7"/>
      <c r="U126" s="196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 t="s">
        <v>144</v>
      </c>
      <c r="AF126" s="170">
        <v>0</v>
      </c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</row>
    <row r="127" spans="1:60" outlineLevel="1" x14ac:dyDescent="0.2">
      <c r="A127" s="171">
        <v>23</v>
      </c>
      <c r="B127" s="182" t="s">
        <v>248</v>
      </c>
      <c r="C127" s="209" t="s">
        <v>249</v>
      </c>
      <c r="D127" s="184" t="s">
        <v>154</v>
      </c>
      <c r="E127" s="189">
        <v>8.8000000000000007</v>
      </c>
      <c r="F127" s="195">
        <v>0</v>
      </c>
      <c r="G127" s="196">
        <f>ROUND(E127*F127,2)</f>
        <v>0</v>
      </c>
      <c r="H127" s="195">
        <v>27.85</v>
      </c>
      <c r="I127" s="196">
        <f>ROUND(E127*H127,2)</f>
        <v>245.08</v>
      </c>
      <c r="J127" s="195">
        <v>225.15</v>
      </c>
      <c r="K127" s="196">
        <f>ROUND(E127*J127,2)</f>
        <v>1981.32</v>
      </c>
      <c r="L127" s="196">
        <v>21</v>
      </c>
      <c r="M127" s="196">
        <f>G127*(1+L127/100)</f>
        <v>0</v>
      </c>
      <c r="N127" s="196">
        <v>1.17E-3</v>
      </c>
      <c r="O127" s="196">
        <f>ROUND(E127*N127,2)</f>
        <v>0.01</v>
      </c>
      <c r="P127" s="196">
        <v>7.5999999999999998E-2</v>
      </c>
      <c r="Q127" s="196">
        <f>ROUND(E127*P127,2)</f>
        <v>0.67</v>
      </c>
      <c r="R127" s="196"/>
      <c r="S127" s="196"/>
      <c r="T127" s="197">
        <v>0.93899999999999995</v>
      </c>
      <c r="U127" s="196">
        <f>ROUND(E127*T127,2)</f>
        <v>8.26</v>
      </c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 t="s">
        <v>142</v>
      </c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</row>
    <row r="128" spans="1:60" outlineLevel="1" x14ac:dyDescent="0.2">
      <c r="A128" s="171"/>
      <c r="B128" s="182"/>
      <c r="C128" s="210" t="s">
        <v>228</v>
      </c>
      <c r="D128" s="185"/>
      <c r="E128" s="190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7"/>
      <c r="U128" s="196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 t="s">
        <v>144</v>
      </c>
      <c r="AF128" s="170">
        <v>0</v>
      </c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</row>
    <row r="129" spans="1:60" outlineLevel="1" x14ac:dyDescent="0.2">
      <c r="A129" s="171"/>
      <c r="B129" s="182"/>
      <c r="C129" s="210" t="s">
        <v>250</v>
      </c>
      <c r="D129" s="185"/>
      <c r="E129" s="190">
        <v>1.2</v>
      </c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7"/>
      <c r="U129" s="196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 t="s">
        <v>144</v>
      </c>
      <c r="AF129" s="170">
        <v>0</v>
      </c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</row>
    <row r="130" spans="1:60" outlineLevel="1" x14ac:dyDescent="0.2">
      <c r="A130" s="171"/>
      <c r="B130" s="182"/>
      <c r="C130" s="210" t="s">
        <v>251</v>
      </c>
      <c r="D130" s="185"/>
      <c r="E130" s="190">
        <v>3.2</v>
      </c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7"/>
      <c r="U130" s="196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 t="s">
        <v>144</v>
      </c>
      <c r="AF130" s="170">
        <v>0</v>
      </c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</row>
    <row r="131" spans="1:60" outlineLevel="1" x14ac:dyDescent="0.2">
      <c r="A131" s="171"/>
      <c r="B131" s="182"/>
      <c r="C131" s="210" t="s">
        <v>244</v>
      </c>
      <c r="D131" s="185"/>
      <c r="E131" s="190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7"/>
      <c r="U131" s="196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 t="s">
        <v>144</v>
      </c>
      <c r="AF131" s="170">
        <v>0</v>
      </c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</row>
    <row r="132" spans="1:60" outlineLevel="1" x14ac:dyDescent="0.2">
      <c r="A132" s="171"/>
      <c r="B132" s="182"/>
      <c r="C132" s="210" t="s">
        <v>250</v>
      </c>
      <c r="D132" s="185"/>
      <c r="E132" s="190">
        <v>1.2</v>
      </c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7"/>
      <c r="U132" s="196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 t="s">
        <v>144</v>
      </c>
      <c r="AF132" s="170">
        <v>0</v>
      </c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</row>
    <row r="133" spans="1:60" outlineLevel="1" x14ac:dyDescent="0.2">
      <c r="A133" s="171"/>
      <c r="B133" s="182"/>
      <c r="C133" s="210" t="s">
        <v>251</v>
      </c>
      <c r="D133" s="185"/>
      <c r="E133" s="190">
        <v>3.2</v>
      </c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7"/>
      <c r="U133" s="196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 t="s">
        <v>144</v>
      </c>
      <c r="AF133" s="170">
        <v>0</v>
      </c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</row>
    <row r="134" spans="1:60" outlineLevel="1" x14ac:dyDescent="0.2">
      <c r="A134" s="171">
        <v>24</v>
      </c>
      <c r="B134" s="182" t="s">
        <v>252</v>
      </c>
      <c r="C134" s="209" t="s">
        <v>253</v>
      </c>
      <c r="D134" s="184" t="s">
        <v>141</v>
      </c>
      <c r="E134" s="189">
        <v>2.2679999999999998</v>
      </c>
      <c r="F134" s="195">
        <v>0</v>
      </c>
      <c r="G134" s="196">
        <f>ROUND(E134*F134,2)</f>
        <v>0</v>
      </c>
      <c r="H134" s="195">
        <v>43.38</v>
      </c>
      <c r="I134" s="196">
        <f>ROUND(E134*H134,2)</f>
        <v>98.39</v>
      </c>
      <c r="J134" s="195">
        <v>760.62</v>
      </c>
      <c r="K134" s="196">
        <f>ROUND(E134*J134,2)</f>
        <v>1725.09</v>
      </c>
      <c r="L134" s="196">
        <v>21</v>
      </c>
      <c r="M134" s="196">
        <f>G134*(1+L134/100)</f>
        <v>0</v>
      </c>
      <c r="N134" s="196">
        <v>1.82E-3</v>
      </c>
      <c r="O134" s="196">
        <f>ROUND(E134*N134,2)</f>
        <v>0</v>
      </c>
      <c r="P134" s="196">
        <v>1.8</v>
      </c>
      <c r="Q134" s="196">
        <f>ROUND(E134*P134,2)</f>
        <v>4.08</v>
      </c>
      <c r="R134" s="196"/>
      <c r="S134" s="196"/>
      <c r="T134" s="197">
        <v>3.1960000000000002</v>
      </c>
      <c r="U134" s="196">
        <f>ROUND(E134*T134,2)</f>
        <v>7.25</v>
      </c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 t="s">
        <v>142</v>
      </c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</row>
    <row r="135" spans="1:60" outlineLevel="1" x14ac:dyDescent="0.2">
      <c r="A135" s="171"/>
      <c r="B135" s="182"/>
      <c r="C135" s="402" t="s">
        <v>254</v>
      </c>
      <c r="D135" s="403"/>
      <c r="E135" s="404"/>
      <c r="F135" s="405"/>
      <c r="G135" s="40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7"/>
      <c r="U135" s="196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 t="s">
        <v>151</v>
      </c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8" t="str">
        <f>C135</f>
        <v>Včetně pomocného lešení o výšce podlahy do 1900 mm a pro zatížení do 1,5 kPa  (150 kg/m2).</v>
      </c>
      <c r="BB135" s="170"/>
      <c r="BC135" s="170"/>
      <c r="BD135" s="170"/>
      <c r="BE135" s="170"/>
      <c r="BF135" s="170"/>
      <c r="BG135" s="170"/>
      <c r="BH135" s="170"/>
    </row>
    <row r="136" spans="1:60" outlineLevel="1" x14ac:dyDescent="0.2">
      <c r="A136" s="171"/>
      <c r="B136" s="182"/>
      <c r="C136" s="210" t="s">
        <v>228</v>
      </c>
      <c r="D136" s="185"/>
      <c r="E136" s="190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  <c r="U136" s="196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 t="s">
        <v>144</v>
      </c>
      <c r="AF136" s="170">
        <v>0</v>
      </c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</row>
    <row r="137" spans="1:60" outlineLevel="1" x14ac:dyDescent="0.2">
      <c r="A137" s="171"/>
      <c r="B137" s="182"/>
      <c r="C137" s="210" t="s">
        <v>255</v>
      </c>
      <c r="D137" s="185"/>
      <c r="E137" s="190">
        <v>0.252</v>
      </c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7"/>
      <c r="U137" s="196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 t="s">
        <v>144</v>
      </c>
      <c r="AF137" s="170">
        <v>0</v>
      </c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</row>
    <row r="138" spans="1:60" ht="22.5" outlineLevel="1" x14ac:dyDescent="0.2">
      <c r="A138" s="171"/>
      <c r="B138" s="182"/>
      <c r="C138" s="210" t="s">
        <v>256</v>
      </c>
      <c r="D138" s="185"/>
      <c r="E138" s="190">
        <v>0.126</v>
      </c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7"/>
      <c r="U138" s="196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 t="s">
        <v>144</v>
      </c>
      <c r="AF138" s="170">
        <v>0</v>
      </c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</row>
    <row r="139" spans="1:60" outlineLevel="1" x14ac:dyDescent="0.2">
      <c r="A139" s="171"/>
      <c r="B139" s="182"/>
      <c r="C139" s="210" t="s">
        <v>257</v>
      </c>
      <c r="D139" s="185"/>
      <c r="E139" s="190">
        <v>0.75600000000000001</v>
      </c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7"/>
      <c r="U139" s="196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 t="s">
        <v>144</v>
      </c>
      <c r="AF139" s="170">
        <v>0</v>
      </c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</row>
    <row r="140" spans="1:60" outlineLevel="1" x14ac:dyDescent="0.2">
      <c r="A140" s="171"/>
      <c r="B140" s="182"/>
      <c r="C140" s="211" t="s">
        <v>166</v>
      </c>
      <c r="D140" s="186"/>
      <c r="E140" s="191">
        <v>1.1339999999999999</v>
      </c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7"/>
      <c r="U140" s="196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 t="s">
        <v>144</v>
      </c>
      <c r="AF140" s="170">
        <v>1</v>
      </c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</row>
    <row r="141" spans="1:60" outlineLevel="1" x14ac:dyDescent="0.2">
      <c r="A141" s="171"/>
      <c r="B141" s="182"/>
      <c r="C141" s="210" t="s">
        <v>244</v>
      </c>
      <c r="D141" s="185"/>
      <c r="E141" s="190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7"/>
      <c r="U141" s="196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 t="s">
        <v>144</v>
      </c>
      <c r="AF141" s="170">
        <v>0</v>
      </c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</row>
    <row r="142" spans="1:60" outlineLevel="1" x14ac:dyDescent="0.2">
      <c r="A142" s="171"/>
      <c r="B142" s="182"/>
      <c r="C142" s="210" t="s">
        <v>255</v>
      </c>
      <c r="D142" s="185"/>
      <c r="E142" s="190">
        <v>0.252</v>
      </c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7"/>
      <c r="U142" s="196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 t="s">
        <v>144</v>
      </c>
      <c r="AF142" s="170">
        <v>0</v>
      </c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</row>
    <row r="143" spans="1:60" ht="22.5" outlineLevel="1" x14ac:dyDescent="0.2">
      <c r="A143" s="171"/>
      <c r="B143" s="182"/>
      <c r="C143" s="210" t="s">
        <v>256</v>
      </c>
      <c r="D143" s="185"/>
      <c r="E143" s="190">
        <v>0.126</v>
      </c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7"/>
      <c r="U143" s="196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 t="s">
        <v>144</v>
      </c>
      <c r="AF143" s="170">
        <v>0</v>
      </c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</row>
    <row r="144" spans="1:60" outlineLevel="1" x14ac:dyDescent="0.2">
      <c r="A144" s="171"/>
      <c r="B144" s="182"/>
      <c r="C144" s="210" t="s">
        <v>258</v>
      </c>
      <c r="D144" s="185"/>
      <c r="E144" s="190">
        <v>0.75600000000000001</v>
      </c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7"/>
      <c r="U144" s="196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 t="s">
        <v>144</v>
      </c>
      <c r="AF144" s="170">
        <v>0</v>
      </c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</row>
    <row r="145" spans="1:60" outlineLevel="1" x14ac:dyDescent="0.2">
      <c r="A145" s="171"/>
      <c r="B145" s="182"/>
      <c r="C145" s="211" t="s">
        <v>166</v>
      </c>
      <c r="D145" s="186"/>
      <c r="E145" s="191">
        <v>1.1339999999999999</v>
      </c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7"/>
      <c r="U145" s="196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 t="s">
        <v>144</v>
      </c>
      <c r="AF145" s="170">
        <v>1</v>
      </c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</row>
    <row r="146" spans="1:60" outlineLevel="1" x14ac:dyDescent="0.2">
      <c r="A146" s="171">
        <v>25</v>
      </c>
      <c r="B146" s="182" t="s">
        <v>259</v>
      </c>
      <c r="C146" s="209" t="s">
        <v>260</v>
      </c>
      <c r="D146" s="184" t="s">
        <v>149</v>
      </c>
      <c r="E146" s="189">
        <v>4</v>
      </c>
      <c r="F146" s="195">
        <v>0</v>
      </c>
      <c r="G146" s="196">
        <f>ROUND(E146*F146,2)</f>
        <v>0</v>
      </c>
      <c r="H146" s="195">
        <v>21.59</v>
      </c>
      <c r="I146" s="196">
        <f>ROUND(E146*H146,2)</f>
        <v>86.36</v>
      </c>
      <c r="J146" s="195">
        <v>261.41000000000003</v>
      </c>
      <c r="K146" s="196">
        <f>ROUND(E146*J146,2)</f>
        <v>1045.6400000000001</v>
      </c>
      <c r="L146" s="196">
        <v>21</v>
      </c>
      <c r="M146" s="196">
        <f>G146*(1+L146/100)</f>
        <v>0</v>
      </c>
      <c r="N146" s="196">
        <v>9.1E-4</v>
      </c>
      <c r="O146" s="196">
        <f>ROUND(E146*N146,2)</f>
        <v>0</v>
      </c>
      <c r="P146" s="196">
        <v>9.7000000000000003E-2</v>
      </c>
      <c r="Q146" s="196">
        <f>ROUND(E146*P146,2)</f>
        <v>0.39</v>
      </c>
      <c r="R146" s="196"/>
      <c r="S146" s="196"/>
      <c r="T146" s="197">
        <v>1.1819999999999999</v>
      </c>
      <c r="U146" s="196">
        <f>ROUND(E146*T146,2)</f>
        <v>4.7300000000000004</v>
      </c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 t="s">
        <v>142</v>
      </c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</row>
    <row r="147" spans="1:60" outlineLevel="1" x14ac:dyDescent="0.2">
      <c r="A147" s="171"/>
      <c r="B147" s="182"/>
      <c r="C147" s="402" t="s">
        <v>254</v>
      </c>
      <c r="D147" s="403"/>
      <c r="E147" s="404"/>
      <c r="F147" s="405"/>
      <c r="G147" s="40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7"/>
      <c r="U147" s="196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 t="s">
        <v>151</v>
      </c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8" t="str">
        <f>C147</f>
        <v>Včetně pomocného lešení o výšce podlahy do 1900 mm a pro zatížení do 1,5 kPa  (150 kg/m2).</v>
      </c>
      <c r="BB147" s="170"/>
      <c r="BC147" s="170"/>
      <c r="BD147" s="170"/>
      <c r="BE147" s="170"/>
      <c r="BF147" s="170"/>
      <c r="BG147" s="170"/>
      <c r="BH147" s="170"/>
    </row>
    <row r="148" spans="1:60" outlineLevel="1" x14ac:dyDescent="0.2">
      <c r="A148" s="171"/>
      <c r="B148" s="182"/>
      <c r="C148" s="210" t="s">
        <v>261</v>
      </c>
      <c r="D148" s="185"/>
      <c r="E148" s="190">
        <v>4</v>
      </c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7"/>
      <c r="U148" s="196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 t="s">
        <v>144</v>
      </c>
      <c r="AF148" s="170">
        <v>0</v>
      </c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</row>
    <row r="149" spans="1:60" outlineLevel="1" x14ac:dyDescent="0.2">
      <c r="A149" s="171">
        <v>26</v>
      </c>
      <c r="B149" s="182" t="s">
        <v>262</v>
      </c>
      <c r="C149" s="209" t="s">
        <v>263</v>
      </c>
      <c r="D149" s="184" t="s">
        <v>154</v>
      </c>
      <c r="E149" s="189">
        <v>42.2</v>
      </c>
      <c r="F149" s="195">
        <v>0</v>
      </c>
      <c r="G149" s="196">
        <f>ROUND(E149*F149,2)</f>
        <v>0</v>
      </c>
      <c r="H149" s="195">
        <v>0</v>
      </c>
      <c r="I149" s="196">
        <f>ROUND(E149*H149,2)</f>
        <v>0</v>
      </c>
      <c r="J149" s="195">
        <v>70.900000000000006</v>
      </c>
      <c r="K149" s="196">
        <f>ROUND(E149*J149,2)</f>
        <v>2991.98</v>
      </c>
      <c r="L149" s="196">
        <v>21</v>
      </c>
      <c r="M149" s="196">
        <f>G149*(1+L149/100)</f>
        <v>0</v>
      </c>
      <c r="N149" s="196">
        <v>0</v>
      </c>
      <c r="O149" s="196">
        <f>ROUND(E149*N149,2)</f>
        <v>0</v>
      </c>
      <c r="P149" s="196">
        <v>6.8000000000000005E-2</v>
      </c>
      <c r="Q149" s="196">
        <f>ROUND(E149*P149,2)</f>
        <v>2.87</v>
      </c>
      <c r="R149" s="196"/>
      <c r="S149" s="196"/>
      <c r="T149" s="197">
        <v>0.3</v>
      </c>
      <c r="U149" s="196">
        <f>ROUND(E149*T149,2)</f>
        <v>12.66</v>
      </c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 t="s">
        <v>142</v>
      </c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</row>
    <row r="150" spans="1:60" outlineLevel="1" x14ac:dyDescent="0.2">
      <c r="A150" s="171"/>
      <c r="B150" s="182"/>
      <c r="C150" s="210" t="s">
        <v>228</v>
      </c>
      <c r="D150" s="185"/>
      <c r="E150" s="190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7"/>
      <c r="U150" s="196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 t="s">
        <v>144</v>
      </c>
      <c r="AF150" s="170">
        <v>0</v>
      </c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</row>
    <row r="151" spans="1:60" outlineLevel="1" x14ac:dyDescent="0.2">
      <c r="A151" s="171"/>
      <c r="B151" s="182"/>
      <c r="C151" s="210" t="s">
        <v>264</v>
      </c>
      <c r="D151" s="185"/>
      <c r="E151" s="190">
        <v>5.2</v>
      </c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7"/>
      <c r="U151" s="196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 t="s">
        <v>144</v>
      </c>
      <c r="AF151" s="170">
        <v>0</v>
      </c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</row>
    <row r="152" spans="1:60" ht="22.5" outlineLevel="1" x14ac:dyDescent="0.2">
      <c r="A152" s="171"/>
      <c r="B152" s="182"/>
      <c r="C152" s="210" t="s">
        <v>265</v>
      </c>
      <c r="D152" s="185"/>
      <c r="E152" s="190">
        <v>7.2</v>
      </c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7"/>
      <c r="U152" s="196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 t="s">
        <v>144</v>
      </c>
      <c r="AF152" s="170">
        <v>0</v>
      </c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</row>
    <row r="153" spans="1:60" ht="22.5" outlineLevel="1" x14ac:dyDescent="0.2">
      <c r="A153" s="171"/>
      <c r="B153" s="182"/>
      <c r="C153" s="210" t="s">
        <v>266</v>
      </c>
      <c r="D153" s="185"/>
      <c r="E153" s="190">
        <v>5.6</v>
      </c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7"/>
      <c r="U153" s="196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 t="s">
        <v>144</v>
      </c>
      <c r="AF153" s="170">
        <v>0</v>
      </c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</row>
    <row r="154" spans="1:60" outlineLevel="1" x14ac:dyDescent="0.2">
      <c r="A154" s="171"/>
      <c r="B154" s="182"/>
      <c r="C154" s="210" t="s">
        <v>267</v>
      </c>
      <c r="D154" s="185"/>
      <c r="E154" s="190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7"/>
      <c r="U154" s="196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 t="s">
        <v>144</v>
      </c>
      <c r="AF154" s="170">
        <v>0</v>
      </c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</row>
    <row r="155" spans="1:60" outlineLevel="1" x14ac:dyDescent="0.2">
      <c r="A155" s="171"/>
      <c r="B155" s="182"/>
      <c r="C155" s="210" t="s">
        <v>268</v>
      </c>
      <c r="D155" s="185"/>
      <c r="E155" s="190">
        <v>5.4</v>
      </c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7"/>
      <c r="U155" s="196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 t="s">
        <v>144</v>
      </c>
      <c r="AF155" s="170">
        <v>0</v>
      </c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</row>
    <row r="156" spans="1:60" ht="22.5" outlineLevel="1" x14ac:dyDescent="0.2">
      <c r="A156" s="171"/>
      <c r="B156" s="182"/>
      <c r="C156" s="210" t="s">
        <v>269</v>
      </c>
      <c r="D156" s="185"/>
      <c r="E156" s="190">
        <v>7.2</v>
      </c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7"/>
      <c r="U156" s="196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 t="s">
        <v>144</v>
      </c>
      <c r="AF156" s="170">
        <v>0</v>
      </c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</row>
    <row r="157" spans="1:60" outlineLevel="1" x14ac:dyDescent="0.2">
      <c r="A157" s="171"/>
      <c r="B157" s="182"/>
      <c r="C157" s="210" t="s">
        <v>270</v>
      </c>
      <c r="D157" s="185"/>
      <c r="E157" s="190">
        <v>5.6</v>
      </c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7"/>
      <c r="U157" s="196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 t="s">
        <v>144</v>
      </c>
      <c r="AF157" s="170">
        <v>0</v>
      </c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</row>
    <row r="158" spans="1:60" outlineLevel="1" x14ac:dyDescent="0.2">
      <c r="A158" s="171"/>
      <c r="B158" s="182"/>
      <c r="C158" s="210" t="s">
        <v>271</v>
      </c>
      <c r="D158" s="185"/>
      <c r="E158" s="190">
        <v>6</v>
      </c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7"/>
      <c r="U158" s="196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 t="s">
        <v>144</v>
      </c>
      <c r="AF158" s="170">
        <v>0</v>
      </c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</row>
    <row r="159" spans="1:60" x14ac:dyDescent="0.2">
      <c r="A159" s="179" t="s">
        <v>137</v>
      </c>
      <c r="B159" s="183" t="s">
        <v>78</v>
      </c>
      <c r="C159" s="212" t="s">
        <v>79</v>
      </c>
      <c r="D159" s="187"/>
      <c r="E159" s="192"/>
      <c r="F159" s="198"/>
      <c r="G159" s="198">
        <f>SUMIF(AE160:AE160,"&lt;&gt;NOR",G160:G160)</f>
        <v>0</v>
      </c>
      <c r="H159" s="198"/>
      <c r="I159" s="198">
        <f>SUM(I160:I160)</f>
        <v>0</v>
      </c>
      <c r="J159" s="198"/>
      <c r="K159" s="198">
        <f>SUM(K160:K160)</f>
        <v>4094.18</v>
      </c>
      <c r="L159" s="198"/>
      <c r="M159" s="198">
        <f>SUM(M160:M160)</f>
        <v>0</v>
      </c>
      <c r="N159" s="198"/>
      <c r="O159" s="198">
        <f>SUM(O160:O160)</f>
        <v>0</v>
      </c>
      <c r="P159" s="198"/>
      <c r="Q159" s="198">
        <f>SUM(Q160:Q160)</f>
        <v>0</v>
      </c>
      <c r="R159" s="198"/>
      <c r="S159" s="198"/>
      <c r="T159" s="199"/>
      <c r="U159" s="198">
        <f>SUM(U160:U160)</f>
        <v>16.149999999999999</v>
      </c>
      <c r="AE159" t="s">
        <v>138</v>
      </c>
    </row>
    <row r="160" spans="1:60" outlineLevel="1" x14ac:dyDescent="0.2">
      <c r="A160" s="171">
        <v>27</v>
      </c>
      <c r="B160" s="182" t="s">
        <v>272</v>
      </c>
      <c r="C160" s="209" t="s">
        <v>273</v>
      </c>
      <c r="D160" s="184" t="s">
        <v>274</v>
      </c>
      <c r="E160" s="189">
        <v>8.53843</v>
      </c>
      <c r="F160" s="195">
        <v>0</v>
      </c>
      <c r="G160" s="196">
        <f>ROUND(E160*F160,2)</f>
        <v>0</v>
      </c>
      <c r="H160" s="195">
        <v>0</v>
      </c>
      <c r="I160" s="196">
        <f>ROUND(E160*H160,2)</f>
        <v>0</v>
      </c>
      <c r="J160" s="195">
        <v>479.5</v>
      </c>
      <c r="K160" s="196">
        <f>ROUND(E160*J160,2)</f>
        <v>4094.18</v>
      </c>
      <c r="L160" s="196">
        <v>21</v>
      </c>
      <c r="M160" s="196">
        <f>G160*(1+L160/100)</f>
        <v>0</v>
      </c>
      <c r="N160" s="196">
        <v>0</v>
      </c>
      <c r="O160" s="196">
        <f>ROUND(E160*N160,2)</f>
        <v>0</v>
      </c>
      <c r="P160" s="196">
        <v>0</v>
      </c>
      <c r="Q160" s="196">
        <f>ROUND(E160*P160,2)</f>
        <v>0</v>
      </c>
      <c r="R160" s="196"/>
      <c r="S160" s="196"/>
      <c r="T160" s="197">
        <v>1.8919999999999999</v>
      </c>
      <c r="U160" s="196">
        <f>ROUND(E160*T160,2)</f>
        <v>16.149999999999999</v>
      </c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 t="s">
        <v>275</v>
      </c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</row>
    <row r="161" spans="1:60" x14ac:dyDescent="0.2">
      <c r="A161" s="179" t="s">
        <v>137</v>
      </c>
      <c r="B161" s="183" t="s">
        <v>80</v>
      </c>
      <c r="C161" s="212" t="s">
        <v>81</v>
      </c>
      <c r="D161" s="187"/>
      <c r="E161" s="192"/>
      <c r="F161" s="198"/>
      <c r="G161" s="198">
        <f>SUMIF(AE162:AE163,"&lt;&gt;NOR",G162:G163)</f>
        <v>0</v>
      </c>
      <c r="H161" s="198"/>
      <c r="I161" s="198">
        <f>SUM(I162:I163)</f>
        <v>0</v>
      </c>
      <c r="J161" s="198"/>
      <c r="K161" s="198">
        <f>SUM(K162:K163)</f>
        <v>5000</v>
      </c>
      <c r="L161" s="198"/>
      <c r="M161" s="198">
        <f>SUM(M162:M163)</f>
        <v>0</v>
      </c>
      <c r="N161" s="198"/>
      <c r="O161" s="198">
        <f>SUM(O162:O163)</f>
        <v>0</v>
      </c>
      <c r="P161" s="198"/>
      <c r="Q161" s="198">
        <f>SUM(Q162:Q163)</f>
        <v>0</v>
      </c>
      <c r="R161" s="198"/>
      <c r="S161" s="198"/>
      <c r="T161" s="199"/>
      <c r="U161" s="198">
        <f>SUM(U162:U163)</f>
        <v>0</v>
      </c>
      <c r="AE161" t="s">
        <v>138</v>
      </c>
    </row>
    <row r="162" spans="1:60" ht="22.5" outlineLevel="1" x14ac:dyDescent="0.2">
      <c r="A162" s="171">
        <v>28</v>
      </c>
      <c r="B162" s="182" t="s">
        <v>276</v>
      </c>
      <c r="C162" s="209" t="s">
        <v>277</v>
      </c>
      <c r="D162" s="184" t="s">
        <v>278</v>
      </c>
      <c r="E162" s="189">
        <v>20</v>
      </c>
      <c r="F162" s="195">
        <v>0</v>
      </c>
      <c r="G162" s="196">
        <f>ROUND(E162*F162,2)</f>
        <v>0</v>
      </c>
      <c r="H162" s="195">
        <v>0</v>
      </c>
      <c r="I162" s="196">
        <f>ROUND(E162*H162,2)</f>
        <v>0</v>
      </c>
      <c r="J162" s="195">
        <v>250</v>
      </c>
      <c r="K162" s="196">
        <f>ROUND(E162*J162,2)</f>
        <v>5000</v>
      </c>
      <c r="L162" s="196">
        <v>21</v>
      </c>
      <c r="M162" s="196">
        <f>G162*(1+L162/100)</f>
        <v>0</v>
      </c>
      <c r="N162" s="196">
        <v>0</v>
      </c>
      <c r="O162" s="196">
        <f>ROUND(E162*N162,2)</f>
        <v>0</v>
      </c>
      <c r="P162" s="196">
        <v>0</v>
      </c>
      <c r="Q162" s="196">
        <f>ROUND(E162*P162,2)</f>
        <v>0</v>
      </c>
      <c r="R162" s="196"/>
      <c r="S162" s="196"/>
      <c r="T162" s="197">
        <v>0</v>
      </c>
      <c r="U162" s="196">
        <f>ROUND(E162*T162,2)</f>
        <v>0</v>
      </c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 t="s">
        <v>279</v>
      </c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</row>
    <row r="163" spans="1:60" ht="22.5" outlineLevel="1" x14ac:dyDescent="0.2">
      <c r="A163" s="171"/>
      <c r="B163" s="182"/>
      <c r="C163" s="210" t="s">
        <v>280</v>
      </c>
      <c r="D163" s="185"/>
      <c r="E163" s="190">
        <v>20</v>
      </c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7"/>
      <c r="U163" s="196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 t="s">
        <v>144</v>
      </c>
      <c r="AF163" s="170">
        <v>0</v>
      </c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</row>
    <row r="164" spans="1:60" x14ac:dyDescent="0.2">
      <c r="A164" s="179" t="s">
        <v>137</v>
      </c>
      <c r="B164" s="183" t="s">
        <v>82</v>
      </c>
      <c r="C164" s="212" t="s">
        <v>83</v>
      </c>
      <c r="D164" s="187"/>
      <c r="E164" s="192"/>
      <c r="F164" s="198"/>
      <c r="G164" s="198">
        <f>SUMIF(AE165:AE171,"&lt;&gt;NOR",G165:G171)</f>
        <v>0</v>
      </c>
      <c r="H164" s="198"/>
      <c r="I164" s="198">
        <f>SUM(I165:I171)</f>
        <v>19485.64</v>
      </c>
      <c r="J164" s="198"/>
      <c r="K164" s="198">
        <f>SUM(K165:K171)</f>
        <v>8600.76</v>
      </c>
      <c r="L164" s="198"/>
      <c r="M164" s="198">
        <f>SUM(M165:M171)</f>
        <v>0</v>
      </c>
      <c r="N164" s="198"/>
      <c r="O164" s="198">
        <f>SUM(O165:O171)</f>
        <v>0.17</v>
      </c>
      <c r="P164" s="198"/>
      <c r="Q164" s="198">
        <f>SUM(Q165:Q171)</f>
        <v>0</v>
      </c>
      <c r="R164" s="198"/>
      <c r="S164" s="198"/>
      <c r="T164" s="199"/>
      <c r="U164" s="198">
        <f>SUM(U165:U171)</f>
        <v>26.68</v>
      </c>
      <c r="AE164" t="s">
        <v>138</v>
      </c>
    </row>
    <row r="165" spans="1:60" ht="22.5" outlineLevel="1" x14ac:dyDescent="0.2">
      <c r="A165" s="171">
        <v>29</v>
      </c>
      <c r="B165" s="182" t="s">
        <v>281</v>
      </c>
      <c r="C165" s="209" t="s">
        <v>282</v>
      </c>
      <c r="D165" s="184" t="s">
        <v>154</v>
      </c>
      <c r="E165" s="189">
        <v>110.02</v>
      </c>
      <c r="F165" s="195">
        <v>0</v>
      </c>
      <c r="G165" s="196">
        <f>ROUND(E165*F165,2)</f>
        <v>0</v>
      </c>
      <c r="H165" s="195">
        <v>177.11</v>
      </c>
      <c r="I165" s="196">
        <f>ROUND(E165*H165,2)</f>
        <v>19485.64</v>
      </c>
      <c r="J165" s="195">
        <v>76.89</v>
      </c>
      <c r="K165" s="196">
        <f>ROUND(E165*J165,2)</f>
        <v>8459.44</v>
      </c>
      <c r="L165" s="196">
        <v>21</v>
      </c>
      <c r="M165" s="196">
        <f>G165*(1+L165/100)</f>
        <v>0</v>
      </c>
      <c r="N165" s="196">
        <v>1.58E-3</v>
      </c>
      <c r="O165" s="196">
        <f>ROUND(E165*N165,2)</f>
        <v>0.17</v>
      </c>
      <c r="P165" s="196">
        <v>0</v>
      </c>
      <c r="Q165" s="196">
        <f>ROUND(E165*P165,2)</f>
        <v>0</v>
      </c>
      <c r="R165" s="196"/>
      <c r="S165" s="196"/>
      <c r="T165" s="197">
        <v>0.24</v>
      </c>
      <c r="U165" s="196">
        <f>ROUND(E165*T165,2)</f>
        <v>26.4</v>
      </c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 t="s">
        <v>142</v>
      </c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</row>
    <row r="166" spans="1:60" outlineLevel="1" x14ac:dyDescent="0.2">
      <c r="A166" s="171"/>
      <c r="B166" s="182"/>
      <c r="C166" s="210" t="s">
        <v>283</v>
      </c>
      <c r="D166" s="185"/>
      <c r="E166" s="190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7"/>
      <c r="U166" s="196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 t="s">
        <v>144</v>
      </c>
      <c r="AF166" s="170">
        <v>0</v>
      </c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</row>
    <row r="167" spans="1:60" outlineLevel="1" x14ac:dyDescent="0.2">
      <c r="A167" s="171"/>
      <c r="B167" s="182"/>
      <c r="C167" s="210" t="s">
        <v>284</v>
      </c>
      <c r="D167" s="185"/>
      <c r="E167" s="190">
        <v>90.02</v>
      </c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7"/>
      <c r="U167" s="196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 t="s">
        <v>144</v>
      </c>
      <c r="AF167" s="170">
        <v>5</v>
      </c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</row>
    <row r="168" spans="1:60" outlineLevel="1" x14ac:dyDescent="0.2">
      <c r="A168" s="171"/>
      <c r="B168" s="182"/>
      <c r="C168" s="211" t="s">
        <v>166</v>
      </c>
      <c r="D168" s="186"/>
      <c r="E168" s="191">
        <v>90.02</v>
      </c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7"/>
      <c r="U168" s="196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 t="s">
        <v>144</v>
      </c>
      <c r="AF168" s="170">
        <v>1</v>
      </c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</row>
    <row r="169" spans="1:60" outlineLevel="1" x14ac:dyDescent="0.2">
      <c r="A169" s="171"/>
      <c r="B169" s="182"/>
      <c r="C169" s="210" t="s">
        <v>285</v>
      </c>
      <c r="D169" s="185"/>
      <c r="E169" s="190">
        <v>20</v>
      </c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7"/>
      <c r="U169" s="196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 t="s">
        <v>144</v>
      </c>
      <c r="AF169" s="170">
        <v>0</v>
      </c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</row>
    <row r="170" spans="1:60" outlineLevel="1" x14ac:dyDescent="0.2">
      <c r="A170" s="171"/>
      <c r="B170" s="182"/>
      <c r="C170" s="211" t="s">
        <v>166</v>
      </c>
      <c r="D170" s="186"/>
      <c r="E170" s="191">
        <v>20</v>
      </c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7"/>
      <c r="U170" s="196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 t="s">
        <v>144</v>
      </c>
      <c r="AF170" s="170">
        <v>1</v>
      </c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</row>
    <row r="171" spans="1:60" outlineLevel="1" x14ac:dyDescent="0.2">
      <c r="A171" s="171">
        <v>30</v>
      </c>
      <c r="B171" s="182" t="s">
        <v>286</v>
      </c>
      <c r="C171" s="209" t="s">
        <v>287</v>
      </c>
      <c r="D171" s="184" t="s">
        <v>274</v>
      </c>
      <c r="E171" s="189">
        <v>0.17383000000000001</v>
      </c>
      <c r="F171" s="195">
        <v>0</v>
      </c>
      <c r="G171" s="196">
        <f>ROUND(E171*F171,2)</f>
        <v>0</v>
      </c>
      <c r="H171" s="195">
        <v>0</v>
      </c>
      <c r="I171" s="196">
        <f>ROUND(E171*H171,2)</f>
        <v>0</v>
      </c>
      <c r="J171" s="195">
        <v>813</v>
      </c>
      <c r="K171" s="196">
        <f>ROUND(E171*J171,2)</f>
        <v>141.32</v>
      </c>
      <c r="L171" s="196">
        <v>21</v>
      </c>
      <c r="M171" s="196">
        <f>G171*(1+L171/100)</f>
        <v>0</v>
      </c>
      <c r="N171" s="196">
        <v>0</v>
      </c>
      <c r="O171" s="196">
        <f>ROUND(E171*N171,2)</f>
        <v>0</v>
      </c>
      <c r="P171" s="196">
        <v>0</v>
      </c>
      <c r="Q171" s="196">
        <f>ROUND(E171*P171,2)</f>
        <v>0</v>
      </c>
      <c r="R171" s="196"/>
      <c r="S171" s="196"/>
      <c r="T171" s="197">
        <v>1.5980000000000001</v>
      </c>
      <c r="U171" s="196">
        <f>ROUND(E171*T171,2)</f>
        <v>0.28000000000000003</v>
      </c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 t="s">
        <v>275</v>
      </c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</row>
    <row r="172" spans="1:60" x14ac:dyDescent="0.2">
      <c r="A172" s="179" t="s">
        <v>137</v>
      </c>
      <c r="B172" s="183" t="s">
        <v>84</v>
      </c>
      <c r="C172" s="212" t="s">
        <v>85</v>
      </c>
      <c r="D172" s="187"/>
      <c r="E172" s="192"/>
      <c r="F172" s="198"/>
      <c r="G172" s="198">
        <f>SUMIF(AE173:AE174,"&lt;&gt;NOR",G173:G174)</f>
        <v>0</v>
      </c>
      <c r="H172" s="198"/>
      <c r="I172" s="198">
        <f>SUM(I173:I174)</f>
        <v>0</v>
      </c>
      <c r="J172" s="198"/>
      <c r="K172" s="198">
        <f>SUM(K173:K174)</f>
        <v>634184</v>
      </c>
      <c r="L172" s="198"/>
      <c r="M172" s="198">
        <f>SUM(M173:M174)</f>
        <v>0</v>
      </c>
      <c r="N172" s="198"/>
      <c r="O172" s="198">
        <f>SUM(O173:O174)</f>
        <v>0</v>
      </c>
      <c r="P172" s="198"/>
      <c r="Q172" s="198">
        <f>SUM(Q173:Q174)</f>
        <v>0</v>
      </c>
      <c r="R172" s="198"/>
      <c r="S172" s="198"/>
      <c r="T172" s="199"/>
      <c r="U172" s="198">
        <f>SUM(U173:U174)</f>
        <v>0</v>
      </c>
      <c r="AE172" t="s">
        <v>138</v>
      </c>
    </row>
    <row r="173" spans="1:60" outlineLevel="1" x14ac:dyDescent="0.2">
      <c r="A173" s="171">
        <v>31</v>
      </c>
      <c r="B173" s="182" t="s">
        <v>288</v>
      </c>
      <c r="C173" s="209" t="s">
        <v>289</v>
      </c>
      <c r="D173" s="184" t="s">
        <v>219</v>
      </c>
      <c r="E173" s="189">
        <v>1</v>
      </c>
      <c r="F173" s="195">
        <f>'Příloha ZTI'!G49</f>
        <v>0</v>
      </c>
      <c r="G173" s="196">
        <f>ROUND(E173*F173,2)</f>
        <v>0</v>
      </c>
      <c r="H173" s="195">
        <v>0</v>
      </c>
      <c r="I173" s="196">
        <f>ROUND(E173*H173,2)</f>
        <v>0</v>
      </c>
      <c r="J173" s="195">
        <v>634184</v>
      </c>
      <c r="K173" s="196">
        <f>ROUND(E173*J173,2)</f>
        <v>634184</v>
      </c>
      <c r="L173" s="196">
        <v>21</v>
      </c>
      <c r="M173" s="196">
        <f>G173*(1+L173/100)</f>
        <v>0</v>
      </c>
      <c r="N173" s="196">
        <v>0</v>
      </c>
      <c r="O173" s="196">
        <f>ROUND(E173*N173,2)</f>
        <v>0</v>
      </c>
      <c r="P173" s="196">
        <v>0</v>
      </c>
      <c r="Q173" s="196">
        <f>ROUND(E173*P173,2)</f>
        <v>0</v>
      </c>
      <c r="R173" s="196"/>
      <c r="S173" s="196"/>
      <c r="T173" s="197">
        <v>0</v>
      </c>
      <c r="U173" s="196">
        <f>ROUND(E173*T173,2)</f>
        <v>0</v>
      </c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 t="s">
        <v>290</v>
      </c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</row>
    <row r="174" spans="1:60" outlineLevel="1" x14ac:dyDescent="0.2">
      <c r="A174" s="171"/>
      <c r="B174" s="182"/>
      <c r="C174" s="402" t="s">
        <v>291</v>
      </c>
      <c r="D174" s="403"/>
      <c r="E174" s="404"/>
      <c r="F174" s="405"/>
      <c r="G174" s="40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7"/>
      <c r="U174" s="196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 t="s">
        <v>151</v>
      </c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8" t="str">
        <f>C174</f>
        <v>vnitřní kanalizace, vodovod, plynovod, zařizovací předměty</v>
      </c>
      <c r="BB174" s="170"/>
      <c r="BC174" s="170"/>
      <c r="BD174" s="170"/>
      <c r="BE174" s="170"/>
      <c r="BF174" s="170"/>
      <c r="BG174" s="170"/>
      <c r="BH174" s="170"/>
    </row>
    <row r="175" spans="1:60" x14ac:dyDescent="0.2">
      <c r="A175" s="179" t="s">
        <v>137</v>
      </c>
      <c r="B175" s="183" t="s">
        <v>86</v>
      </c>
      <c r="C175" s="212" t="s">
        <v>87</v>
      </c>
      <c r="D175" s="187"/>
      <c r="E175" s="192"/>
      <c r="F175" s="198"/>
      <c r="G175" s="198">
        <f>SUMIF(AE176:AE186,"&lt;&gt;NOR",G176:G186)</f>
        <v>0</v>
      </c>
      <c r="H175" s="198"/>
      <c r="I175" s="198">
        <f>SUM(I176:I186)</f>
        <v>0</v>
      </c>
      <c r="J175" s="198"/>
      <c r="K175" s="198">
        <f>SUM(K176:K186)</f>
        <v>156975</v>
      </c>
      <c r="L175" s="198"/>
      <c r="M175" s="198">
        <f>SUM(M176:M186)</f>
        <v>0</v>
      </c>
      <c r="N175" s="198"/>
      <c r="O175" s="198">
        <f>SUM(O176:O186)</f>
        <v>0</v>
      </c>
      <c r="P175" s="198"/>
      <c r="Q175" s="198">
        <f>SUM(Q176:Q186)</f>
        <v>0</v>
      </c>
      <c r="R175" s="198"/>
      <c r="S175" s="198"/>
      <c r="T175" s="199"/>
      <c r="U175" s="198">
        <f>SUM(U176:U186)</f>
        <v>0</v>
      </c>
      <c r="AE175" t="s">
        <v>138</v>
      </c>
    </row>
    <row r="176" spans="1:60" ht="22.5" outlineLevel="1" x14ac:dyDescent="0.2">
      <c r="A176" s="171">
        <v>32</v>
      </c>
      <c r="B176" s="182" t="s">
        <v>292</v>
      </c>
      <c r="C176" s="209" t="s">
        <v>293</v>
      </c>
      <c r="D176" s="184" t="s">
        <v>154</v>
      </c>
      <c r="E176" s="189">
        <v>62.79</v>
      </c>
      <c r="F176" s="195">
        <v>0</v>
      </c>
      <c r="G176" s="196">
        <f>ROUND(E176*F176,2)</f>
        <v>0</v>
      </c>
      <c r="H176" s="195">
        <v>0</v>
      </c>
      <c r="I176" s="196">
        <f>ROUND(E176*H176,2)</f>
        <v>0</v>
      </c>
      <c r="J176" s="195">
        <v>2500</v>
      </c>
      <c r="K176" s="196">
        <f>ROUND(E176*J176,2)</f>
        <v>156975</v>
      </c>
      <c r="L176" s="196">
        <v>21</v>
      </c>
      <c r="M176" s="196">
        <f>G176*(1+L176/100)</f>
        <v>0</v>
      </c>
      <c r="N176" s="196">
        <v>0</v>
      </c>
      <c r="O176" s="196">
        <f>ROUND(E176*N176,2)</f>
        <v>0</v>
      </c>
      <c r="P176" s="196">
        <v>0</v>
      </c>
      <c r="Q176" s="196">
        <f>ROUND(E176*P176,2)</f>
        <v>0</v>
      </c>
      <c r="R176" s="196"/>
      <c r="S176" s="196"/>
      <c r="T176" s="197">
        <v>0</v>
      </c>
      <c r="U176" s="196">
        <f>ROUND(E176*T176,2)</f>
        <v>0</v>
      </c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 t="s">
        <v>290</v>
      </c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</row>
    <row r="177" spans="1:60" ht="33.75" outlineLevel="1" x14ac:dyDescent="0.2">
      <c r="A177" s="171"/>
      <c r="B177" s="182"/>
      <c r="C177" s="402" t="s">
        <v>294</v>
      </c>
      <c r="D177" s="403"/>
      <c r="E177" s="404"/>
      <c r="F177" s="405"/>
      <c r="G177" s="40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7"/>
      <c r="U177" s="196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 t="s">
        <v>151</v>
      </c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8" t="str">
        <f>C177</f>
        <v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v>
      </c>
      <c r="BB177" s="170"/>
      <c r="BC177" s="170"/>
      <c r="BD177" s="170"/>
      <c r="BE177" s="170"/>
      <c r="BF177" s="170"/>
      <c r="BG177" s="170"/>
      <c r="BH177" s="170"/>
    </row>
    <row r="178" spans="1:60" outlineLevel="1" x14ac:dyDescent="0.2">
      <c r="A178" s="171"/>
      <c r="B178" s="182"/>
      <c r="C178" s="210" t="s">
        <v>143</v>
      </c>
      <c r="D178" s="185"/>
      <c r="E178" s="190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7"/>
      <c r="U178" s="196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 t="s">
        <v>144</v>
      </c>
      <c r="AF178" s="170">
        <v>0</v>
      </c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</row>
    <row r="179" spans="1:60" outlineLevel="1" x14ac:dyDescent="0.2">
      <c r="A179" s="171"/>
      <c r="B179" s="182"/>
      <c r="C179" s="210" t="s">
        <v>295</v>
      </c>
      <c r="D179" s="185"/>
      <c r="E179" s="190">
        <v>12.81</v>
      </c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7"/>
      <c r="U179" s="196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 t="s">
        <v>144</v>
      </c>
      <c r="AF179" s="170">
        <v>0</v>
      </c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</row>
    <row r="180" spans="1:60" outlineLevel="1" x14ac:dyDescent="0.2">
      <c r="A180" s="171"/>
      <c r="B180" s="182"/>
      <c r="C180" s="210" t="s">
        <v>296</v>
      </c>
      <c r="D180" s="185"/>
      <c r="E180" s="190">
        <v>10.08</v>
      </c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7"/>
      <c r="U180" s="196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 t="s">
        <v>144</v>
      </c>
      <c r="AF180" s="170">
        <v>0</v>
      </c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</row>
    <row r="181" spans="1:60" outlineLevel="1" x14ac:dyDescent="0.2">
      <c r="A181" s="171"/>
      <c r="B181" s="182"/>
      <c r="C181" s="210" t="s">
        <v>297</v>
      </c>
      <c r="D181" s="185"/>
      <c r="E181" s="190">
        <v>7.14</v>
      </c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7"/>
      <c r="U181" s="196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 t="s">
        <v>144</v>
      </c>
      <c r="AF181" s="170">
        <v>0</v>
      </c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</row>
    <row r="182" spans="1:60" outlineLevel="1" x14ac:dyDescent="0.2">
      <c r="A182" s="171"/>
      <c r="B182" s="182"/>
      <c r="C182" s="211" t="s">
        <v>166</v>
      </c>
      <c r="D182" s="186"/>
      <c r="E182" s="191">
        <v>30.03</v>
      </c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7"/>
      <c r="U182" s="196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 t="s">
        <v>144</v>
      </c>
      <c r="AF182" s="170">
        <v>1</v>
      </c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</row>
    <row r="183" spans="1:60" outlineLevel="1" x14ac:dyDescent="0.2">
      <c r="A183" s="171"/>
      <c r="B183" s="182"/>
      <c r="C183" s="210" t="s">
        <v>146</v>
      </c>
      <c r="D183" s="185"/>
      <c r="E183" s="190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7"/>
      <c r="U183" s="196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 t="s">
        <v>144</v>
      </c>
      <c r="AF183" s="170">
        <v>0</v>
      </c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</row>
    <row r="184" spans="1:60" outlineLevel="1" x14ac:dyDescent="0.2">
      <c r="A184" s="171"/>
      <c r="B184" s="182"/>
      <c r="C184" s="210" t="s">
        <v>298</v>
      </c>
      <c r="D184" s="185"/>
      <c r="E184" s="190">
        <v>13.02</v>
      </c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7"/>
      <c r="U184" s="196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 t="s">
        <v>144</v>
      </c>
      <c r="AF184" s="170">
        <v>0</v>
      </c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</row>
    <row r="185" spans="1:60" outlineLevel="1" x14ac:dyDescent="0.2">
      <c r="A185" s="171"/>
      <c r="B185" s="182"/>
      <c r="C185" s="210" t="s">
        <v>299</v>
      </c>
      <c r="D185" s="185"/>
      <c r="E185" s="190">
        <v>19.739999999999998</v>
      </c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7"/>
      <c r="U185" s="196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 t="s">
        <v>144</v>
      </c>
      <c r="AF185" s="170">
        <v>0</v>
      </c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</row>
    <row r="186" spans="1:60" outlineLevel="1" x14ac:dyDescent="0.2">
      <c r="A186" s="171"/>
      <c r="B186" s="182"/>
      <c r="C186" s="211" t="s">
        <v>166</v>
      </c>
      <c r="D186" s="186"/>
      <c r="E186" s="191">
        <v>32.76</v>
      </c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7"/>
      <c r="U186" s="196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 t="s">
        <v>144</v>
      </c>
      <c r="AF186" s="170">
        <v>1</v>
      </c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</row>
    <row r="187" spans="1:60" x14ac:dyDescent="0.2">
      <c r="A187" s="179" t="s">
        <v>137</v>
      </c>
      <c r="B187" s="183" t="s">
        <v>88</v>
      </c>
      <c r="C187" s="212" t="s">
        <v>89</v>
      </c>
      <c r="D187" s="187"/>
      <c r="E187" s="192"/>
      <c r="F187" s="198"/>
      <c r="G187" s="198">
        <f>SUMIF(AE188:AE194,"&lt;&gt;NOR",G188:G194)</f>
        <v>0</v>
      </c>
      <c r="H187" s="198"/>
      <c r="I187" s="198">
        <f>SUM(I188:I194)</f>
        <v>17576</v>
      </c>
      <c r="J187" s="198"/>
      <c r="K187" s="198">
        <f>SUM(K188:K194)</f>
        <v>1644</v>
      </c>
      <c r="L187" s="198"/>
      <c r="M187" s="198">
        <f>SUM(M188:M194)</f>
        <v>0</v>
      </c>
      <c r="N187" s="198"/>
      <c r="O187" s="198">
        <f>SUM(O188:O194)</f>
        <v>0.17</v>
      </c>
      <c r="P187" s="198"/>
      <c r="Q187" s="198">
        <f>SUM(Q188:Q194)</f>
        <v>0.1</v>
      </c>
      <c r="R187" s="198"/>
      <c r="S187" s="198"/>
      <c r="T187" s="199"/>
      <c r="U187" s="198">
        <f>SUM(U188:U194)</f>
        <v>4.33</v>
      </c>
      <c r="AE187" t="s">
        <v>138</v>
      </c>
    </row>
    <row r="188" spans="1:60" outlineLevel="1" x14ac:dyDescent="0.2">
      <c r="A188" s="171">
        <v>33</v>
      </c>
      <c r="B188" s="182" t="s">
        <v>300</v>
      </c>
      <c r="C188" s="209" t="s">
        <v>301</v>
      </c>
      <c r="D188" s="184" t="s">
        <v>149</v>
      </c>
      <c r="E188" s="189">
        <v>4</v>
      </c>
      <c r="F188" s="195">
        <v>0</v>
      </c>
      <c r="G188" s="196">
        <f>ROUND(E188*F188,2)</f>
        <v>0</v>
      </c>
      <c r="H188" s="195">
        <v>4394</v>
      </c>
      <c r="I188" s="196">
        <f>ROUND(E188*H188,2)</f>
        <v>17576</v>
      </c>
      <c r="J188" s="195">
        <v>161</v>
      </c>
      <c r="K188" s="196">
        <f>ROUND(E188*J188,2)</f>
        <v>644</v>
      </c>
      <c r="L188" s="196">
        <v>21</v>
      </c>
      <c r="M188" s="196">
        <f>G188*(1+L188/100)</f>
        <v>0</v>
      </c>
      <c r="N188" s="196">
        <v>4.3560000000000001E-2</v>
      </c>
      <c r="O188" s="196">
        <f>ROUND(E188*N188,2)</f>
        <v>0.17</v>
      </c>
      <c r="P188" s="196">
        <v>0</v>
      </c>
      <c r="Q188" s="196">
        <f>ROUND(E188*P188,2)</f>
        <v>0</v>
      </c>
      <c r="R188" s="196"/>
      <c r="S188" s="196"/>
      <c r="T188" s="197">
        <v>1</v>
      </c>
      <c r="U188" s="196">
        <f>ROUND(E188*T188,2)</f>
        <v>4</v>
      </c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 t="s">
        <v>142</v>
      </c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</row>
    <row r="189" spans="1:60" ht="22.5" outlineLevel="1" x14ac:dyDescent="0.2">
      <c r="A189" s="171"/>
      <c r="B189" s="182"/>
      <c r="C189" s="402" t="s">
        <v>302</v>
      </c>
      <c r="D189" s="403"/>
      <c r="E189" s="404"/>
      <c r="F189" s="405"/>
      <c r="G189" s="40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7"/>
      <c r="U189" s="196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 t="s">
        <v>151</v>
      </c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8" t="str">
        <f>C189</f>
        <v>počet desek 2, počet přídavných přestupných ploch 2, výška 600 mm, délka 1200 mm, levé nebo pravé boční připojení,s nuceným nebo samotížným oběhem, čelní deska profilovaná, vč. termohlavice</v>
      </c>
      <c r="BB189" s="170"/>
      <c r="BC189" s="170"/>
      <c r="BD189" s="170"/>
      <c r="BE189" s="170"/>
      <c r="BF189" s="170"/>
      <c r="BG189" s="170"/>
      <c r="BH189" s="170"/>
    </row>
    <row r="190" spans="1:60" outlineLevel="1" x14ac:dyDescent="0.2">
      <c r="A190" s="171"/>
      <c r="B190" s="182"/>
      <c r="C190" s="402" t="s">
        <v>303</v>
      </c>
      <c r="D190" s="403"/>
      <c r="E190" s="404"/>
      <c r="F190" s="405"/>
      <c r="G190" s="40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7"/>
      <c r="U190" s="196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 t="s">
        <v>151</v>
      </c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8" t="str">
        <f>C190</f>
        <v>položka obsahuje veškeré související práce nutné k provedení výměny otopného tělesa</v>
      </c>
      <c r="BB190" s="170"/>
      <c r="BC190" s="170"/>
      <c r="BD190" s="170"/>
      <c r="BE190" s="170"/>
      <c r="BF190" s="170"/>
      <c r="BG190" s="170"/>
      <c r="BH190" s="170"/>
    </row>
    <row r="191" spans="1:60" outlineLevel="1" x14ac:dyDescent="0.2">
      <c r="A191" s="171"/>
      <c r="B191" s="182"/>
      <c r="C191" s="210" t="s">
        <v>304</v>
      </c>
      <c r="D191" s="185"/>
      <c r="E191" s="190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7"/>
      <c r="U191" s="196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 t="s">
        <v>144</v>
      </c>
      <c r="AF191" s="170">
        <v>0</v>
      </c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</row>
    <row r="192" spans="1:60" outlineLevel="1" x14ac:dyDescent="0.2">
      <c r="A192" s="171"/>
      <c r="B192" s="182"/>
      <c r="C192" s="210" t="s">
        <v>305</v>
      </c>
      <c r="D192" s="185"/>
      <c r="E192" s="190">
        <v>4</v>
      </c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7"/>
      <c r="U192" s="196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 t="s">
        <v>144</v>
      </c>
      <c r="AF192" s="170">
        <v>5</v>
      </c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</row>
    <row r="193" spans="1:60" outlineLevel="1" x14ac:dyDescent="0.2">
      <c r="A193" s="171">
        <v>34</v>
      </c>
      <c r="B193" s="182" t="s">
        <v>306</v>
      </c>
      <c r="C193" s="209" t="s">
        <v>307</v>
      </c>
      <c r="D193" s="184" t="s">
        <v>149</v>
      </c>
      <c r="E193" s="189">
        <v>4</v>
      </c>
      <c r="F193" s="195">
        <v>0</v>
      </c>
      <c r="G193" s="196">
        <f>ROUND(E193*F193,2)</f>
        <v>0</v>
      </c>
      <c r="H193" s="195">
        <v>0</v>
      </c>
      <c r="I193" s="196">
        <f>ROUND(E193*H193,2)</f>
        <v>0</v>
      </c>
      <c r="J193" s="195">
        <v>250</v>
      </c>
      <c r="K193" s="196">
        <f>ROUND(E193*J193,2)</f>
        <v>1000</v>
      </c>
      <c r="L193" s="196">
        <v>21</v>
      </c>
      <c r="M193" s="196">
        <f>G193*(1+L193/100)</f>
        <v>0</v>
      </c>
      <c r="N193" s="196">
        <v>0</v>
      </c>
      <c r="O193" s="196">
        <f>ROUND(E193*N193,2)</f>
        <v>0</v>
      </c>
      <c r="P193" s="196">
        <v>2.3800000000000002E-2</v>
      </c>
      <c r="Q193" s="196">
        <f>ROUND(E193*P193,2)</f>
        <v>0.1</v>
      </c>
      <c r="R193" s="196"/>
      <c r="S193" s="196"/>
      <c r="T193" s="197">
        <v>8.2000000000000003E-2</v>
      </c>
      <c r="U193" s="196">
        <f>ROUND(E193*T193,2)</f>
        <v>0.33</v>
      </c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 t="s">
        <v>142</v>
      </c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</row>
    <row r="194" spans="1:60" outlineLevel="1" x14ac:dyDescent="0.2">
      <c r="A194" s="171"/>
      <c r="B194" s="182"/>
      <c r="C194" s="210" t="s">
        <v>308</v>
      </c>
      <c r="D194" s="185"/>
      <c r="E194" s="190">
        <v>4</v>
      </c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7"/>
      <c r="U194" s="196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 t="s">
        <v>144</v>
      </c>
      <c r="AF194" s="170">
        <v>0</v>
      </c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</row>
    <row r="195" spans="1:60" x14ac:dyDescent="0.2">
      <c r="A195" s="179" t="s">
        <v>137</v>
      </c>
      <c r="B195" s="183" t="s">
        <v>90</v>
      </c>
      <c r="C195" s="212" t="s">
        <v>91</v>
      </c>
      <c r="D195" s="187"/>
      <c r="E195" s="192"/>
      <c r="F195" s="198"/>
      <c r="G195" s="198">
        <f>SUMIF(AE196:AE227,"&lt;&gt;NOR",G196:G227)</f>
        <v>0</v>
      </c>
      <c r="H195" s="198"/>
      <c r="I195" s="198">
        <f>SUM(I196:I227)</f>
        <v>47618.5</v>
      </c>
      <c r="J195" s="198"/>
      <c r="K195" s="198">
        <f>SUM(K196:K227)</f>
        <v>5443.04</v>
      </c>
      <c r="L195" s="198"/>
      <c r="M195" s="198">
        <f>SUM(M196:M227)</f>
        <v>0</v>
      </c>
      <c r="N195" s="198"/>
      <c r="O195" s="198">
        <f>SUM(O196:O227)</f>
        <v>0.26</v>
      </c>
      <c r="P195" s="198"/>
      <c r="Q195" s="198">
        <f>SUM(Q196:Q227)</f>
        <v>0</v>
      </c>
      <c r="R195" s="198"/>
      <c r="S195" s="198"/>
      <c r="T195" s="199"/>
      <c r="U195" s="198">
        <f>SUM(U196:U227)</f>
        <v>19.420000000000002</v>
      </c>
      <c r="AE195" t="s">
        <v>138</v>
      </c>
    </row>
    <row r="196" spans="1:60" outlineLevel="1" x14ac:dyDescent="0.2">
      <c r="A196" s="171">
        <v>35</v>
      </c>
      <c r="B196" s="182" t="s">
        <v>309</v>
      </c>
      <c r="C196" s="209" t="s">
        <v>310</v>
      </c>
      <c r="D196" s="184" t="s">
        <v>149</v>
      </c>
      <c r="E196" s="189">
        <v>10</v>
      </c>
      <c r="F196" s="195">
        <v>0</v>
      </c>
      <c r="G196" s="196">
        <f>ROUND(E196*F196,2)</f>
        <v>0</v>
      </c>
      <c r="H196" s="195">
        <v>0</v>
      </c>
      <c r="I196" s="196">
        <f>ROUND(E196*H196,2)</f>
        <v>0</v>
      </c>
      <c r="J196" s="195">
        <v>404</v>
      </c>
      <c r="K196" s="196">
        <f>ROUND(E196*J196,2)</f>
        <v>4040</v>
      </c>
      <c r="L196" s="196">
        <v>21</v>
      </c>
      <c r="M196" s="196">
        <f>G196*(1+L196/100)</f>
        <v>0</v>
      </c>
      <c r="N196" s="196">
        <v>0</v>
      </c>
      <c r="O196" s="196">
        <f>ROUND(E196*N196,2)</f>
        <v>0</v>
      </c>
      <c r="P196" s="196">
        <v>0</v>
      </c>
      <c r="Q196" s="196">
        <f>ROUND(E196*P196,2)</f>
        <v>0</v>
      </c>
      <c r="R196" s="196"/>
      <c r="S196" s="196"/>
      <c r="T196" s="197">
        <v>1.45</v>
      </c>
      <c r="U196" s="196">
        <f>ROUND(E196*T196,2)</f>
        <v>14.5</v>
      </c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 t="s">
        <v>142</v>
      </c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</row>
    <row r="197" spans="1:60" outlineLevel="1" x14ac:dyDescent="0.2">
      <c r="A197" s="171"/>
      <c r="B197" s="182"/>
      <c r="C197" s="210" t="s">
        <v>143</v>
      </c>
      <c r="D197" s="185"/>
      <c r="E197" s="190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7"/>
      <c r="U197" s="196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 t="s">
        <v>144</v>
      </c>
      <c r="AF197" s="170">
        <v>0</v>
      </c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</row>
    <row r="198" spans="1:60" outlineLevel="1" x14ac:dyDescent="0.2">
      <c r="A198" s="171"/>
      <c r="B198" s="182"/>
      <c r="C198" s="210" t="s">
        <v>311</v>
      </c>
      <c r="D198" s="185"/>
      <c r="E198" s="190">
        <v>1</v>
      </c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7"/>
      <c r="U198" s="196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 t="s">
        <v>144</v>
      </c>
      <c r="AF198" s="170">
        <v>0</v>
      </c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</row>
    <row r="199" spans="1:60" outlineLevel="1" x14ac:dyDescent="0.2">
      <c r="A199" s="171"/>
      <c r="B199" s="182"/>
      <c r="C199" s="210" t="s">
        <v>312</v>
      </c>
      <c r="D199" s="185"/>
      <c r="E199" s="190">
        <v>3</v>
      </c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7"/>
      <c r="U199" s="196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 t="s">
        <v>144</v>
      </c>
      <c r="AF199" s="170">
        <v>0</v>
      </c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</row>
    <row r="200" spans="1:60" outlineLevel="1" x14ac:dyDescent="0.2">
      <c r="A200" s="171"/>
      <c r="B200" s="182"/>
      <c r="C200" s="210" t="s">
        <v>146</v>
      </c>
      <c r="D200" s="185"/>
      <c r="E200" s="190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7"/>
      <c r="U200" s="196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 t="s">
        <v>144</v>
      </c>
      <c r="AF200" s="170">
        <v>0</v>
      </c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</row>
    <row r="201" spans="1:60" outlineLevel="1" x14ac:dyDescent="0.2">
      <c r="A201" s="171"/>
      <c r="B201" s="182"/>
      <c r="C201" s="210" t="s">
        <v>311</v>
      </c>
      <c r="D201" s="185"/>
      <c r="E201" s="190">
        <v>1</v>
      </c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7"/>
      <c r="U201" s="196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 t="s">
        <v>144</v>
      </c>
      <c r="AF201" s="170">
        <v>0</v>
      </c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</row>
    <row r="202" spans="1:60" outlineLevel="1" x14ac:dyDescent="0.2">
      <c r="A202" s="171"/>
      <c r="B202" s="182"/>
      <c r="C202" s="210" t="s">
        <v>243</v>
      </c>
      <c r="D202" s="185"/>
      <c r="E202" s="190">
        <v>5</v>
      </c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7"/>
      <c r="U202" s="196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 t="s">
        <v>144</v>
      </c>
      <c r="AF202" s="170">
        <v>0</v>
      </c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</row>
    <row r="203" spans="1:60" outlineLevel="1" x14ac:dyDescent="0.2">
      <c r="A203" s="171">
        <v>36</v>
      </c>
      <c r="B203" s="182" t="s">
        <v>313</v>
      </c>
      <c r="C203" s="209" t="s">
        <v>314</v>
      </c>
      <c r="D203" s="184" t="s">
        <v>149</v>
      </c>
      <c r="E203" s="189">
        <v>2</v>
      </c>
      <c r="F203" s="195">
        <v>0</v>
      </c>
      <c r="G203" s="196">
        <f>ROUND(E203*F203,2)</f>
        <v>0</v>
      </c>
      <c r="H203" s="195">
        <v>0</v>
      </c>
      <c r="I203" s="196">
        <f>ROUND(E203*H203,2)</f>
        <v>0</v>
      </c>
      <c r="J203" s="195">
        <v>417.5</v>
      </c>
      <c r="K203" s="196">
        <f>ROUND(E203*J203,2)</f>
        <v>835</v>
      </c>
      <c r="L203" s="196">
        <v>21</v>
      </c>
      <c r="M203" s="196">
        <f>G203*(1+L203/100)</f>
        <v>0</v>
      </c>
      <c r="N203" s="196">
        <v>0</v>
      </c>
      <c r="O203" s="196">
        <f>ROUND(E203*N203,2)</f>
        <v>0</v>
      </c>
      <c r="P203" s="196">
        <v>0</v>
      </c>
      <c r="Q203" s="196">
        <f>ROUND(E203*P203,2)</f>
        <v>0</v>
      </c>
      <c r="R203" s="196"/>
      <c r="S203" s="196"/>
      <c r="T203" s="197">
        <v>1.5</v>
      </c>
      <c r="U203" s="196">
        <f>ROUND(E203*T203,2)</f>
        <v>3</v>
      </c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 t="s">
        <v>142</v>
      </c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</row>
    <row r="204" spans="1:60" outlineLevel="1" x14ac:dyDescent="0.2">
      <c r="A204" s="171"/>
      <c r="B204" s="182"/>
      <c r="C204" s="210" t="s">
        <v>143</v>
      </c>
      <c r="D204" s="185"/>
      <c r="E204" s="190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7"/>
      <c r="U204" s="196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 t="s">
        <v>144</v>
      </c>
      <c r="AF204" s="170">
        <v>0</v>
      </c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</row>
    <row r="205" spans="1:60" outlineLevel="1" x14ac:dyDescent="0.2">
      <c r="A205" s="171"/>
      <c r="B205" s="182"/>
      <c r="C205" s="210" t="s">
        <v>315</v>
      </c>
      <c r="D205" s="185"/>
      <c r="E205" s="190">
        <v>2</v>
      </c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7"/>
      <c r="U205" s="196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 t="s">
        <v>144</v>
      </c>
      <c r="AF205" s="170">
        <v>0</v>
      </c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</row>
    <row r="206" spans="1:60" outlineLevel="1" x14ac:dyDescent="0.2">
      <c r="A206" s="171">
        <v>37</v>
      </c>
      <c r="B206" s="182" t="s">
        <v>316</v>
      </c>
      <c r="C206" s="209" t="s">
        <v>317</v>
      </c>
      <c r="D206" s="184" t="s">
        <v>149</v>
      </c>
      <c r="E206" s="189">
        <v>5</v>
      </c>
      <c r="F206" s="195">
        <v>0</v>
      </c>
      <c r="G206" s="196">
        <f>ROUND(E206*F206,2)</f>
        <v>0</v>
      </c>
      <c r="H206" s="195">
        <v>2.2000000000000002</v>
      </c>
      <c r="I206" s="196">
        <f>ROUND(E206*H206,2)</f>
        <v>11</v>
      </c>
      <c r="J206" s="195">
        <v>72.400000000000006</v>
      </c>
      <c r="K206" s="196">
        <f>ROUND(E206*J206,2)</f>
        <v>362</v>
      </c>
      <c r="L206" s="196">
        <v>21</v>
      </c>
      <c r="M206" s="196">
        <f>G206*(1+L206/100)</f>
        <v>0</v>
      </c>
      <c r="N206" s="196">
        <v>1.0000000000000001E-5</v>
      </c>
      <c r="O206" s="196">
        <f>ROUND(E206*N206,2)</f>
        <v>0</v>
      </c>
      <c r="P206" s="196">
        <v>0</v>
      </c>
      <c r="Q206" s="196">
        <f>ROUND(E206*P206,2)</f>
        <v>0</v>
      </c>
      <c r="R206" s="196"/>
      <c r="S206" s="196"/>
      <c r="T206" s="197">
        <v>0.26</v>
      </c>
      <c r="U206" s="196">
        <f>ROUND(E206*T206,2)</f>
        <v>1.3</v>
      </c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 t="s">
        <v>142</v>
      </c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</row>
    <row r="207" spans="1:60" outlineLevel="1" x14ac:dyDescent="0.2">
      <c r="A207" s="171"/>
      <c r="B207" s="182"/>
      <c r="C207" s="210" t="s">
        <v>318</v>
      </c>
      <c r="D207" s="185"/>
      <c r="E207" s="190">
        <v>2</v>
      </c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7"/>
      <c r="U207" s="196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 t="s">
        <v>144</v>
      </c>
      <c r="AF207" s="170">
        <v>0</v>
      </c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</row>
    <row r="208" spans="1:60" outlineLevel="1" x14ac:dyDescent="0.2">
      <c r="A208" s="171"/>
      <c r="B208" s="182"/>
      <c r="C208" s="210" t="s">
        <v>319</v>
      </c>
      <c r="D208" s="185"/>
      <c r="E208" s="190">
        <v>3</v>
      </c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7"/>
      <c r="U208" s="196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 t="s">
        <v>144</v>
      </c>
      <c r="AF208" s="170">
        <v>0</v>
      </c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</row>
    <row r="209" spans="1:60" outlineLevel="1" x14ac:dyDescent="0.2">
      <c r="A209" s="171">
        <v>38</v>
      </c>
      <c r="B209" s="182" t="s">
        <v>320</v>
      </c>
      <c r="C209" s="209" t="s">
        <v>321</v>
      </c>
      <c r="D209" s="184" t="s">
        <v>149</v>
      </c>
      <c r="E209" s="189">
        <v>12</v>
      </c>
      <c r="F209" s="195">
        <v>0</v>
      </c>
      <c r="G209" s="196">
        <f>ROUND(E209*F209,2)</f>
        <v>0</v>
      </c>
      <c r="H209" s="195">
        <v>615</v>
      </c>
      <c r="I209" s="196">
        <f>ROUND(E209*H209,2)</f>
        <v>7380</v>
      </c>
      <c r="J209" s="195">
        <v>0</v>
      </c>
      <c r="K209" s="196">
        <f>ROUND(E209*J209,2)</f>
        <v>0</v>
      </c>
      <c r="L209" s="196">
        <v>21</v>
      </c>
      <c r="M209" s="196">
        <f>G209*(1+L209/100)</f>
        <v>0</v>
      </c>
      <c r="N209" s="196">
        <v>8.0000000000000004E-4</v>
      </c>
      <c r="O209" s="196">
        <f>ROUND(E209*N209,2)</f>
        <v>0.01</v>
      </c>
      <c r="P209" s="196">
        <v>0</v>
      </c>
      <c r="Q209" s="196">
        <f>ROUND(E209*P209,2)</f>
        <v>0</v>
      </c>
      <c r="R209" s="196"/>
      <c r="S209" s="196"/>
      <c r="T209" s="197">
        <v>0</v>
      </c>
      <c r="U209" s="196">
        <f>ROUND(E209*T209,2)</f>
        <v>0</v>
      </c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 t="s">
        <v>322</v>
      </c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</row>
    <row r="210" spans="1:60" outlineLevel="1" x14ac:dyDescent="0.2">
      <c r="A210" s="171">
        <v>39</v>
      </c>
      <c r="B210" s="182" t="s">
        <v>323</v>
      </c>
      <c r="C210" s="209" t="s">
        <v>324</v>
      </c>
      <c r="D210" s="184" t="s">
        <v>149</v>
      </c>
      <c r="E210" s="189">
        <v>6</v>
      </c>
      <c r="F210" s="195">
        <v>0</v>
      </c>
      <c r="G210" s="196">
        <f>ROUND(E210*F210,2)</f>
        <v>0</v>
      </c>
      <c r="H210" s="195">
        <v>150</v>
      </c>
      <c r="I210" s="196">
        <f>ROUND(E210*H210,2)</f>
        <v>900</v>
      </c>
      <c r="J210" s="195">
        <v>0</v>
      </c>
      <c r="K210" s="196">
        <f>ROUND(E210*J210,2)</f>
        <v>0</v>
      </c>
      <c r="L210" s="196">
        <v>21</v>
      </c>
      <c r="M210" s="196">
        <f>G210*(1+L210/100)</f>
        <v>0</v>
      </c>
      <c r="N210" s="196">
        <v>0</v>
      </c>
      <c r="O210" s="196">
        <f>ROUND(E210*N210,2)</f>
        <v>0</v>
      </c>
      <c r="P210" s="196">
        <v>0</v>
      </c>
      <c r="Q210" s="196">
        <f>ROUND(E210*P210,2)</f>
        <v>0</v>
      </c>
      <c r="R210" s="196"/>
      <c r="S210" s="196"/>
      <c r="T210" s="197">
        <v>0</v>
      </c>
      <c r="U210" s="196">
        <f>ROUND(E210*T210,2)</f>
        <v>0</v>
      </c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 t="s">
        <v>322</v>
      </c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</row>
    <row r="211" spans="1:60" outlineLevel="1" x14ac:dyDescent="0.2">
      <c r="A211" s="171">
        <v>40</v>
      </c>
      <c r="B211" s="182" t="s">
        <v>325</v>
      </c>
      <c r="C211" s="209" t="s">
        <v>326</v>
      </c>
      <c r="D211" s="184" t="s">
        <v>149</v>
      </c>
      <c r="E211" s="189">
        <v>2</v>
      </c>
      <c r="F211" s="195">
        <v>0</v>
      </c>
      <c r="G211" s="196">
        <f>ROUND(E211*F211,2)</f>
        <v>0</v>
      </c>
      <c r="H211" s="195">
        <v>3245</v>
      </c>
      <c r="I211" s="196">
        <f>ROUND(E211*H211,2)</f>
        <v>6490</v>
      </c>
      <c r="J211" s="195">
        <v>0</v>
      </c>
      <c r="K211" s="196">
        <f>ROUND(E211*J211,2)</f>
        <v>0</v>
      </c>
      <c r="L211" s="196">
        <v>21</v>
      </c>
      <c r="M211" s="196">
        <f>G211*(1+L211/100)</f>
        <v>0</v>
      </c>
      <c r="N211" s="196">
        <v>1.7999999999999999E-2</v>
      </c>
      <c r="O211" s="196">
        <f>ROUND(E211*N211,2)</f>
        <v>0.04</v>
      </c>
      <c r="P211" s="196">
        <v>0</v>
      </c>
      <c r="Q211" s="196">
        <f>ROUND(E211*P211,2)</f>
        <v>0</v>
      </c>
      <c r="R211" s="196"/>
      <c r="S211" s="196"/>
      <c r="T211" s="197">
        <v>0</v>
      </c>
      <c r="U211" s="196">
        <f>ROUND(E211*T211,2)</f>
        <v>0</v>
      </c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 t="s">
        <v>322</v>
      </c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</row>
    <row r="212" spans="1:60" outlineLevel="1" x14ac:dyDescent="0.2">
      <c r="A212" s="171"/>
      <c r="B212" s="182"/>
      <c r="C212" s="210" t="s">
        <v>143</v>
      </c>
      <c r="D212" s="185"/>
      <c r="E212" s="190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7"/>
      <c r="U212" s="196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 t="s">
        <v>144</v>
      </c>
      <c r="AF212" s="170">
        <v>0</v>
      </c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</row>
    <row r="213" spans="1:60" outlineLevel="1" x14ac:dyDescent="0.2">
      <c r="A213" s="171"/>
      <c r="B213" s="182"/>
      <c r="C213" s="210" t="s">
        <v>311</v>
      </c>
      <c r="D213" s="185"/>
      <c r="E213" s="190">
        <v>1</v>
      </c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7"/>
      <c r="U213" s="196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 t="s">
        <v>144</v>
      </c>
      <c r="AF213" s="170">
        <v>0</v>
      </c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</row>
    <row r="214" spans="1:60" outlineLevel="1" x14ac:dyDescent="0.2">
      <c r="A214" s="171"/>
      <c r="B214" s="182"/>
      <c r="C214" s="210" t="s">
        <v>146</v>
      </c>
      <c r="D214" s="185"/>
      <c r="E214" s="190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7"/>
      <c r="U214" s="196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 t="s">
        <v>144</v>
      </c>
      <c r="AF214" s="170">
        <v>0</v>
      </c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</row>
    <row r="215" spans="1:60" outlineLevel="1" x14ac:dyDescent="0.2">
      <c r="A215" s="171"/>
      <c r="B215" s="182"/>
      <c r="C215" s="210" t="s">
        <v>311</v>
      </c>
      <c r="D215" s="185"/>
      <c r="E215" s="190">
        <v>1</v>
      </c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7"/>
      <c r="U215" s="196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 t="s">
        <v>144</v>
      </c>
      <c r="AF215" s="170">
        <v>0</v>
      </c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</row>
    <row r="216" spans="1:60" outlineLevel="1" x14ac:dyDescent="0.2">
      <c r="A216" s="171">
        <v>41</v>
      </c>
      <c r="B216" s="182" t="s">
        <v>327</v>
      </c>
      <c r="C216" s="209" t="s">
        <v>328</v>
      </c>
      <c r="D216" s="184" t="s">
        <v>149</v>
      </c>
      <c r="E216" s="189">
        <v>8</v>
      </c>
      <c r="F216" s="195">
        <v>0</v>
      </c>
      <c r="G216" s="196">
        <f>ROUND(E216*F216,2)</f>
        <v>0</v>
      </c>
      <c r="H216" s="195">
        <v>3245</v>
      </c>
      <c r="I216" s="196">
        <f>ROUND(E216*H216,2)</f>
        <v>25960</v>
      </c>
      <c r="J216" s="195">
        <v>0</v>
      </c>
      <c r="K216" s="196">
        <f>ROUND(E216*J216,2)</f>
        <v>0</v>
      </c>
      <c r="L216" s="196">
        <v>21</v>
      </c>
      <c r="M216" s="196">
        <f>G216*(1+L216/100)</f>
        <v>0</v>
      </c>
      <c r="N216" s="196">
        <v>0.02</v>
      </c>
      <c r="O216" s="196">
        <f>ROUND(E216*N216,2)</f>
        <v>0.16</v>
      </c>
      <c r="P216" s="196">
        <v>0</v>
      </c>
      <c r="Q216" s="196">
        <f>ROUND(E216*P216,2)</f>
        <v>0</v>
      </c>
      <c r="R216" s="196"/>
      <c r="S216" s="196"/>
      <c r="T216" s="197">
        <v>0</v>
      </c>
      <c r="U216" s="196">
        <f>ROUND(E216*T216,2)</f>
        <v>0</v>
      </c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 t="s">
        <v>322</v>
      </c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</row>
    <row r="217" spans="1:60" outlineLevel="1" x14ac:dyDescent="0.2">
      <c r="A217" s="171"/>
      <c r="B217" s="182"/>
      <c r="C217" s="210" t="s">
        <v>143</v>
      </c>
      <c r="D217" s="185"/>
      <c r="E217" s="190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7"/>
      <c r="U217" s="196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 t="s">
        <v>144</v>
      </c>
      <c r="AF217" s="170">
        <v>0</v>
      </c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</row>
    <row r="218" spans="1:60" outlineLevel="1" x14ac:dyDescent="0.2">
      <c r="A218" s="171"/>
      <c r="B218" s="182"/>
      <c r="C218" s="210" t="s">
        <v>312</v>
      </c>
      <c r="D218" s="185"/>
      <c r="E218" s="190">
        <v>3</v>
      </c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7"/>
      <c r="U218" s="196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 t="s">
        <v>144</v>
      </c>
      <c r="AF218" s="170">
        <v>0</v>
      </c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</row>
    <row r="219" spans="1:60" outlineLevel="1" x14ac:dyDescent="0.2">
      <c r="A219" s="171"/>
      <c r="B219" s="182"/>
      <c r="C219" s="210" t="s">
        <v>146</v>
      </c>
      <c r="D219" s="185"/>
      <c r="E219" s="190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7"/>
      <c r="U219" s="196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 t="s">
        <v>144</v>
      </c>
      <c r="AF219" s="170">
        <v>0</v>
      </c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</row>
    <row r="220" spans="1:60" outlineLevel="1" x14ac:dyDescent="0.2">
      <c r="A220" s="171"/>
      <c r="B220" s="182"/>
      <c r="C220" s="210" t="s">
        <v>243</v>
      </c>
      <c r="D220" s="185"/>
      <c r="E220" s="190">
        <v>5</v>
      </c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7"/>
      <c r="U220" s="196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 t="s">
        <v>144</v>
      </c>
      <c r="AF220" s="170">
        <v>0</v>
      </c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</row>
    <row r="221" spans="1:60" outlineLevel="1" x14ac:dyDescent="0.2">
      <c r="A221" s="171">
        <v>42</v>
      </c>
      <c r="B221" s="182" t="s">
        <v>329</v>
      </c>
      <c r="C221" s="209" t="s">
        <v>330</v>
      </c>
      <c r="D221" s="184" t="s">
        <v>149</v>
      </c>
      <c r="E221" s="189">
        <v>2</v>
      </c>
      <c r="F221" s="195">
        <v>0</v>
      </c>
      <c r="G221" s="196">
        <f>ROUND(E221*F221,2)</f>
        <v>0</v>
      </c>
      <c r="H221" s="195">
        <v>3245</v>
      </c>
      <c r="I221" s="196">
        <f>ROUND(E221*H221,2)</f>
        <v>6490</v>
      </c>
      <c r="J221" s="195">
        <v>0</v>
      </c>
      <c r="K221" s="196">
        <f>ROUND(E221*J221,2)</f>
        <v>0</v>
      </c>
      <c r="L221" s="196">
        <v>21</v>
      </c>
      <c r="M221" s="196">
        <f>G221*(1+L221/100)</f>
        <v>0</v>
      </c>
      <c r="N221" s="196">
        <v>2.1999999999999999E-2</v>
      </c>
      <c r="O221" s="196">
        <f>ROUND(E221*N221,2)</f>
        <v>0.04</v>
      </c>
      <c r="P221" s="196">
        <v>0</v>
      </c>
      <c r="Q221" s="196">
        <f>ROUND(E221*P221,2)</f>
        <v>0</v>
      </c>
      <c r="R221" s="196"/>
      <c r="S221" s="196"/>
      <c r="T221" s="197">
        <v>0</v>
      </c>
      <c r="U221" s="196">
        <f>ROUND(E221*T221,2)</f>
        <v>0</v>
      </c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 t="s">
        <v>322</v>
      </c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</row>
    <row r="222" spans="1:60" outlineLevel="1" x14ac:dyDescent="0.2">
      <c r="A222" s="171"/>
      <c r="B222" s="182"/>
      <c r="C222" s="210" t="s">
        <v>143</v>
      </c>
      <c r="D222" s="185"/>
      <c r="E222" s="190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7"/>
      <c r="U222" s="196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 t="s">
        <v>144</v>
      </c>
      <c r="AF222" s="170">
        <v>0</v>
      </c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</row>
    <row r="223" spans="1:60" outlineLevel="1" x14ac:dyDescent="0.2">
      <c r="A223" s="171"/>
      <c r="B223" s="182"/>
      <c r="C223" s="210" t="s">
        <v>315</v>
      </c>
      <c r="D223" s="185"/>
      <c r="E223" s="190">
        <v>2</v>
      </c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7"/>
      <c r="U223" s="196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 t="s">
        <v>144</v>
      </c>
      <c r="AF223" s="170">
        <v>0</v>
      </c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</row>
    <row r="224" spans="1:60" outlineLevel="1" x14ac:dyDescent="0.2">
      <c r="A224" s="171">
        <v>43</v>
      </c>
      <c r="B224" s="182" t="s">
        <v>331</v>
      </c>
      <c r="C224" s="209" t="s">
        <v>332</v>
      </c>
      <c r="D224" s="184" t="s">
        <v>149</v>
      </c>
      <c r="E224" s="189">
        <v>5</v>
      </c>
      <c r="F224" s="195">
        <v>0</v>
      </c>
      <c r="G224" s="196">
        <f>ROUND(E224*F224,2)</f>
        <v>0</v>
      </c>
      <c r="H224" s="195">
        <v>77.5</v>
      </c>
      <c r="I224" s="196">
        <f>ROUND(E224*H224,2)</f>
        <v>387.5</v>
      </c>
      <c r="J224" s="195">
        <v>0</v>
      </c>
      <c r="K224" s="196">
        <f>ROUND(E224*J224,2)</f>
        <v>0</v>
      </c>
      <c r="L224" s="196">
        <v>21</v>
      </c>
      <c r="M224" s="196">
        <f>G224*(1+L224/100)</f>
        <v>0</v>
      </c>
      <c r="N224" s="196">
        <v>1.07E-3</v>
      </c>
      <c r="O224" s="196">
        <f>ROUND(E224*N224,2)</f>
        <v>0.01</v>
      </c>
      <c r="P224" s="196">
        <v>0</v>
      </c>
      <c r="Q224" s="196">
        <f>ROUND(E224*P224,2)</f>
        <v>0</v>
      </c>
      <c r="R224" s="196"/>
      <c r="S224" s="196"/>
      <c r="T224" s="197">
        <v>0</v>
      </c>
      <c r="U224" s="196">
        <f>ROUND(E224*T224,2)</f>
        <v>0</v>
      </c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 t="s">
        <v>322</v>
      </c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</row>
    <row r="225" spans="1:60" outlineLevel="1" x14ac:dyDescent="0.2">
      <c r="A225" s="171"/>
      <c r="B225" s="182"/>
      <c r="C225" s="210" t="s">
        <v>318</v>
      </c>
      <c r="D225" s="185"/>
      <c r="E225" s="190">
        <v>2</v>
      </c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7"/>
      <c r="U225" s="196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 t="s">
        <v>144</v>
      </c>
      <c r="AF225" s="170">
        <v>0</v>
      </c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</row>
    <row r="226" spans="1:60" outlineLevel="1" x14ac:dyDescent="0.2">
      <c r="A226" s="171"/>
      <c r="B226" s="182"/>
      <c r="C226" s="210" t="s">
        <v>319</v>
      </c>
      <c r="D226" s="185"/>
      <c r="E226" s="190">
        <v>3</v>
      </c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7"/>
      <c r="U226" s="196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 t="s">
        <v>144</v>
      </c>
      <c r="AF226" s="170">
        <v>0</v>
      </c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</row>
    <row r="227" spans="1:60" outlineLevel="1" x14ac:dyDescent="0.2">
      <c r="A227" s="171">
        <v>44</v>
      </c>
      <c r="B227" s="182" t="s">
        <v>333</v>
      </c>
      <c r="C227" s="209" t="s">
        <v>334</v>
      </c>
      <c r="D227" s="184" t="s">
        <v>274</v>
      </c>
      <c r="E227" s="189">
        <v>0.255</v>
      </c>
      <c r="F227" s="195">
        <v>0</v>
      </c>
      <c r="G227" s="196">
        <f>ROUND(E227*F227,2)</f>
        <v>0</v>
      </c>
      <c r="H227" s="195">
        <v>0</v>
      </c>
      <c r="I227" s="196">
        <f>ROUND(E227*H227,2)</f>
        <v>0</v>
      </c>
      <c r="J227" s="195">
        <v>808</v>
      </c>
      <c r="K227" s="196">
        <f>ROUND(E227*J227,2)</f>
        <v>206.04</v>
      </c>
      <c r="L227" s="196">
        <v>21</v>
      </c>
      <c r="M227" s="196">
        <f>G227*(1+L227/100)</f>
        <v>0</v>
      </c>
      <c r="N227" s="196">
        <v>0</v>
      </c>
      <c r="O227" s="196">
        <f>ROUND(E227*N227,2)</f>
        <v>0</v>
      </c>
      <c r="P227" s="196">
        <v>0</v>
      </c>
      <c r="Q227" s="196">
        <f>ROUND(E227*P227,2)</f>
        <v>0</v>
      </c>
      <c r="R227" s="196"/>
      <c r="S227" s="196"/>
      <c r="T227" s="197">
        <v>2.4209999999999998</v>
      </c>
      <c r="U227" s="196">
        <f>ROUND(E227*T227,2)</f>
        <v>0.62</v>
      </c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 t="s">
        <v>275</v>
      </c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</row>
    <row r="228" spans="1:60" x14ac:dyDescent="0.2">
      <c r="A228" s="179" t="s">
        <v>137</v>
      </c>
      <c r="B228" s="183" t="s">
        <v>92</v>
      </c>
      <c r="C228" s="212" t="s">
        <v>93</v>
      </c>
      <c r="D228" s="187"/>
      <c r="E228" s="192"/>
      <c r="F228" s="198"/>
      <c r="G228" s="198">
        <f>SUMIF(AE229:AE238,"&lt;&gt;NOR",G229:G238)</f>
        <v>0</v>
      </c>
      <c r="H228" s="198"/>
      <c r="I228" s="198">
        <f>SUM(I229:I238)</f>
        <v>5735.84</v>
      </c>
      <c r="J228" s="198"/>
      <c r="K228" s="198">
        <f>SUM(K229:K238)</f>
        <v>3603.48</v>
      </c>
      <c r="L228" s="198"/>
      <c r="M228" s="198">
        <f>SUM(M229:M238)</f>
        <v>0</v>
      </c>
      <c r="N228" s="198"/>
      <c r="O228" s="198">
        <f>SUM(O229:O238)</f>
        <v>0.02</v>
      </c>
      <c r="P228" s="198"/>
      <c r="Q228" s="198">
        <f>SUM(Q229:Q238)</f>
        <v>0.16</v>
      </c>
      <c r="R228" s="198"/>
      <c r="S228" s="198"/>
      <c r="T228" s="199"/>
      <c r="U228" s="198">
        <f>SUM(U229:U238)</f>
        <v>10.969999999999999</v>
      </c>
      <c r="AE228" t="s">
        <v>138</v>
      </c>
    </row>
    <row r="229" spans="1:60" outlineLevel="1" x14ac:dyDescent="0.2">
      <c r="A229" s="171">
        <v>45</v>
      </c>
      <c r="B229" s="182" t="s">
        <v>335</v>
      </c>
      <c r="C229" s="209" t="s">
        <v>336</v>
      </c>
      <c r="D229" s="184" t="s">
        <v>149</v>
      </c>
      <c r="E229" s="189">
        <v>6</v>
      </c>
      <c r="F229" s="195">
        <v>0</v>
      </c>
      <c r="G229" s="196">
        <f>ROUND(E229*F229,2)</f>
        <v>0</v>
      </c>
      <c r="H229" s="195">
        <v>2.74</v>
      </c>
      <c r="I229" s="196">
        <f>ROUND(E229*H229,2)</f>
        <v>16.440000000000001</v>
      </c>
      <c r="J229" s="195">
        <v>125.26</v>
      </c>
      <c r="K229" s="196">
        <f>ROUND(E229*J229,2)</f>
        <v>751.56</v>
      </c>
      <c r="L229" s="196">
        <v>21</v>
      </c>
      <c r="M229" s="196">
        <f>G229*(1+L229/100)</f>
        <v>0</v>
      </c>
      <c r="N229" s="196">
        <v>1.0000000000000001E-5</v>
      </c>
      <c r="O229" s="196">
        <f>ROUND(E229*N229,2)</f>
        <v>0</v>
      </c>
      <c r="P229" s="196">
        <v>0</v>
      </c>
      <c r="Q229" s="196">
        <f>ROUND(E229*P229,2)</f>
        <v>0</v>
      </c>
      <c r="R229" s="196"/>
      <c r="S229" s="196"/>
      <c r="T229" s="197">
        <v>0.45</v>
      </c>
      <c r="U229" s="196">
        <f>ROUND(E229*T229,2)</f>
        <v>2.7</v>
      </c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 t="s">
        <v>142</v>
      </c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</row>
    <row r="230" spans="1:60" outlineLevel="1" x14ac:dyDescent="0.2">
      <c r="A230" s="171"/>
      <c r="B230" s="182"/>
      <c r="C230" s="210" t="s">
        <v>337</v>
      </c>
      <c r="D230" s="185"/>
      <c r="E230" s="190">
        <v>3</v>
      </c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7"/>
      <c r="U230" s="196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 t="s">
        <v>144</v>
      </c>
      <c r="AF230" s="170">
        <v>0</v>
      </c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</row>
    <row r="231" spans="1:60" outlineLevel="1" x14ac:dyDescent="0.2">
      <c r="A231" s="171"/>
      <c r="B231" s="182"/>
      <c r="C231" s="210" t="s">
        <v>338</v>
      </c>
      <c r="D231" s="185"/>
      <c r="E231" s="190">
        <v>3</v>
      </c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7"/>
      <c r="U231" s="196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 t="s">
        <v>144</v>
      </c>
      <c r="AF231" s="170">
        <v>0</v>
      </c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</row>
    <row r="232" spans="1:60" outlineLevel="1" x14ac:dyDescent="0.2">
      <c r="A232" s="171">
        <v>46</v>
      </c>
      <c r="B232" s="182" t="s">
        <v>339</v>
      </c>
      <c r="C232" s="209" t="s">
        <v>340</v>
      </c>
      <c r="D232" s="184" t="s">
        <v>341</v>
      </c>
      <c r="E232" s="189">
        <v>164</v>
      </c>
      <c r="F232" s="195">
        <v>0</v>
      </c>
      <c r="G232" s="196">
        <f>ROUND(E232*F232,2)</f>
        <v>0</v>
      </c>
      <c r="H232" s="195">
        <v>5.35</v>
      </c>
      <c r="I232" s="196">
        <f>ROUND(E232*H232,2)</f>
        <v>877.4</v>
      </c>
      <c r="J232" s="195">
        <v>17.25</v>
      </c>
      <c r="K232" s="196">
        <f>ROUND(E232*J232,2)</f>
        <v>2829</v>
      </c>
      <c r="L232" s="196">
        <v>21</v>
      </c>
      <c r="M232" s="196">
        <f>G232*(1+L232/100)</f>
        <v>0</v>
      </c>
      <c r="N232" s="196">
        <v>5.0000000000000002E-5</v>
      </c>
      <c r="O232" s="196">
        <f>ROUND(E232*N232,2)</f>
        <v>0.01</v>
      </c>
      <c r="P232" s="196">
        <v>1E-3</v>
      </c>
      <c r="Q232" s="196">
        <f>ROUND(E232*P232,2)</f>
        <v>0.16</v>
      </c>
      <c r="R232" s="196"/>
      <c r="S232" s="196"/>
      <c r="T232" s="197">
        <v>0.05</v>
      </c>
      <c r="U232" s="196">
        <f>ROUND(E232*T232,2)</f>
        <v>8.1999999999999993</v>
      </c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 t="s">
        <v>142</v>
      </c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</row>
    <row r="233" spans="1:60" outlineLevel="1" x14ac:dyDescent="0.2">
      <c r="A233" s="171"/>
      <c r="B233" s="182"/>
      <c r="C233" s="210" t="s">
        <v>228</v>
      </c>
      <c r="D233" s="185"/>
      <c r="E233" s="190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7"/>
      <c r="U233" s="196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 t="s">
        <v>144</v>
      </c>
      <c r="AF233" s="170">
        <v>0</v>
      </c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</row>
    <row r="234" spans="1:60" ht="22.5" outlineLevel="1" x14ac:dyDescent="0.2">
      <c r="A234" s="171"/>
      <c r="B234" s="182"/>
      <c r="C234" s="210" t="s">
        <v>342</v>
      </c>
      <c r="D234" s="185"/>
      <c r="E234" s="190">
        <v>82</v>
      </c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7"/>
      <c r="U234" s="196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 t="s">
        <v>144</v>
      </c>
      <c r="AF234" s="170">
        <v>0</v>
      </c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</row>
    <row r="235" spans="1:60" outlineLevel="1" x14ac:dyDescent="0.2">
      <c r="A235" s="171"/>
      <c r="B235" s="182"/>
      <c r="C235" s="210" t="s">
        <v>244</v>
      </c>
      <c r="D235" s="185"/>
      <c r="E235" s="190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7"/>
      <c r="U235" s="196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 t="s">
        <v>144</v>
      </c>
      <c r="AF235" s="170">
        <v>0</v>
      </c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</row>
    <row r="236" spans="1:60" ht="22.5" outlineLevel="1" x14ac:dyDescent="0.2">
      <c r="A236" s="171"/>
      <c r="B236" s="182"/>
      <c r="C236" s="210" t="s">
        <v>342</v>
      </c>
      <c r="D236" s="185"/>
      <c r="E236" s="190">
        <v>82</v>
      </c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7"/>
      <c r="U236" s="196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 t="s">
        <v>144</v>
      </c>
      <c r="AF236" s="170">
        <v>0</v>
      </c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</row>
    <row r="237" spans="1:60" outlineLevel="1" x14ac:dyDescent="0.2">
      <c r="A237" s="171">
        <v>47</v>
      </c>
      <c r="B237" s="182" t="s">
        <v>343</v>
      </c>
      <c r="C237" s="209" t="s">
        <v>344</v>
      </c>
      <c r="D237" s="184" t="s">
        <v>149</v>
      </c>
      <c r="E237" s="189">
        <v>6</v>
      </c>
      <c r="F237" s="195">
        <v>0</v>
      </c>
      <c r="G237" s="196">
        <f>ROUND(E237*F237,2)</f>
        <v>0</v>
      </c>
      <c r="H237" s="195">
        <v>807</v>
      </c>
      <c r="I237" s="196">
        <f>ROUND(E237*H237,2)</f>
        <v>4842</v>
      </c>
      <c r="J237" s="195">
        <v>0</v>
      </c>
      <c r="K237" s="196">
        <f>ROUND(E237*J237,2)</f>
        <v>0</v>
      </c>
      <c r="L237" s="196">
        <v>21</v>
      </c>
      <c r="M237" s="196">
        <f>G237*(1+L237/100)</f>
        <v>0</v>
      </c>
      <c r="N237" s="196">
        <v>2.3900000000000002E-3</v>
      </c>
      <c r="O237" s="196">
        <f>ROUND(E237*N237,2)</f>
        <v>0.01</v>
      </c>
      <c r="P237" s="196">
        <v>0</v>
      </c>
      <c r="Q237" s="196">
        <f>ROUND(E237*P237,2)</f>
        <v>0</v>
      </c>
      <c r="R237" s="196"/>
      <c r="S237" s="196"/>
      <c r="T237" s="197">
        <v>0</v>
      </c>
      <c r="U237" s="196">
        <f>ROUND(E237*T237,2)</f>
        <v>0</v>
      </c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 t="s">
        <v>322</v>
      </c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</row>
    <row r="238" spans="1:60" outlineLevel="1" x14ac:dyDescent="0.2">
      <c r="A238" s="171">
        <v>48</v>
      </c>
      <c r="B238" s="182" t="s">
        <v>345</v>
      </c>
      <c r="C238" s="209" t="s">
        <v>346</v>
      </c>
      <c r="D238" s="184" t="s">
        <v>274</v>
      </c>
      <c r="E238" s="189">
        <v>2.2599999999999999E-2</v>
      </c>
      <c r="F238" s="195">
        <v>0</v>
      </c>
      <c r="G238" s="196">
        <f>ROUND(E238*F238,2)</f>
        <v>0</v>
      </c>
      <c r="H238" s="195">
        <v>0</v>
      </c>
      <c r="I238" s="196">
        <f>ROUND(E238*H238,2)</f>
        <v>0</v>
      </c>
      <c r="J238" s="195">
        <v>1014</v>
      </c>
      <c r="K238" s="196">
        <f>ROUND(E238*J238,2)</f>
        <v>22.92</v>
      </c>
      <c r="L238" s="196">
        <v>21</v>
      </c>
      <c r="M238" s="196">
        <f>G238*(1+L238/100)</f>
        <v>0</v>
      </c>
      <c r="N238" s="196">
        <v>0</v>
      </c>
      <c r="O238" s="196">
        <f>ROUND(E238*N238,2)</f>
        <v>0</v>
      </c>
      <c r="P238" s="196">
        <v>0</v>
      </c>
      <c r="Q238" s="196">
        <f>ROUND(E238*P238,2)</f>
        <v>0</v>
      </c>
      <c r="R238" s="196"/>
      <c r="S238" s="196"/>
      <c r="T238" s="197">
        <v>3.0059999999999998</v>
      </c>
      <c r="U238" s="196">
        <f>ROUND(E238*T238,2)</f>
        <v>7.0000000000000007E-2</v>
      </c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 t="s">
        <v>275</v>
      </c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</row>
    <row r="239" spans="1:60" x14ac:dyDescent="0.2">
      <c r="A239" s="179" t="s">
        <v>137</v>
      </c>
      <c r="B239" s="183" t="s">
        <v>94</v>
      </c>
      <c r="C239" s="212" t="s">
        <v>95</v>
      </c>
      <c r="D239" s="187"/>
      <c r="E239" s="192"/>
      <c r="F239" s="198"/>
      <c r="G239" s="198">
        <f>SUMIF(AE240:AE240,"&lt;&gt;NOR",G240:G240)</f>
        <v>0</v>
      </c>
      <c r="H239" s="198"/>
      <c r="I239" s="198">
        <f>SUM(I240:I240)</f>
        <v>0</v>
      </c>
      <c r="J239" s="198"/>
      <c r="K239" s="198">
        <f>SUM(K240:K240)</f>
        <v>16000</v>
      </c>
      <c r="L239" s="198"/>
      <c r="M239" s="198">
        <f>SUM(M240:M240)</f>
        <v>0</v>
      </c>
      <c r="N239" s="198"/>
      <c r="O239" s="198">
        <f>SUM(O240:O240)</f>
        <v>0</v>
      </c>
      <c r="P239" s="198"/>
      <c r="Q239" s="198">
        <f>SUM(Q240:Q240)</f>
        <v>0</v>
      </c>
      <c r="R239" s="198"/>
      <c r="S239" s="198"/>
      <c r="T239" s="199"/>
      <c r="U239" s="198">
        <f>SUM(U240:U240)</f>
        <v>0</v>
      </c>
      <c r="AE239" t="s">
        <v>138</v>
      </c>
    </row>
    <row r="240" spans="1:60" ht="22.5" outlineLevel="1" x14ac:dyDescent="0.2">
      <c r="A240" s="171">
        <v>49</v>
      </c>
      <c r="B240" s="182" t="s">
        <v>347</v>
      </c>
      <c r="C240" s="209" t="s">
        <v>348</v>
      </c>
      <c r="D240" s="184" t="s">
        <v>149</v>
      </c>
      <c r="E240" s="189">
        <v>4</v>
      </c>
      <c r="F240" s="195">
        <v>0</v>
      </c>
      <c r="G240" s="196">
        <f>ROUND(E240*F240,2)</f>
        <v>0</v>
      </c>
      <c r="H240" s="195">
        <v>0</v>
      </c>
      <c r="I240" s="196">
        <f>ROUND(E240*H240,2)</f>
        <v>0</v>
      </c>
      <c r="J240" s="195">
        <v>4000</v>
      </c>
      <c r="K240" s="196">
        <f>ROUND(E240*J240,2)</f>
        <v>16000</v>
      </c>
      <c r="L240" s="196">
        <v>21</v>
      </c>
      <c r="M240" s="196">
        <f>G240*(1+L240/100)</f>
        <v>0</v>
      </c>
      <c r="N240" s="196">
        <v>0</v>
      </c>
      <c r="O240" s="196">
        <f>ROUND(E240*N240,2)</f>
        <v>0</v>
      </c>
      <c r="P240" s="196">
        <v>0</v>
      </c>
      <c r="Q240" s="196">
        <f>ROUND(E240*P240,2)</f>
        <v>0</v>
      </c>
      <c r="R240" s="196"/>
      <c r="S240" s="196"/>
      <c r="T240" s="197">
        <v>0</v>
      </c>
      <c r="U240" s="196">
        <f>ROUND(E240*T240,2)</f>
        <v>0</v>
      </c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 t="s">
        <v>142</v>
      </c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</row>
    <row r="241" spans="1:60" x14ac:dyDescent="0.2">
      <c r="A241" s="179" t="s">
        <v>137</v>
      </c>
      <c r="B241" s="183" t="s">
        <v>96</v>
      </c>
      <c r="C241" s="212" t="s">
        <v>97</v>
      </c>
      <c r="D241" s="187"/>
      <c r="E241" s="192"/>
      <c r="F241" s="198"/>
      <c r="G241" s="198">
        <f>SUMIF(AE242:AE272,"&lt;&gt;NOR",G242:G272)</f>
        <v>0</v>
      </c>
      <c r="H241" s="198"/>
      <c r="I241" s="198">
        <f>SUM(I242:I272)</f>
        <v>43084.81</v>
      </c>
      <c r="J241" s="198"/>
      <c r="K241" s="198">
        <f>SUM(K242:K272)</f>
        <v>26783.18</v>
      </c>
      <c r="L241" s="198"/>
      <c r="M241" s="198">
        <f>SUM(M242:M272)</f>
        <v>0</v>
      </c>
      <c r="N241" s="198"/>
      <c r="O241" s="198">
        <f>SUM(O242:O272)</f>
        <v>2.12</v>
      </c>
      <c r="P241" s="198"/>
      <c r="Q241" s="198">
        <f>SUM(Q242:Q272)</f>
        <v>0</v>
      </c>
      <c r="R241" s="198"/>
      <c r="S241" s="198"/>
      <c r="T241" s="199"/>
      <c r="U241" s="198">
        <f>SUM(U242:U272)</f>
        <v>83.560000000000016</v>
      </c>
      <c r="AE241" t="s">
        <v>138</v>
      </c>
    </row>
    <row r="242" spans="1:60" outlineLevel="1" x14ac:dyDescent="0.2">
      <c r="A242" s="171">
        <v>50</v>
      </c>
      <c r="B242" s="182" t="s">
        <v>349</v>
      </c>
      <c r="C242" s="209" t="s">
        <v>350</v>
      </c>
      <c r="D242" s="184" t="s">
        <v>351</v>
      </c>
      <c r="E242" s="189">
        <v>5.6</v>
      </c>
      <c r="F242" s="195">
        <v>0</v>
      </c>
      <c r="G242" s="196">
        <f>ROUND(E242*F242,2)</f>
        <v>0</v>
      </c>
      <c r="H242" s="195">
        <v>0</v>
      </c>
      <c r="I242" s="196">
        <f>ROUND(E242*H242,2)</f>
        <v>0</v>
      </c>
      <c r="J242" s="195">
        <v>48.1</v>
      </c>
      <c r="K242" s="196">
        <f>ROUND(E242*J242,2)</f>
        <v>269.36</v>
      </c>
      <c r="L242" s="196">
        <v>21</v>
      </c>
      <c r="M242" s="196">
        <f>G242*(1+L242/100)</f>
        <v>0</v>
      </c>
      <c r="N242" s="196">
        <v>0</v>
      </c>
      <c r="O242" s="196">
        <f>ROUND(E242*N242,2)</f>
        <v>0</v>
      </c>
      <c r="P242" s="196">
        <v>0</v>
      </c>
      <c r="Q242" s="196">
        <f>ROUND(E242*P242,2)</f>
        <v>0</v>
      </c>
      <c r="R242" s="196"/>
      <c r="S242" s="196"/>
      <c r="T242" s="197">
        <v>0.15</v>
      </c>
      <c r="U242" s="196">
        <f>ROUND(E242*T242,2)</f>
        <v>0.84</v>
      </c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 t="s">
        <v>142</v>
      </c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</row>
    <row r="243" spans="1:60" outlineLevel="1" x14ac:dyDescent="0.2">
      <c r="A243" s="171"/>
      <c r="B243" s="182"/>
      <c r="C243" s="210" t="s">
        <v>352</v>
      </c>
      <c r="D243" s="185"/>
      <c r="E243" s="190">
        <v>1.4</v>
      </c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7"/>
      <c r="U243" s="196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 t="s">
        <v>144</v>
      </c>
      <c r="AF243" s="170">
        <v>0</v>
      </c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</row>
    <row r="244" spans="1:60" ht="22.5" outlineLevel="1" x14ac:dyDescent="0.2">
      <c r="A244" s="171"/>
      <c r="B244" s="182"/>
      <c r="C244" s="210" t="s">
        <v>353</v>
      </c>
      <c r="D244" s="185"/>
      <c r="E244" s="190">
        <v>2.4</v>
      </c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7"/>
      <c r="U244" s="196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 t="s">
        <v>144</v>
      </c>
      <c r="AF244" s="170">
        <v>0</v>
      </c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</row>
    <row r="245" spans="1:60" outlineLevel="1" x14ac:dyDescent="0.2">
      <c r="A245" s="171"/>
      <c r="B245" s="182"/>
      <c r="C245" s="210" t="s">
        <v>354</v>
      </c>
      <c r="D245" s="185"/>
      <c r="E245" s="190">
        <v>1.8</v>
      </c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7"/>
      <c r="U245" s="196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 t="s">
        <v>144</v>
      </c>
      <c r="AF245" s="170">
        <v>0</v>
      </c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</row>
    <row r="246" spans="1:60" outlineLevel="1" x14ac:dyDescent="0.2">
      <c r="A246" s="171">
        <v>51</v>
      </c>
      <c r="B246" s="182" t="s">
        <v>355</v>
      </c>
      <c r="C246" s="209" t="s">
        <v>356</v>
      </c>
      <c r="D246" s="184" t="s">
        <v>154</v>
      </c>
      <c r="E246" s="189">
        <v>81.84</v>
      </c>
      <c r="F246" s="195">
        <v>0</v>
      </c>
      <c r="G246" s="196">
        <f>ROUND(E246*F246,2)</f>
        <v>0</v>
      </c>
      <c r="H246" s="195">
        <v>72.81</v>
      </c>
      <c r="I246" s="196">
        <f>ROUND(E246*H246,2)</f>
        <v>5958.77</v>
      </c>
      <c r="J246" s="195">
        <v>313.19</v>
      </c>
      <c r="K246" s="196">
        <f>ROUND(E246*J246,2)</f>
        <v>25631.47</v>
      </c>
      <c r="L246" s="196">
        <v>21</v>
      </c>
      <c r="M246" s="196">
        <f>G246*(1+L246/100)</f>
        <v>0</v>
      </c>
      <c r="N246" s="196">
        <v>4.7499999999999999E-3</v>
      </c>
      <c r="O246" s="196">
        <f>ROUND(E246*N246,2)</f>
        <v>0.39</v>
      </c>
      <c r="P246" s="196">
        <v>0</v>
      </c>
      <c r="Q246" s="196">
        <f>ROUND(E246*P246,2)</f>
        <v>0</v>
      </c>
      <c r="R246" s="196"/>
      <c r="S246" s="196"/>
      <c r="T246" s="197">
        <v>0.97799999999999998</v>
      </c>
      <c r="U246" s="196">
        <f>ROUND(E246*T246,2)</f>
        <v>80.040000000000006</v>
      </c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 t="s">
        <v>142</v>
      </c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</row>
    <row r="247" spans="1:60" ht="22.5" outlineLevel="1" x14ac:dyDescent="0.2">
      <c r="A247" s="171"/>
      <c r="B247" s="182"/>
      <c r="C247" s="210" t="s">
        <v>357</v>
      </c>
      <c r="D247" s="185"/>
      <c r="E247" s="190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7"/>
      <c r="U247" s="196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 t="s">
        <v>144</v>
      </c>
      <c r="AF247" s="170">
        <v>0</v>
      </c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</row>
    <row r="248" spans="1:60" outlineLevel="1" x14ac:dyDescent="0.2">
      <c r="A248" s="171"/>
      <c r="B248" s="182"/>
      <c r="C248" s="210" t="s">
        <v>143</v>
      </c>
      <c r="D248" s="185"/>
      <c r="E248" s="190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7"/>
      <c r="U248" s="196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 t="s">
        <v>144</v>
      </c>
      <c r="AF248" s="170">
        <v>0</v>
      </c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</row>
    <row r="249" spans="1:60" outlineLevel="1" x14ac:dyDescent="0.2">
      <c r="A249" s="171"/>
      <c r="B249" s="182"/>
      <c r="C249" s="210" t="s">
        <v>176</v>
      </c>
      <c r="D249" s="185"/>
      <c r="E249" s="190">
        <v>4.16</v>
      </c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7"/>
      <c r="U249" s="196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 t="s">
        <v>144</v>
      </c>
      <c r="AF249" s="170">
        <v>0</v>
      </c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</row>
    <row r="250" spans="1:60" outlineLevel="1" x14ac:dyDescent="0.2">
      <c r="A250" s="171"/>
      <c r="B250" s="182"/>
      <c r="C250" s="210" t="s">
        <v>177</v>
      </c>
      <c r="D250" s="185"/>
      <c r="E250" s="190">
        <v>11.82</v>
      </c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7"/>
      <c r="U250" s="196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 t="s">
        <v>144</v>
      </c>
      <c r="AF250" s="170">
        <v>0</v>
      </c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</row>
    <row r="251" spans="1:60" outlineLevel="1" x14ac:dyDescent="0.2">
      <c r="A251" s="171"/>
      <c r="B251" s="182"/>
      <c r="C251" s="210" t="s">
        <v>178</v>
      </c>
      <c r="D251" s="185"/>
      <c r="E251" s="190">
        <v>1.1200000000000001</v>
      </c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7"/>
      <c r="U251" s="196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 t="s">
        <v>144</v>
      </c>
      <c r="AF251" s="170">
        <v>0</v>
      </c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</row>
    <row r="252" spans="1:60" outlineLevel="1" x14ac:dyDescent="0.2">
      <c r="A252" s="171"/>
      <c r="B252" s="182"/>
      <c r="C252" s="210" t="s">
        <v>179</v>
      </c>
      <c r="D252" s="185"/>
      <c r="E252" s="190">
        <v>3.65</v>
      </c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7"/>
      <c r="U252" s="196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 t="s">
        <v>144</v>
      </c>
      <c r="AF252" s="170">
        <v>0</v>
      </c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</row>
    <row r="253" spans="1:60" outlineLevel="1" x14ac:dyDescent="0.2">
      <c r="A253" s="171"/>
      <c r="B253" s="182"/>
      <c r="C253" s="210" t="s">
        <v>180</v>
      </c>
      <c r="D253" s="185"/>
      <c r="E253" s="190">
        <v>12.3</v>
      </c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7"/>
      <c r="U253" s="196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 t="s">
        <v>144</v>
      </c>
      <c r="AF253" s="170">
        <v>0</v>
      </c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</row>
    <row r="254" spans="1:60" outlineLevel="1" x14ac:dyDescent="0.2">
      <c r="A254" s="171"/>
      <c r="B254" s="182"/>
      <c r="C254" s="210" t="s">
        <v>181</v>
      </c>
      <c r="D254" s="185"/>
      <c r="E254" s="190">
        <v>3.76</v>
      </c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7"/>
      <c r="U254" s="196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 t="s">
        <v>144</v>
      </c>
      <c r="AF254" s="170">
        <v>0</v>
      </c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</row>
    <row r="255" spans="1:60" outlineLevel="1" x14ac:dyDescent="0.2">
      <c r="A255" s="171"/>
      <c r="B255" s="182"/>
      <c r="C255" s="210" t="s">
        <v>182</v>
      </c>
      <c r="D255" s="185"/>
      <c r="E255" s="190">
        <v>2.4500000000000002</v>
      </c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7"/>
      <c r="U255" s="196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 t="s">
        <v>144</v>
      </c>
      <c r="AF255" s="170">
        <v>0</v>
      </c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</row>
    <row r="256" spans="1:60" outlineLevel="1" x14ac:dyDescent="0.2">
      <c r="A256" s="171"/>
      <c r="B256" s="182"/>
      <c r="C256" s="210" t="s">
        <v>183</v>
      </c>
      <c r="D256" s="185"/>
      <c r="E256" s="190">
        <v>2.4500000000000002</v>
      </c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7"/>
      <c r="U256" s="196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 t="s">
        <v>144</v>
      </c>
      <c r="AF256" s="170">
        <v>0</v>
      </c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</row>
    <row r="257" spans="1:60" outlineLevel="1" x14ac:dyDescent="0.2">
      <c r="A257" s="171"/>
      <c r="B257" s="182"/>
      <c r="C257" s="211" t="s">
        <v>166</v>
      </c>
      <c r="D257" s="186"/>
      <c r="E257" s="191">
        <v>41.71</v>
      </c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7"/>
      <c r="U257" s="196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 t="s">
        <v>144</v>
      </c>
      <c r="AF257" s="170">
        <v>1</v>
      </c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</row>
    <row r="258" spans="1:60" outlineLevel="1" x14ac:dyDescent="0.2">
      <c r="A258" s="171"/>
      <c r="B258" s="182"/>
      <c r="C258" s="210" t="s">
        <v>146</v>
      </c>
      <c r="D258" s="185"/>
      <c r="E258" s="190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7"/>
      <c r="U258" s="196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 t="s">
        <v>144</v>
      </c>
      <c r="AF258" s="170">
        <v>0</v>
      </c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</row>
    <row r="259" spans="1:60" outlineLevel="1" x14ac:dyDescent="0.2">
      <c r="A259" s="171"/>
      <c r="B259" s="182"/>
      <c r="C259" s="210" t="s">
        <v>184</v>
      </c>
      <c r="D259" s="185"/>
      <c r="E259" s="190">
        <v>4.16</v>
      </c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7"/>
      <c r="U259" s="196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 t="s">
        <v>144</v>
      </c>
      <c r="AF259" s="170">
        <v>0</v>
      </c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</row>
    <row r="260" spans="1:60" outlineLevel="1" x14ac:dyDescent="0.2">
      <c r="A260" s="171"/>
      <c r="B260" s="182"/>
      <c r="C260" s="210" t="s">
        <v>185</v>
      </c>
      <c r="D260" s="185"/>
      <c r="E260" s="190">
        <v>11.65</v>
      </c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7"/>
      <c r="U260" s="196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 t="s">
        <v>144</v>
      </c>
      <c r="AF260" s="170">
        <v>0</v>
      </c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</row>
    <row r="261" spans="1:60" outlineLevel="1" x14ac:dyDescent="0.2">
      <c r="A261" s="171"/>
      <c r="B261" s="182"/>
      <c r="C261" s="210" t="s">
        <v>186</v>
      </c>
      <c r="D261" s="185"/>
      <c r="E261" s="190">
        <v>1.1200000000000001</v>
      </c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7"/>
      <c r="U261" s="196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 t="s">
        <v>144</v>
      </c>
      <c r="AF261" s="170">
        <v>0</v>
      </c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</row>
    <row r="262" spans="1:60" outlineLevel="1" x14ac:dyDescent="0.2">
      <c r="A262" s="171"/>
      <c r="B262" s="182"/>
      <c r="C262" s="210" t="s">
        <v>187</v>
      </c>
      <c r="D262" s="185"/>
      <c r="E262" s="190">
        <v>16.71</v>
      </c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7"/>
      <c r="U262" s="196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 t="s">
        <v>144</v>
      </c>
      <c r="AF262" s="170">
        <v>0</v>
      </c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</row>
    <row r="263" spans="1:60" outlineLevel="1" x14ac:dyDescent="0.2">
      <c r="A263" s="171"/>
      <c r="B263" s="182"/>
      <c r="C263" s="210" t="s">
        <v>188</v>
      </c>
      <c r="D263" s="185"/>
      <c r="E263" s="190">
        <v>4.04</v>
      </c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7"/>
      <c r="U263" s="196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 t="s">
        <v>144</v>
      </c>
      <c r="AF263" s="170">
        <v>0</v>
      </c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</row>
    <row r="264" spans="1:60" outlineLevel="1" x14ac:dyDescent="0.2">
      <c r="A264" s="171"/>
      <c r="B264" s="182"/>
      <c r="C264" s="210" t="s">
        <v>189</v>
      </c>
      <c r="D264" s="185"/>
      <c r="E264" s="190">
        <v>2.4500000000000002</v>
      </c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7"/>
      <c r="U264" s="196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 t="s">
        <v>144</v>
      </c>
      <c r="AF264" s="170">
        <v>0</v>
      </c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</row>
    <row r="265" spans="1:60" outlineLevel="1" x14ac:dyDescent="0.2">
      <c r="A265" s="171"/>
      <c r="B265" s="182"/>
      <c r="C265" s="211" t="s">
        <v>166</v>
      </c>
      <c r="D265" s="186"/>
      <c r="E265" s="191">
        <v>40.130000000000003</v>
      </c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7"/>
      <c r="U265" s="196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 t="s">
        <v>144</v>
      </c>
      <c r="AF265" s="170">
        <v>1</v>
      </c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</row>
    <row r="266" spans="1:60" outlineLevel="1" x14ac:dyDescent="0.2">
      <c r="A266" s="171">
        <v>52</v>
      </c>
      <c r="B266" s="182" t="s">
        <v>358</v>
      </c>
      <c r="C266" s="209" t="s">
        <v>359</v>
      </c>
      <c r="D266" s="184" t="s">
        <v>351</v>
      </c>
      <c r="E266" s="189">
        <v>6.16</v>
      </c>
      <c r="F266" s="195">
        <v>0</v>
      </c>
      <c r="G266" s="196">
        <f>ROUND(E266*F266,2)</f>
        <v>0</v>
      </c>
      <c r="H266" s="195">
        <v>181.5</v>
      </c>
      <c r="I266" s="196">
        <f>ROUND(E266*H266,2)</f>
        <v>1118.04</v>
      </c>
      <c r="J266" s="195">
        <v>0</v>
      </c>
      <c r="K266" s="196">
        <f>ROUND(E266*J266,2)</f>
        <v>0</v>
      </c>
      <c r="L266" s="196">
        <v>21</v>
      </c>
      <c r="M266" s="196">
        <f>G266*(1+L266/100)</f>
        <v>0</v>
      </c>
      <c r="N266" s="196">
        <v>2.2000000000000001E-4</v>
      </c>
      <c r="O266" s="196">
        <f>ROUND(E266*N266,2)</f>
        <v>0</v>
      </c>
      <c r="P266" s="196">
        <v>0</v>
      </c>
      <c r="Q266" s="196">
        <f>ROUND(E266*P266,2)</f>
        <v>0</v>
      </c>
      <c r="R266" s="196"/>
      <c r="S266" s="196"/>
      <c r="T266" s="197">
        <v>0</v>
      </c>
      <c r="U266" s="196">
        <f>ROUND(E266*T266,2)</f>
        <v>0</v>
      </c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 t="s">
        <v>322</v>
      </c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</row>
    <row r="267" spans="1:60" outlineLevel="1" x14ac:dyDescent="0.2">
      <c r="A267" s="171"/>
      <c r="B267" s="182"/>
      <c r="C267" s="210" t="s">
        <v>360</v>
      </c>
      <c r="D267" s="185"/>
      <c r="E267" s="190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7"/>
      <c r="U267" s="196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 t="s">
        <v>144</v>
      </c>
      <c r="AF267" s="170">
        <v>0</v>
      </c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</row>
    <row r="268" spans="1:60" outlineLevel="1" x14ac:dyDescent="0.2">
      <c r="A268" s="171"/>
      <c r="B268" s="182"/>
      <c r="C268" s="210" t="s">
        <v>361</v>
      </c>
      <c r="D268" s="185"/>
      <c r="E268" s="190">
        <v>6.16</v>
      </c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7"/>
      <c r="U268" s="196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 t="s">
        <v>144</v>
      </c>
      <c r="AF268" s="170">
        <v>5</v>
      </c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</row>
    <row r="269" spans="1:60" ht="33.75" outlineLevel="1" x14ac:dyDescent="0.2">
      <c r="A269" s="171">
        <v>53</v>
      </c>
      <c r="B269" s="182" t="s">
        <v>362</v>
      </c>
      <c r="C269" s="209" t="s">
        <v>363</v>
      </c>
      <c r="D269" s="184" t="s">
        <v>154</v>
      </c>
      <c r="E269" s="189">
        <v>90.02</v>
      </c>
      <c r="F269" s="195">
        <v>0</v>
      </c>
      <c r="G269" s="196">
        <f>ROUND(E269*F269,2)</f>
        <v>0</v>
      </c>
      <c r="H269" s="195">
        <v>400</v>
      </c>
      <c r="I269" s="196">
        <f>ROUND(E269*H269,2)</f>
        <v>36008</v>
      </c>
      <c r="J269" s="195">
        <v>0</v>
      </c>
      <c r="K269" s="196">
        <f>ROUND(E269*J269,2)</f>
        <v>0</v>
      </c>
      <c r="L269" s="196">
        <v>21</v>
      </c>
      <c r="M269" s="196">
        <f>G269*(1+L269/100)</f>
        <v>0</v>
      </c>
      <c r="N269" s="196">
        <v>1.9199999999999998E-2</v>
      </c>
      <c r="O269" s="196">
        <f>ROUND(E269*N269,2)</f>
        <v>1.73</v>
      </c>
      <c r="P269" s="196">
        <v>0</v>
      </c>
      <c r="Q269" s="196">
        <f>ROUND(E269*P269,2)</f>
        <v>0</v>
      </c>
      <c r="R269" s="196"/>
      <c r="S269" s="196"/>
      <c r="T269" s="197">
        <v>0</v>
      </c>
      <c r="U269" s="196">
        <f>ROUND(E269*T269,2)</f>
        <v>0</v>
      </c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 t="s">
        <v>322</v>
      </c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</row>
    <row r="270" spans="1:60" outlineLevel="1" x14ac:dyDescent="0.2">
      <c r="A270" s="171"/>
      <c r="B270" s="182"/>
      <c r="C270" s="210" t="s">
        <v>360</v>
      </c>
      <c r="D270" s="185"/>
      <c r="E270" s="190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7"/>
      <c r="U270" s="196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 t="s">
        <v>144</v>
      </c>
      <c r="AF270" s="170">
        <v>0</v>
      </c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</row>
    <row r="271" spans="1:60" outlineLevel="1" x14ac:dyDescent="0.2">
      <c r="A271" s="171"/>
      <c r="B271" s="182"/>
      <c r="C271" s="210" t="s">
        <v>284</v>
      </c>
      <c r="D271" s="185"/>
      <c r="E271" s="190">
        <v>90.02</v>
      </c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7"/>
      <c r="U271" s="196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 t="s">
        <v>144</v>
      </c>
      <c r="AF271" s="170">
        <v>5</v>
      </c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</row>
    <row r="272" spans="1:60" outlineLevel="1" x14ac:dyDescent="0.2">
      <c r="A272" s="171">
        <v>54</v>
      </c>
      <c r="B272" s="182" t="s">
        <v>364</v>
      </c>
      <c r="C272" s="209" t="s">
        <v>365</v>
      </c>
      <c r="D272" s="184" t="s">
        <v>274</v>
      </c>
      <c r="E272" s="189">
        <v>2.1184799999999999</v>
      </c>
      <c r="F272" s="195">
        <v>0</v>
      </c>
      <c r="G272" s="196">
        <f>ROUND(E272*F272,2)</f>
        <v>0</v>
      </c>
      <c r="H272" s="195">
        <v>0</v>
      </c>
      <c r="I272" s="196">
        <f>ROUND(E272*H272,2)</f>
        <v>0</v>
      </c>
      <c r="J272" s="195">
        <v>416.5</v>
      </c>
      <c r="K272" s="196">
        <f>ROUND(E272*J272,2)</f>
        <v>882.35</v>
      </c>
      <c r="L272" s="196">
        <v>21</v>
      </c>
      <c r="M272" s="196">
        <f>G272*(1+L272/100)</f>
        <v>0</v>
      </c>
      <c r="N272" s="196">
        <v>0</v>
      </c>
      <c r="O272" s="196">
        <f>ROUND(E272*N272,2)</f>
        <v>0</v>
      </c>
      <c r="P272" s="196">
        <v>0</v>
      </c>
      <c r="Q272" s="196">
        <f>ROUND(E272*P272,2)</f>
        <v>0</v>
      </c>
      <c r="R272" s="196"/>
      <c r="S272" s="196"/>
      <c r="T272" s="197">
        <v>1.2649999999999999</v>
      </c>
      <c r="U272" s="196">
        <f>ROUND(E272*T272,2)</f>
        <v>2.68</v>
      </c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 t="s">
        <v>275</v>
      </c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</row>
    <row r="273" spans="1:60" x14ac:dyDescent="0.2">
      <c r="A273" s="179" t="s">
        <v>137</v>
      </c>
      <c r="B273" s="183" t="s">
        <v>98</v>
      </c>
      <c r="C273" s="212" t="s">
        <v>99</v>
      </c>
      <c r="D273" s="187"/>
      <c r="E273" s="192"/>
      <c r="F273" s="198"/>
      <c r="G273" s="198">
        <f>SUMIF(AE274:AE363,"&lt;&gt;NOR",G274:G363)</f>
        <v>0</v>
      </c>
      <c r="H273" s="198"/>
      <c r="I273" s="198">
        <f>SUM(I274:I363)</f>
        <v>115211.15</v>
      </c>
      <c r="J273" s="198"/>
      <c r="K273" s="198">
        <f>SUM(K274:K363)</f>
        <v>71141.58</v>
      </c>
      <c r="L273" s="198"/>
      <c r="M273" s="198">
        <f>SUM(M274:M363)</f>
        <v>0</v>
      </c>
      <c r="N273" s="198"/>
      <c r="O273" s="198">
        <f>SUM(O274:O363)</f>
        <v>3.55</v>
      </c>
      <c r="P273" s="198"/>
      <c r="Q273" s="198">
        <f>SUM(Q274:Q363)</f>
        <v>0</v>
      </c>
      <c r="R273" s="198"/>
      <c r="S273" s="198"/>
      <c r="T273" s="199"/>
      <c r="U273" s="198">
        <f>SUM(U274:U363)</f>
        <v>219.59</v>
      </c>
      <c r="AE273" t="s">
        <v>138</v>
      </c>
    </row>
    <row r="274" spans="1:60" ht="33.75" outlineLevel="1" x14ac:dyDescent="0.2">
      <c r="A274" s="171">
        <v>55</v>
      </c>
      <c r="B274" s="182" t="s">
        <v>366</v>
      </c>
      <c r="C274" s="209" t="s">
        <v>367</v>
      </c>
      <c r="D274" s="184" t="s">
        <v>154</v>
      </c>
      <c r="E274" s="189">
        <v>224.422</v>
      </c>
      <c r="F274" s="195">
        <v>0</v>
      </c>
      <c r="G274" s="196">
        <f>ROUND(E274*F274,2)</f>
        <v>0</v>
      </c>
      <c r="H274" s="195">
        <v>77.599999999999994</v>
      </c>
      <c r="I274" s="196">
        <f>ROUND(E274*H274,2)</f>
        <v>17415.150000000001</v>
      </c>
      <c r="J274" s="195">
        <v>310.39999999999998</v>
      </c>
      <c r="K274" s="196">
        <f>ROUND(E274*J274,2)</f>
        <v>69660.59</v>
      </c>
      <c r="L274" s="196">
        <v>21</v>
      </c>
      <c r="M274" s="196">
        <f>G274*(1+L274/100)</f>
        <v>0</v>
      </c>
      <c r="N274" s="196">
        <v>4.9500000000000004E-3</v>
      </c>
      <c r="O274" s="196">
        <f>ROUND(E274*N274,2)</f>
        <v>1.1100000000000001</v>
      </c>
      <c r="P274" s="196">
        <v>0</v>
      </c>
      <c r="Q274" s="196">
        <f>ROUND(E274*P274,2)</f>
        <v>0</v>
      </c>
      <c r="R274" s="196"/>
      <c r="S274" s="196"/>
      <c r="T274" s="197">
        <v>0.95840000000000003</v>
      </c>
      <c r="U274" s="196">
        <f>ROUND(E274*T274,2)</f>
        <v>215.09</v>
      </c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 t="s">
        <v>368</v>
      </c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</row>
    <row r="275" spans="1:60" outlineLevel="1" x14ac:dyDescent="0.2">
      <c r="A275" s="171"/>
      <c r="B275" s="182"/>
      <c r="C275" s="210" t="s">
        <v>143</v>
      </c>
      <c r="D275" s="185"/>
      <c r="E275" s="190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7"/>
      <c r="U275" s="196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 t="s">
        <v>144</v>
      </c>
      <c r="AF275" s="170">
        <v>0</v>
      </c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</row>
    <row r="276" spans="1:60" outlineLevel="1" x14ac:dyDescent="0.2">
      <c r="A276" s="171"/>
      <c r="B276" s="182"/>
      <c r="C276" s="210" t="s">
        <v>369</v>
      </c>
      <c r="D276" s="185"/>
      <c r="E276" s="190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7"/>
      <c r="U276" s="196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 t="s">
        <v>144</v>
      </c>
      <c r="AF276" s="170">
        <v>0</v>
      </c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</row>
    <row r="277" spans="1:60" outlineLevel="1" x14ac:dyDescent="0.2">
      <c r="A277" s="171"/>
      <c r="B277" s="182"/>
      <c r="C277" s="210" t="s">
        <v>370</v>
      </c>
      <c r="D277" s="185"/>
      <c r="E277" s="190">
        <v>16.128</v>
      </c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7"/>
      <c r="U277" s="196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 t="s">
        <v>144</v>
      </c>
      <c r="AF277" s="170">
        <v>0</v>
      </c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</row>
    <row r="278" spans="1:60" outlineLevel="1" x14ac:dyDescent="0.2">
      <c r="A278" s="171"/>
      <c r="B278" s="182"/>
      <c r="C278" s="210" t="s">
        <v>371</v>
      </c>
      <c r="D278" s="185"/>
      <c r="E278" s="190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7"/>
      <c r="U278" s="196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 t="s">
        <v>144</v>
      </c>
      <c r="AF278" s="170">
        <v>0</v>
      </c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</row>
    <row r="279" spans="1:60" outlineLevel="1" x14ac:dyDescent="0.2">
      <c r="A279" s="171"/>
      <c r="B279" s="182"/>
      <c r="C279" s="210" t="s">
        <v>372</v>
      </c>
      <c r="D279" s="185"/>
      <c r="E279" s="190">
        <v>-3.2</v>
      </c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7"/>
      <c r="U279" s="196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 t="s">
        <v>144</v>
      </c>
      <c r="AF279" s="170">
        <v>0</v>
      </c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</row>
    <row r="280" spans="1:60" outlineLevel="1" x14ac:dyDescent="0.2">
      <c r="A280" s="171"/>
      <c r="B280" s="182"/>
      <c r="C280" s="210" t="s">
        <v>373</v>
      </c>
      <c r="D280" s="185"/>
      <c r="E280" s="190">
        <v>-1.4</v>
      </c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7"/>
      <c r="U280" s="196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 t="s">
        <v>144</v>
      </c>
      <c r="AF280" s="170">
        <v>0</v>
      </c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</row>
    <row r="281" spans="1:60" outlineLevel="1" x14ac:dyDescent="0.2">
      <c r="A281" s="171"/>
      <c r="B281" s="182"/>
      <c r="C281" s="210" t="s">
        <v>374</v>
      </c>
      <c r="D281" s="185"/>
      <c r="E281" s="190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7"/>
      <c r="U281" s="196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 t="s">
        <v>144</v>
      </c>
      <c r="AF281" s="170">
        <v>0</v>
      </c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</row>
    <row r="282" spans="1:60" outlineLevel="1" x14ac:dyDescent="0.2">
      <c r="A282" s="171"/>
      <c r="B282" s="182"/>
      <c r="C282" s="210" t="s">
        <v>375</v>
      </c>
      <c r="D282" s="185"/>
      <c r="E282" s="190">
        <v>2.4</v>
      </c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7"/>
      <c r="U282" s="196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 t="s">
        <v>144</v>
      </c>
      <c r="AF282" s="170">
        <v>0</v>
      </c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</row>
    <row r="283" spans="1:60" outlineLevel="1" x14ac:dyDescent="0.2">
      <c r="A283" s="171"/>
      <c r="B283" s="182"/>
      <c r="C283" s="210" t="s">
        <v>376</v>
      </c>
      <c r="D283" s="185"/>
      <c r="E283" s="190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7"/>
      <c r="U283" s="196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 t="s">
        <v>144</v>
      </c>
      <c r="AF283" s="170">
        <v>0</v>
      </c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</row>
    <row r="284" spans="1:60" outlineLevel="1" x14ac:dyDescent="0.2">
      <c r="A284" s="171"/>
      <c r="B284" s="182"/>
      <c r="C284" s="210" t="s">
        <v>377</v>
      </c>
      <c r="D284" s="185"/>
      <c r="E284" s="190">
        <v>32.298000000000002</v>
      </c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7"/>
      <c r="U284" s="196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 t="s">
        <v>144</v>
      </c>
      <c r="AF284" s="170">
        <v>0</v>
      </c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</row>
    <row r="285" spans="1:60" outlineLevel="1" x14ac:dyDescent="0.2">
      <c r="A285" s="171"/>
      <c r="B285" s="182"/>
      <c r="C285" s="210" t="s">
        <v>371</v>
      </c>
      <c r="D285" s="185"/>
      <c r="E285" s="190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7"/>
      <c r="U285" s="196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 t="s">
        <v>144</v>
      </c>
      <c r="AF285" s="170">
        <v>0</v>
      </c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</row>
    <row r="286" spans="1:60" outlineLevel="1" x14ac:dyDescent="0.2">
      <c r="A286" s="171"/>
      <c r="B286" s="182"/>
      <c r="C286" s="210" t="s">
        <v>378</v>
      </c>
      <c r="D286" s="185"/>
      <c r="E286" s="190">
        <v>-1.6</v>
      </c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7"/>
      <c r="U286" s="196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 t="s">
        <v>144</v>
      </c>
      <c r="AF286" s="170">
        <v>0</v>
      </c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</row>
    <row r="287" spans="1:60" outlineLevel="1" x14ac:dyDescent="0.2">
      <c r="A287" s="171"/>
      <c r="B287" s="182"/>
      <c r="C287" s="210" t="s">
        <v>379</v>
      </c>
      <c r="D287" s="185"/>
      <c r="E287" s="190">
        <v>-3</v>
      </c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7"/>
      <c r="U287" s="196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 t="s">
        <v>144</v>
      </c>
      <c r="AF287" s="170">
        <v>0</v>
      </c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</row>
    <row r="288" spans="1:60" outlineLevel="1" x14ac:dyDescent="0.2">
      <c r="A288" s="171"/>
      <c r="B288" s="182"/>
      <c r="C288" s="210" t="s">
        <v>380</v>
      </c>
      <c r="D288" s="185"/>
      <c r="E288" s="190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7"/>
      <c r="U288" s="196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 t="s">
        <v>144</v>
      </c>
      <c r="AF288" s="170">
        <v>0</v>
      </c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</row>
    <row r="289" spans="1:60" outlineLevel="1" x14ac:dyDescent="0.2">
      <c r="A289" s="171"/>
      <c r="B289" s="182"/>
      <c r="C289" s="210" t="s">
        <v>381</v>
      </c>
      <c r="D289" s="185"/>
      <c r="E289" s="190">
        <v>2.25</v>
      </c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7"/>
      <c r="U289" s="196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 t="s">
        <v>144</v>
      </c>
      <c r="AF289" s="170">
        <v>0</v>
      </c>
      <c r="AG289" s="170"/>
      <c r="AH289" s="170"/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</row>
    <row r="290" spans="1:60" outlineLevel="1" x14ac:dyDescent="0.2">
      <c r="A290" s="171"/>
      <c r="B290" s="182"/>
      <c r="C290" s="210" t="s">
        <v>382</v>
      </c>
      <c r="D290" s="185"/>
      <c r="E290" s="190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7"/>
      <c r="U290" s="196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 t="s">
        <v>144</v>
      </c>
      <c r="AF290" s="170">
        <v>0</v>
      </c>
      <c r="AG290" s="170"/>
      <c r="AH290" s="170"/>
      <c r="AI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</row>
    <row r="291" spans="1:60" outlineLevel="1" x14ac:dyDescent="0.2">
      <c r="A291" s="171"/>
      <c r="B291" s="182"/>
      <c r="C291" s="210" t="s">
        <v>383</v>
      </c>
      <c r="D291" s="185"/>
      <c r="E291" s="190">
        <v>8.4</v>
      </c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7"/>
      <c r="U291" s="196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 t="s">
        <v>144</v>
      </c>
      <c r="AF291" s="170">
        <v>0</v>
      </c>
      <c r="AG291" s="170"/>
      <c r="AH291" s="170"/>
      <c r="AI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</row>
    <row r="292" spans="1:60" outlineLevel="1" x14ac:dyDescent="0.2">
      <c r="A292" s="171"/>
      <c r="B292" s="182"/>
      <c r="C292" s="210" t="s">
        <v>371</v>
      </c>
      <c r="D292" s="185"/>
      <c r="E292" s="190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7"/>
      <c r="U292" s="196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 t="s">
        <v>144</v>
      </c>
      <c r="AF292" s="170">
        <v>0</v>
      </c>
      <c r="AG292" s="170"/>
      <c r="AH292" s="170"/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</row>
    <row r="293" spans="1:60" outlineLevel="1" x14ac:dyDescent="0.2">
      <c r="A293" s="171"/>
      <c r="B293" s="182"/>
      <c r="C293" s="210" t="s">
        <v>373</v>
      </c>
      <c r="D293" s="185"/>
      <c r="E293" s="190">
        <v>-1.4</v>
      </c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7"/>
      <c r="U293" s="196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 t="s">
        <v>144</v>
      </c>
      <c r="AF293" s="170">
        <v>0</v>
      </c>
      <c r="AG293" s="170"/>
      <c r="AH293" s="170"/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</row>
    <row r="294" spans="1:60" outlineLevel="1" x14ac:dyDescent="0.2">
      <c r="A294" s="171"/>
      <c r="B294" s="182"/>
      <c r="C294" s="210" t="s">
        <v>384</v>
      </c>
      <c r="D294" s="185"/>
      <c r="E294" s="190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7"/>
      <c r="U294" s="196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 t="s">
        <v>144</v>
      </c>
      <c r="AF294" s="170">
        <v>0</v>
      </c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</row>
    <row r="295" spans="1:60" outlineLevel="1" x14ac:dyDescent="0.2">
      <c r="A295" s="171"/>
      <c r="B295" s="182"/>
      <c r="C295" s="210" t="s">
        <v>385</v>
      </c>
      <c r="D295" s="185"/>
      <c r="E295" s="190">
        <v>31.605</v>
      </c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7"/>
      <c r="U295" s="196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 t="s">
        <v>144</v>
      </c>
      <c r="AF295" s="170">
        <v>0</v>
      </c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</row>
    <row r="296" spans="1:60" outlineLevel="1" x14ac:dyDescent="0.2">
      <c r="A296" s="171"/>
      <c r="B296" s="182"/>
      <c r="C296" s="210" t="s">
        <v>371</v>
      </c>
      <c r="D296" s="185"/>
      <c r="E296" s="190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7"/>
      <c r="U296" s="196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 t="s">
        <v>144</v>
      </c>
      <c r="AF296" s="170">
        <v>0</v>
      </c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</row>
    <row r="297" spans="1:60" outlineLevel="1" x14ac:dyDescent="0.2">
      <c r="A297" s="171"/>
      <c r="B297" s="182"/>
      <c r="C297" s="210" t="s">
        <v>386</v>
      </c>
      <c r="D297" s="185"/>
      <c r="E297" s="190">
        <v>-1.8</v>
      </c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7"/>
      <c r="U297" s="196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 t="s">
        <v>144</v>
      </c>
      <c r="AF297" s="170">
        <v>0</v>
      </c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</row>
    <row r="298" spans="1:60" outlineLevel="1" x14ac:dyDescent="0.2">
      <c r="A298" s="171"/>
      <c r="B298" s="182"/>
      <c r="C298" s="210" t="s">
        <v>387</v>
      </c>
      <c r="D298" s="185"/>
      <c r="E298" s="190">
        <v>-1</v>
      </c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7"/>
      <c r="U298" s="196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 t="s">
        <v>144</v>
      </c>
      <c r="AF298" s="170">
        <v>0</v>
      </c>
      <c r="AG298" s="170"/>
      <c r="AH298" s="170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</row>
    <row r="299" spans="1:60" outlineLevel="1" x14ac:dyDescent="0.2">
      <c r="A299" s="171"/>
      <c r="B299" s="182"/>
      <c r="C299" s="210" t="s">
        <v>380</v>
      </c>
      <c r="D299" s="185"/>
      <c r="E299" s="190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7"/>
      <c r="U299" s="196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 t="s">
        <v>144</v>
      </c>
      <c r="AF299" s="170">
        <v>0</v>
      </c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</row>
    <row r="300" spans="1:60" outlineLevel="1" x14ac:dyDescent="0.2">
      <c r="A300" s="171"/>
      <c r="B300" s="182"/>
      <c r="C300" s="210" t="s">
        <v>388</v>
      </c>
      <c r="D300" s="185"/>
      <c r="E300" s="190">
        <v>2</v>
      </c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7"/>
      <c r="U300" s="196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 t="s">
        <v>144</v>
      </c>
      <c r="AF300" s="170">
        <v>0</v>
      </c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</row>
    <row r="301" spans="1:60" outlineLevel="1" x14ac:dyDescent="0.2">
      <c r="A301" s="171"/>
      <c r="B301" s="182"/>
      <c r="C301" s="210" t="s">
        <v>389</v>
      </c>
      <c r="D301" s="185"/>
      <c r="E301" s="190">
        <v>0.5</v>
      </c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7"/>
      <c r="U301" s="196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 t="s">
        <v>144</v>
      </c>
      <c r="AF301" s="170">
        <v>0</v>
      </c>
      <c r="AG301" s="170"/>
      <c r="AH301" s="170"/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</row>
    <row r="302" spans="1:60" outlineLevel="1" x14ac:dyDescent="0.2">
      <c r="A302" s="171"/>
      <c r="B302" s="182"/>
      <c r="C302" s="210" t="s">
        <v>390</v>
      </c>
      <c r="D302" s="185"/>
      <c r="E302" s="190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7"/>
      <c r="U302" s="196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 t="s">
        <v>144</v>
      </c>
      <c r="AF302" s="170">
        <v>0</v>
      </c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</row>
    <row r="303" spans="1:60" outlineLevel="1" x14ac:dyDescent="0.2">
      <c r="A303" s="171"/>
      <c r="B303" s="182"/>
      <c r="C303" s="210" t="s">
        <v>391</v>
      </c>
      <c r="D303" s="185"/>
      <c r="E303" s="190">
        <v>16.547999999999998</v>
      </c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7"/>
      <c r="U303" s="196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 t="s">
        <v>144</v>
      </c>
      <c r="AF303" s="170">
        <v>0</v>
      </c>
      <c r="AG303" s="170"/>
      <c r="AH303" s="170"/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</row>
    <row r="304" spans="1:60" outlineLevel="1" x14ac:dyDescent="0.2">
      <c r="A304" s="171"/>
      <c r="B304" s="182"/>
      <c r="C304" s="210" t="s">
        <v>371</v>
      </c>
      <c r="D304" s="185"/>
      <c r="E304" s="190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7"/>
      <c r="U304" s="196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 t="s">
        <v>144</v>
      </c>
      <c r="AF304" s="170">
        <v>0</v>
      </c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</row>
    <row r="305" spans="1:60" outlineLevel="1" x14ac:dyDescent="0.2">
      <c r="A305" s="171"/>
      <c r="B305" s="182"/>
      <c r="C305" s="210" t="s">
        <v>392</v>
      </c>
      <c r="D305" s="185"/>
      <c r="E305" s="190">
        <v>-3.6</v>
      </c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7"/>
      <c r="U305" s="196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 t="s">
        <v>144</v>
      </c>
      <c r="AF305" s="170">
        <v>0</v>
      </c>
      <c r="AG305" s="170"/>
      <c r="AH305" s="170"/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</row>
    <row r="306" spans="1:60" outlineLevel="1" x14ac:dyDescent="0.2">
      <c r="A306" s="171"/>
      <c r="B306" s="182"/>
      <c r="C306" s="210" t="s">
        <v>387</v>
      </c>
      <c r="D306" s="185"/>
      <c r="E306" s="190">
        <v>-1</v>
      </c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7"/>
      <c r="U306" s="196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 t="s">
        <v>144</v>
      </c>
      <c r="AF306" s="170">
        <v>0</v>
      </c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</row>
    <row r="307" spans="1:60" outlineLevel="1" x14ac:dyDescent="0.2">
      <c r="A307" s="171"/>
      <c r="B307" s="182"/>
      <c r="C307" s="210" t="s">
        <v>380</v>
      </c>
      <c r="D307" s="185"/>
      <c r="E307" s="190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7"/>
      <c r="U307" s="196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 t="s">
        <v>144</v>
      </c>
      <c r="AF307" s="170">
        <v>0</v>
      </c>
      <c r="AG307" s="170"/>
      <c r="AH307" s="170"/>
      <c r="AI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170"/>
      <c r="AT307" s="170"/>
      <c r="AU307" s="170"/>
      <c r="AV307" s="170"/>
      <c r="AW307" s="170"/>
      <c r="AX307" s="170"/>
      <c r="AY307" s="170"/>
      <c r="AZ307" s="170"/>
      <c r="BA307" s="170"/>
      <c r="BB307" s="170"/>
      <c r="BC307" s="170"/>
      <c r="BD307" s="170"/>
      <c r="BE307" s="170"/>
      <c r="BF307" s="170"/>
      <c r="BG307" s="170"/>
      <c r="BH307" s="170"/>
    </row>
    <row r="308" spans="1:60" outlineLevel="1" x14ac:dyDescent="0.2">
      <c r="A308" s="171"/>
      <c r="B308" s="182"/>
      <c r="C308" s="210" t="s">
        <v>388</v>
      </c>
      <c r="D308" s="185"/>
      <c r="E308" s="190">
        <v>2</v>
      </c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7"/>
      <c r="U308" s="196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 t="s">
        <v>144</v>
      </c>
      <c r="AF308" s="170">
        <v>0</v>
      </c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</row>
    <row r="309" spans="1:60" outlineLevel="1" x14ac:dyDescent="0.2">
      <c r="A309" s="171"/>
      <c r="B309" s="182"/>
      <c r="C309" s="210" t="s">
        <v>393</v>
      </c>
      <c r="D309" s="185"/>
      <c r="E309" s="190">
        <v>2</v>
      </c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7"/>
      <c r="U309" s="196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 t="s">
        <v>144</v>
      </c>
      <c r="AF309" s="170">
        <v>0</v>
      </c>
      <c r="AG309" s="170"/>
      <c r="AH309" s="170"/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</row>
    <row r="310" spans="1:60" outlineLevel="1" x14ac:dyDescent="0.2">
      <c r="A310" s="171"/>
      <c r="B310" s="182"/>
      <c r="C310" s="210" t="s">
        <v>394</v>
      </c>
      <c r="D310" s="185"/>
      <c r="E310" s="190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7"/>
      <c r="U310" s="196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 t="s">
        <v>144</v>
      </c>
      <c r="AF310" s="170">
        <v>0</v>
      </c>
      <c r="AG310" s="170"/>
      <c r="AH310" s="170"/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</row>
    <row r="311" spans="1:60" outlineLevel="1" x14ac:dyDescent="0.2">
      <c r="A311" s="171"/>
      <c r="B311" s="182"/>
      <c r="C311" s="210" t="s">
        <v>395</v>
      </c>
      <c r="D311" s="185"/>
      <c r="E311" s="190">
        <v>12.138</v>
      </c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7"/>
      <c r="U311" s="196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 t="s">
        <v>144</v>
      </c>
      <c r="AF311" s="170">
        <v>0</v>
      </c>
      <c r="AG311" s="170"/>
      <c r="AH311" s="170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</row>
    <row r="312" spans="1:60" outlineLevel="1" x14ac:dyDescent="0.2">
      <c r="A312" s="171"/>
      <c r="B312" s="182"/>
      <c r="C312" s="210" t="s">
        <v>396</v>
      </c>
      <c r="D312" s="185"/>
      <c r="E312" s="190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7"/>
      <c r="U312" s="196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 t="s">
        <v>144</v>
      </c>
      <c r="AF312" s="170">
        <v>0</v>
      </c>
      <c r="AG312" s="170"/>
      <c r="AH312" s="170"/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  <c r="BB312" s="170"/>
      <c r="BC312" s="170"/>
      <c r="BD312" s="170"/>
      <c r="BE312" s="170"/>
      <c r="BF312" s="170"/>
      <c r="BG312" s="170"/>
      <c r="BH312" s="170"/>
    </row>
    <row r="313" spans="1:60" outlineLevel="1" x14ac:dyDescent="0.2">
      <c r="A313" s="171"/>
      <c r="B313" s="182"/>
      <c r="C313" s="210" t="s">
        <v>378</v>
      </c>
      <c r="D313" s="185"/>
      <c r="E313" s="190">
        <v>-1.6</v>
      </c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7"/>
      <c r="U313" s="196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 t="s">
        <v>144</v>
      </c>
      <c r="AF313" s="170">
        <v>0</v>
      </c>
      <c r="AG313" s="170"/>
      <c r="AH313" s="170"/>
      <c r="AI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70"/>
      <c r="BB313" s="170"/>
      <c r="BC313" s="170"/>
      <c r="BD313" s="170"/>
      <c r="BE313" s="170"/>
      <c r="BF313" s="170"/>
      <c r="BG313" s="170"/>
      <c r="BH313" s="170"/>
    </row>
    <row r="314" spans="1:60" outlineLevel="1" x14ac:dyDescent="0.2">
      <c r="A314" s="171"/>
      <c r="B314" s="182"/>
      <c r="C314" s="210" t="s">
        <v>374</v>
      </c>
      <c r="D314" s="185"/>
      <c r="E314" s="190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7"/>
      <c r="U314" s="196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 t="s">
        <v>144</v>
      </c>
      <c r="AF314" s="170">
        <v>0</v>
      </c>
      <c r="AG314" s="170"/>
      <c r="AH314" s="170"/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</row>
    <row r="315" spans="1:60" outlineLevel="1" x14ac:dyDescent="0.2">
      <c r="A315" s="171"/>
      <c r="B315" s="182"/>
      <c r="C315" s="210" t="s">
        <v>397</v>
      </c>
      <c r="D315" s="185"/>
      <c r="E315" s="190">
        <v>2</v>
      </c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7"/>
      <c r="U315" s="196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 t="s">
        <v>144</v>
      </c>
      <c r="AF315" s="170">
        <v>0</v>
      </c>
      <c r="AG315" s="170"/>
      <c r="AH315" s="170"/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</row>
    <row r="316" spans="1:60" outlineLevel="1" x14ac:dyDescent="0.2">
      <c r="A316" s="171"/>
      <c r="B316" s="182"/>
      <c r="C316" s="211" t="s">
        <v>166</v>
      </c>
      <c r="D316" s="186"/>
      <c r="E316" s="191">
        <v>110.667</v>
      </c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7"/>
      <c r="U316" s="196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 t="s">
        <v>144</v>
      </c>
      <c r="AF316" s="170">
        <v>1</v>
      </c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</row>
    <row r="317" spans="1:60" outlineLevel="1" x14ac:dyDescent="0.2">
      <c r="A317" s="171"/>
      <c r="B317" s="182"/>
      <c r="C317" s="210" t="s">
        <v>146</v>
      </c>
      <c r="D317" s="185"/>
      <c r="E317" s="190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7"/>
      <c r="U317" s="196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 t="s">
        <v>144</v>
      </c>
      <c r="AF317" s="170">
        <v>0</v>
      </c>
      <c r="AG317" s="170"/>
      <c r="AH317" s="170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</row>
    <row r="318" spans="1:60" outlineLevel="1" x14ac:dyDescent="0.2">
      <c r="A318" s="171"/>
      <c r="B318" s="182"/>
      <c r="C318" s="210" t="s">
        <v>398</v>
      </c>
      <c r="D318" s="185"/>
      <c r="E318" s="190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7"/>
      <c r="U318" s="196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 t="s">
        <v>144</v>
      </c>
      <c r="AF318" s="170">
        <v>0</v>
      </c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</row>
    <row r="319" spans="1:60" outlineLevel="1" x14ac:dyDescent="0.2">
      <c r="A319" s="171"/>
      <c r="B319" s="182"/>
      <c r="C319" s="210" t="s">
        <v>399</v>
      </c>
      <c r="D319" s="185"/>
      <c r="E319" s="190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7"/>
      <c r="U319" s="196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 t="s">
        <v>144</v>
      </c>
      <c r="AF319" s="170">
        <v>0</v>
      </c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</row>
    <row r="320" spans="1:60" outlineLevel="1" x14ac:dyDescent="0.2">
      <c r="A320" s="171"/>
      <c r="B320" s="182"/>
      <c r="C320" s="210" t="s">
        <v>400</v>
      </c>
      <c r="D320" s="185"/>
      <c r="E320" s="190">
        <v>16.547999999999998</v>
      </c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7"/>
      <c r="U320" s="196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 t="s">
        <v>144</v>
      </c>
      <c r="AF320" s="170">
        <v>0</v>
      </c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0"/>
      <c r="AT320" s="170"/>
      <c r="AU320" s="170"/>
      <c r="AV320" s="170"/>
      <c r="AW320" s="170"/>
      <c r="AX320" s="170"/>
      <c r="AY320" s="170"/>
      <c r="AZ320" s="170"/>
      <c r="BA320" s="170"/>
      <c r="BB320" s="170"/>
      <c r="BC320" s="170"/>
      <c r="BD320" s="170"/>
      <c r="BE320" s="170"/>
      <c r="BF320" s="170"/>
      <c r="BG320" s="170"/>
      <c r="BH320" s="170"/>
    </row>
    <row r="321" spans="1:60" outlineLevel="1" x14ac:dyDescent="0.2">
      <c r="A321" s="171"/>
      <c r="B321" s="182"/>
      <c r="C321" s="210" t="s">
        <v>371</v>
      </c>
      <c r="D321" s="185"/>
      <c r="E321" s="190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7"/>
      <c r="U321" s="196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 t="s">
        <v>144</v>
      </c>
      <c r="AF321" s="170">
        <v>0</v>
      </c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</row>
    <row r="322" spans="1:60" outlineLevel="1" x14ac:dyDescent="0.2">
      <c r="A322" s="171"/>
      <c r="B322" s="182"/>
      <c r="C322" s="210" t="s">
        <v>373</v>
      </c>
      <c r="D322" s="185"/>
      <c r="E322" s="190">
        <v>-1.4</v>
      </c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7"/>
      <c r="U322" s="196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 t="s">
        <v>144</v>
      </c>
      <c r="AF322" s="170">
        <v>0</v>
      </c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</row>
    <row r="323" spans="1:60" outlineLevel="1" x14ac:dyDescent="0.2">
      <c r="A323" s="171"/>
      <c r="B323" s="182"/>
      <c r="C323" s="210" t="s">
        <v>372</v>
      </c>
      <c r="D323" s="185"/>
      <c r="E323" s="190">
        <v>-3.2</v>
      </c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7"/>
      <c r="U323" s="196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 t="s">
        <v>144</v>
      </c>
      <c r="AF323" s="170">
        <v>0</v>
      </c>
      <c r="AG323" s="170"/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</row>
    <row r="324" spans="1:60" outlineLevel="1" x14ac:dyDescent="0.2">
      <c r="A324" s="171"/>
      <c r="B324" s="182"/>
      <c r="C324" s="210" t="s">
        <v>374</v>
      </c>
      <c r="D324" s="185"/>
      <c r="E324" s="190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7"/>
      <c r="U324" s="196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 t="s">
        <v>144</v>
      </c>
      <c r="AF324" s="170">
        <v>0</v>
      </c>
      <c r="AG324" s="170"/>
      <c r="AH324" s="170"/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</row>
    <row r="325" spans="1:60" outlineLevel="1" x14ac:dyDescent="0.2">
      <c r="A325" s="171"/>
      <c r="B325" s="182"/>
      <c r="C325" s="210" t="s">
        <v>401</v>
      </c>
      <c r="D325" s="185"/>
      <c r="E325" s="190">
        <v>2.4</v>
      </c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7"/>
      <c r="U325" s="196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 t="s">
        <v>144</v>
      </c>
      <c r="AF325" s="170">
        <v>0</v>
      </c>
      <c r="AG325" s="170"/>
      <c r="AH325" s="170"/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</row>
    <row r="326" spans="1:60" outlineLevel="1" x14ac:dyDescent="0.2">
      <c r="A326" s="171"/>
      <c r="B326" s="182"/>
      <c r="C326" s="210" t="s">
        <v>402</v>
      </c>
      <c r="D326" s="185"/>
      <c r="E326" s="190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7"/>
      <c r="U326" s="196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 t="s">
        <v>144</v>
      </c>
      <c r="AF326" s="170">
        <v>0</v>
      </c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</row>
    <row r="327" spans="1:60" outlineLevel="1" x14ac:dyDescent="0.2">
      <c r="A327" s="171"/>
      <c r="B327" s="182"/>
      <c r="C327" s="210" t="s">
        <v>377</v>
      </c>
      <c r="D327" s="185"/>
      <c r="E327" s="190">
        <v>32.298000000000002</v>
      </c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7"/>
      <c r="U327" s="196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 t="s">
        <v>144</v>
      </c>
      <c r="AF327" s="170">
        <v>0</v>
      </c>
      <c r="AG327" s="170"/>
      <c r="AH327" s="170"/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</row>
    <row r="328" spans="1:60" outlineLevel="1" x14ac:dyDescent="0.2">
      <c r="A328" s="171"/>
      <c r="B328" s="182"/>
      <c r="C328" s="210" t="s">
        <v>371</v>
      </c>
      <c r="D328" s="185"/>
      <c r="E328" s="190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7"/>
      <c r="U328" s="196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 t="s">
        <v>144</v>
      </c>
      <c r="AF328" s="170">
        <v>0</v>
      </c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</row>
    <row r="329" spans="1:60" outlineLevel="1" x14ac:dyDescent="0.2">
      <c r="A329" s="171"/>
      <c r="B329" s="182"/>
      <c r="C329" s="210" t="s">
        <v>378</v>
      </c>
      <c r="D329" s="185"/>
      <c r="E329" s="190">
        <v>-1.6</v>
      </c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7"/>
      <c r="U329" s="196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 t="s">
        <v>144</v>
      </c>
      <c r="AF329" s="170">
        <v>0</v>
      </c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</row>
    <row r="330" spans="1:60" outlineLevel="1" x14ac:dyDescent="0.2">
      <c r="A330" s="171"/>
      <c r="B330" s="182"/>
      <c r="C330" s="210" t="s">
        <v>379</v>
      </c>
      <c r="D330" s="185"/>
      <c r="E330" s="190">
        <v>-3</v>
      </c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7"/>
      <c r="U330" s="196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 t="s">
        <v>144</v>
      </c>
      <c r="AF330" s="170">
        <v>0</v>
      </c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</row>
    <row r="331" spans="1:60" outlineLevel="1" x14ac:dyDescent="0.2">
      <c r="A331" s="171"/>
      <c r="B331" s="182"/>
      <c r="C331" s="210" t="s">
        <v>380</v>
      </c>
      <c r="D331" s="185"/>
      <c r="E331" s="190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7"/>
      <c r="U331" s="196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 t="s">
        <v>144</v>
      </c>
      <c r="AF331" s="170">
        <v>0</v>
      </c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</row>
    <row r="332" spans="1:60" outlineLevel="1" x14ac:dyDescent="0.2">
      <c r="A332" s="171"/>
      <c r="B332" s="182"/>
      <c r="C332" s="210" t="s">
        <v>381</v>
      </c>
      <c r="D332" s="185"/>
      <c r="E332" s="190">
        <v>2.25</v>
      </c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7"/>
      <c r="U332" s="196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 t="s">
        <v>144</v>
      </c>
      <c r="AF332" s="170">
        <v>0</v>
      </c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</row>
    <row r="333" spans="1:60" outlineLevel="1" x14ac:dyDescent="0.2">
      <c r="A333" s="171"/>
      <c r="B333" s="182"/>
      <c r="C333" s="210" t="s">
        <v>403</v>
      </c>
      <c r="D333" s="185"/>
      <c r="E333" s="190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7"/>
      <c r="U333" s="196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 t="s">
        <v>144</v>
      </c>
      <c r="AF333" s="170">
        <v>0</v>
      </c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</row>
    <row r="334" spans="1:60" outlineLevel="1" x14ac:dyDescent="0.2">
      <c r="A334" s="171"/>
      <c r="B334" s="182"/>
      <c r="C334" s="210" t="s">
        <v>404</v>
      </c>
      <c r="D334" s="185"/>
      <c r="E334" s="190">
        <v>8.6940000000000008</v>
      </c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7"/>
      <c r="U334" s="196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 t="s">
        <v>144</v>
      </c>
      <c r="AF334" s="170">
        <v>0</v>
      </c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</row>
    <row r="335" spans="1:60" outlineLevel="1" x14ac:dyDescent="0.2">
      <c r="A335" s="171"/>
      <c r="B335" s="182"/>
      <c r="C335" s="210" t="s">
        <v>371</v>
      </c>
      <c r="D335" s="185"/>
      <c r="E335" s="190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7"/>
      <c r="U335" s="196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 t="s">
        <v>144</v>
      </c>
      <c r="AF335" s="170">
        <v>0</v>
      </c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</row>
    <row r="336" spans="1:60" outlineLevel="1" x14ac:dyDescent="0.2">
      <c r="A336" s="171"/>
      <c r="B336" s="182"/>
      <c r="C336" s="210" t="s">
        <v>373</v>
      </c>
      <c r="D336" s="185"/>
      <c r="E336" s="190">
        <v>-1.4</v>
      </c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7"/>
      <c r="U336" s="196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 t="s">
        <v>144</v>
      </c>
      <c r="AF336" s="170">
        <v>0</v>
      </c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</row>
    <row r="337" spans="1:60" outlineLevel="1" x14ac:dyDescent="0.2">
      <c r="A337" s="171"/>
      <c r="B337" s="182"/>
      <c r="C337" s="210" t="s">
        <v>405</v>
      </c>
      <c r="D337" s="185"/>
      <c r="E337" s="190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7"/>
      <c r="U337" s="196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 t="s">
        <v>144</v>
      </c>
      <c r="AF337" s="170">
        <v>0</v>
      </c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</row>
    <row r="338" spans="1:60" outlineLevel="1" x14ac:dyDescent="0.2">
      <c r="A338" s="171"/>
      <c r="B338" s="182"/>
      <c r="C338" s="210" t="s">
        <v>406</v>
      </c>
      <c r="D338" s="185"/>
      <c r="E338" s="190">
        <v>33.789000000000001</v>
      </c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7"/>
      <c r="U338" s="196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 t="s">
        <v>144</v>
      </c>
      <c r="AF338" s="170">
        <v>0</v>
      </c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</row>
    <row r="339" spans="1:60" outlineLevel="1" x14ac:dyDescent="0.2">
      <c r="A339" s="171"/>
      <c r="B339" s="182"/>
      <c r="C339" s="210" t="s">
        <v>371</v>
      </c>
      <c r="D339" s="185"/>
      <c r="E339" s="190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7"/>
      <c r="U339" s="196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 t="s">
        <v>144</v>
      </c>
      <c r="AF339" s="170">
        <v>0</v>
      </c>
      <c r="AG339" s="170"/>
      <c r="AH339" s="170"/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</row>
    <row r="340" spans="1:60" outlineLevel="1" x14ac:dyDescent="0.2">
      <c r="A340" s="171"/>
      <c r="B340" s="182"/>
      <c r="C340" s="210" t="s">
        <v>386</v>
      </c>
      <c r="D340" s="185"/>
      <c r="E340" s="190">
        <v>-1.8</v>
      </c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7"/>
      <c r="U340" s="196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 t="s">
        <v>144</v>
      </c>
      <c r="AF340" s="170">
        <v>0</v>
      </c>
      <c r="AG340" s="170"/>
      <c r="AH340" s="170"/>
      <c r="AI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</row>
    <row r="341" spans="1:60" outlineLevel="1" x14ac:dyDescent="0.2">
      <c r="A341" s="171"/>
      <c r="B341" s="182"/>
      <c r="C341" s="210" t="s">
        <v>387</v>
      </c>
      <c r="D341" s="185"/>
      <c r="E341" s="190">
        <v>-1</v>
      </c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7"/>
      <c r="U341" s="196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 t="s">
        <v>144</v>
      </c>
      <c r="AF341" s="170">
        <v>0</v>
      </c>
      <c r="AG341" s="170"/>
      <c r="AH341" s="170"/>
      <c r="AI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</row>
    <row r="342" spans="1:60" outlineLevel="1" x14ac:dyDescent="0.2">
      <c r="A342" s="171"/>
      <c r="B342" s="182"/>
      <c r="C342" s="210" t="s">
        <v>380</v>
      </c>
      <c r="D342" s="185"/>
      <c r="E342" s="190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7"/>
      <c r="U342" s="196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 t="s">
        <v>144</v>
      </c>
      <c r="AF342" s="170">
        <v>0</v>
      </c>
      <c r="AG342" s="170"/>
      <c r="AH342" s="170"/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0"/>
      <c r="BC342" s="170"/>
      <c r="BD342" s="170"/>
      <c r="BE342" s="170"/>
      <c r="BF342" s="170"/>
      <c r="BG342" s="170"/>
      <c r="BH342" s="170"/>
    </row>
    <row r="343" spans="1:60" outlineLevel="1" x14ac:dyDescent="0.2">
      <c r="A343" s="171"/>
      <c r="B343" s="182"/>
      <c r="C343" s="210" t="s">
        <v>388</v>
      </c>
      <c r="D343" s="185"/>
      <c r="E343" s="190">
        <v>2</v>
      </c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7"/>
      <c r="U343" s="196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 t="s">
        <v>144</v>
      </c>
      <c r="AF343" s="170">
        <v>0</v>
      </c>
      <c r="AG343" s="170"/>
      <c r="AH343" s="170"/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0"/>
      <c r="AT343" s="170"/>
      <c r="AU343" s="170"/>
      <c r="AV343" s="170"/>
      <c r="AW343" s="170"/>
      <c r="AX343" s="170"/>
      <c r="AY343" s="170"/>
      <c r="AZ343" s="170"/>
      <c r="BA343" s="170"/>
      <c r="BB343" s="170"/>
      <c r="BC343" s="170"/>
      <c r="BD343" s="170"/>
      <c r="BE343" s="170"/>
      <c r="BF343" s="170"/>
      <c r="BG343" s="170"/>
      <c r="BH343" s="170"/>
    </row>
    <row r="344" spans="1:60" outlineLevel="1" x14ac:dyDescent="0.2">
      <c r="A344" s="171"/>
      <c r="B344" s="182"/>
      <c r="C344" s="210" t="s">
        <v>389</v>
      </c>
      <c r="D344" s="185"/>
      <c r="E344" s="190">
        <v>0.5</v>
      </c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7"/>
      <c r="U344" s="196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 t="s">
        <v>144</v>
      </c>
      <c r="AF344" s="170">
        <v>0</v>
      </c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</row>
    <row r="345" spans="1:60" outlineLevel="1" x14ac:dyDescent="0.2">
      <c r="A345" s="171"/>
      <c r="B345" s="182"/>
      <c r="C345" s="210" t="s">
        <v>407</v>
      </c>
      <c r="D345" s="185"/>
      <c r="E345" s="190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7"/>
      <c r="U345" s="196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 t="s">
        <v>144</v>
      </c>
      <c r="AF345" s="170">
        <v>0</v>
      </c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</row>
    <row r="346" spans="1:60" outlineLevel="1" x14ac:dyDescent="0.2">
      <c r="A346" s="171"/>
      <c r="B346" s="182"/>
      <c r="C346" s="210" t="s">
        <v>408</v>
      </c>
      <c r="D346" s="185"/>
      <c r="E346" s="190">
        <v>16.295999999999999</v>
      </c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7"/>
      <c r="U346" s="196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 t="s">
        <v>144</v>
      </c>
      <c r="AF346" s="170">
        <v>0</v>
      </c>
      <c r="AG346" s="170"/>
      <c r="AH346" s="170"/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</row>
    <row r="347" spans="1:60" outlineLevel="1" x14ac:dyDescent="0.2">
      <c r="A347" s="171"/>
      <c r="B347" s="182"/>
      <c r="C347" s="210" t="s">
        <v>371</v>
      </c>
      <c r="D347" s="185"/>
      <c r="E347" s="190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7"/>
      <c r="U347" s="196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 t="s">
        <v>144</v>
      </c>
      <c r="AF347" s="170">
        <v>0</v>
      </c>
      <c r="AG347" s="170"/>
      <c r="AH347" s="170"/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</row>
    <row r="348" spans="1:60" outlineLevel="1" x14ac:dyDescent="0.2">
      <c r="A348" s="171"/>
      <c r="B348" s="182"/>
      <c r="C348" s="210" t="s">
        <v>409</v>
      </c>
      <c r="D348" s="185"/>
      <c r="E348" s="190">
        <v>-3.2</v>
      </c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7"/>
      <c r="U348" s="196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 t="s">
        <v>144</v>
      </c>
      <c r="AF348" s="170">
        <v>0</v>
      </c>
      <c r="AG348" s="170"/>
      <c r="AH348" s="170"/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</row>
    <row r="349" spans="1:60" outlineLevel="1" x14ac:dyDescent="0.2">
      <c r="A349" s="171"/>
      <c r="B349" s="182"/>
      <c r="C349" s="210" t="s">
        <v>387</v>
      </c>
      <c r="D349" s="185"/>
      <c r="E349" s="190">
        <v>-1</v>
      </c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7"/>
      <c r="U349" s="196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 t="s">
        <v>144</v>
      </c>
      <c r="AF349" s="170">
        <v>0</v>
      </c>
      <c r="AG349" s="170"/>
      <c r="AH349" s="170"/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0"/>
      <c r="AT349" s="170"/>
      <c r="AU349" s="170"/>
      <c r="AV349" s="170"/>
      <c r="AW349" s="170"/>
      <c r="AX349" s="170"/>
      <c r="AY349" s="170"/>
      <c r="AZ349" s="170"/>
      <c r="BA349" s="170"/>
      <c r="BB349" s="170"/>
      <c r="BC349" s="170"/>
      <c r="BD349" s="170"/>
      <c r="BE349" s="170"/>
      <c r="BF349" s="170"/>
      <c r="BG349" s="170"/>
      <c r="BH349" s="170"/>
    </row>
    <row r="350" spans="1:60" outlineLevel="1" x14ac:dyDescent="0.2">
      <c r="A350" s="171"/>
      <c r="B350" s="182"/>
      <c r="C350" s="210" t="s">
        <v>380</v>
      </c>
      <c r="D350" s="185"/>
      <c r="E350" s="190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7"/>
      <c r="U350" s="196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 t="s">
        <v>144</v>
      </c>
      <c r="AF350" s="170">
        <v>0</v>
      </c>
      <c r="AG350" s="170"/>
      <c r="AH350" s="170"/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0"/>
      <c r="AT350" s="170"/>
      <c r="AU350" s="170"/>
      <c r="AV350" s="170"/>
      <c r="AW350" s="170"/>
      <c r="AX350" s="170"/>
      <c r="AY350" s="170"/>
      <c r="AZ350" s="170"/>
      <c r="BA350" s="170"/>
      <c r="BB350" s="170"/>
      <c r="BC350" s="170"/>
      <c r="BD350" s="170"/>
      <c r="BE350" s="170"/>
      <c r="BF350" s="170"/>
      <c r="BG350" s="170"/>
      <c r="BH350" s="170"/>
    </row>
    <row r="351" spans="1:60" outlineLevel="1" x14ac:dyDescent="0.2">
      <c r="A351" s="171"/>
      <c r="B351" s="182"/>
      <c r="C351" s="210" t="s">
        <v>388</v>
      </c>
      <c r="D351" s="185"/>
      <c r="E351" s="190">
        <v>2</v>
      </c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7"/>
      <c r="U351" s="196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 t="s">
        <v>144</v>
      </c>
      <c r="AF351" s="170">
        <v>0</v>
      </c>
      <c r="AG351" s="170"/>
      <c r="AH351" s="170"/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70"/>
      <c r="BB351" s="170"/>
      <c r="BC351" s="170"/>
      <c r="BD351" s="170"/>
      <c r="BE351" s="170"/>
      <c r="BF351" s="170"/>
      <c r="BG351" s="170"/>
      <c r="BH351" s="170"/>
    </row>
    <row r="352" spans="1:60" outlineLevel="1" x14ac:dyDescent="0.2">
      <c r="A352" s="171"/>
      <c r="B352" s="182"/>
      <c r="C352" s="210" t="s">
        <v>393</v>
      </c>
      <c r="D352" s="185"/>
      <c r="E352" s="190">
        <v>2</v>
      </c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7"/>
      <c r="U352" s="196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 t="s">
        <v>144</v>
      </c>
      <c r="AF352" s="170">
        <v>0</v>
      </c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</row>
    <row r="353" spans="1:60" outlineLevel="1" x14ac:dyDescent="0.2">
      <c r="A353" s="171"/>
      <c r="B353" s="182"/>
      <c r="C353" s="210" t="s">
        <v>410</v>
      </c>
      <c r="D353" s="185"/>
      <c r="E353" s="190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7"/>
      <c r="U353" s="196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 t="s">
        <v>144</v>
      </c>
      <c r="AF353" s="170">
        <v>0</v>
      </c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</row>
    <row r="354" spans="1:60" outlineLevel="1" x14ac:dyDescent="0.2">
      <c r="A354" s="171"/>
      <c r="B354" s="182"/>
      <c r="C354" s="210" t="s">
        <v>411</v>
      </c>
      <c r="D354" s="185"/>
      <c r="E354" s="190">
        <v>12.18</v>
      </c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7"/>
      <c r="U354" s="196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 t="s">
        <v>144</v>
      </c>
      <c r="AF354" s="170">
        <v>0</v>
      </c>
      <c r="AG354" s="170"/>
      <c r="AH354" s="170"/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</row>
    <row r="355" spans="1:60" outlineLevel="1" x14ac:dyDescent="0.2">
      <c r="A355" s="171"/>
      <c r="B355" s="182"/>
      <c r="C355" s="210" t="s">
        <v>371</v>
      </c>
      <c r="D355" s="185"/>
      <c r="E355" s="190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7"/>
      <c r="U355" s="196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 t="s">
        <v>144</v>
      </c>
      <c r="AF355" s="170">
        <v>0</v>
      </c>
      <c r="AG355" s="170"/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0"/>
      <c r="AT355" s="170"/>
      <c r="AU355" s="170"/>
      <c r="AV355" s="170"/>
      <c r="AW355" s="170"/>
      <c r="AX355" s="170"/>
      <c r="AY355" s="170"/>
      <c r="AZ355" s="170"/>
      <c r="BA355" s="170"/>
      <c r="BB355" s="170"/>
      <c r="BC355" s="170"/>
      <c r="BD355" s="170"/>
      <c r="BE355" s="170"/>
      <c r="BF355" s="170"/>
      <c r="BG355" s="170"/>
      <c r="BH355" s="170"/>
    </row>
    <row r="356" spans="1:60" outlineLevel="1" x14ac:dyDescent="0.2">
      <c r="A356" s="171"/>
      <c r="B356" s="182"/>
      <c r="C356" s="210" t="s">
        <v>378</v>
      </c>
      <c r="D356" s="185"/>
      <c r="E356" s="190">
        <v>-1.6</v>
      </c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7"/>
      <c r="U356" s="196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 t="s">
        <v>144</v>
      </c>
      <c r="AF356" s="170">
        <v>0</v>
      </c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0"/>
      <c r="AT356" s="170"/>
      <c r="AU356" s="170"/>
      <c r="AV356" s="170"/>
      <c r="AW356" s="170"/>
      <c r="AX356" s="170"/>
      <c r="AY356" s="170"/>
      <c r="AZ356" s="170"/>
      <c r="BA356" s="170"/>
      <c r="BB356" s="170"/>
      <c r="BC356" s="170"/>
      <c r="BD356" s="170"/>
      <c r="BE356" s="170"/>
      <c r="BF356" s="170"/>
      <c r="BG356" s="170"/>
      <c r="BH356" s="170"/>
    </row>
    <row r="357" spans="1:60" outlineLevel="1" x14ac:dyDescent="0.2">
      <c r="A357" s="171"/>
      <c r="B357" s="182"/>
      <c r="C357" s="210" t="s">
        <v>374</v>
      </c>
      <c r="D357" s="185"/>
      <c r="E357" s="190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7"/>
      <c r="U357" s="196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 t="s">
        <v>144</v>
      </c>
      <c r="AF357" s="170">
        <v>0</v>
      </c>
      <c r="AG357" s="170"/>
      <c r="AH357" s="170"/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0"/>
      <c r="AT357" s="170"/>
      <c r="AU357" s="170"/>
      <c r="AV357" s="170"/>
      <c r="AW357" s="170"/>
      <c r="AX357" s="170"/>
      <c r="AY357" s="170"/>
      <c r="AZ357" s="170"/>
      <c r="BA357" s="170"/>
      <c r="BB357" s="170"/>
      <c r="BC357" s="170"/>
      <c r="BD357" s="170"/>
      <c r="BE357" s="170"/>
      <c r="BF357" s="170"/>
      <c r="BG357" s="170"/>
      <c r="BH357" s="170"/>
    </row>
    <row r="358" spans="1:60" outlineLevel="1" x14ac:dyDescent="0.2">
      <c r="A358" s="171"/>
      <c r="B358" s="182"/>
      <c r="C358" s="210" t="s">
        <v>397</v>
      </c>
      <c r="D358" s="185"/>
      <c r="E358" s="190">
        <v>2</v>
      </c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7"/>
      <c r="U358" s="196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 t="s">
        <v>144</v>
      </c>
      <c r="AF358" s="170">
        <v>0</v>
      </c>
      <c r="AG358" s="170"/>
      <c r="AH358" s="170"/>
      <c r="AI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0"/>
      <c r="AT358" s="170"/>
      <c r="AU358" s="170"/>
      <c r="AV358" s="170"/>
      <c r="AW358" s="170"/>
      <c r="AX358" s="170"/>
      <c r="AY358" s="170"/>
      <c r="AZ358" s="170"/>
      <c r="BA358" s="170"/>
      <c r="BB358" s="170"/>
      <c r="BC358" s="170"/>
      <c r="BD358" s="170"/>
      <c r="BE358" s="170"/>
      <c r="BF358" s="170"/>
      <c r="BG358" s="170"/>
      <c r="BH358" s="170"/>
    </row>
    <row r="359" spans="1:60" outlineLevel="1" x14ac:dyDescent="0.2">
      <c r="A359" s="171"/>
      <c r="B359" s="182"/>
      <c r="C359" s="211" t="s">
        <v>166</v>
      </c>
      <c r="D359" s="186"/>
      <c r="E359" s="191">
        <v>113.755</v>
      </c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7"/>
      <c r="U359" s="196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 t="s">
        <v>144</v>
      </c>
      <c r="AF359" s="170">
        <v>1</v>
      </c>
      <c r="AG359" s="170"/>
      <c r="AH359" s="170"/>
      <c r="AI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0"/>
      <c r="AT359" s="170"/>
      <c r="AU359" s="170"/>
      <c r="AV359" s="170"/>
      <c r="AW359" s="170"/>
      <c r="AX359" s="170"/>
      <c r="AY359" s="170"/>
      <c r="AZ359" s="170"/>
      <c r="BA359" s="170"/>
      <c r="BB359" s="170"/>
      <c r="BC359" s="170"/>
      <c r="BD359" s="170"/>
      <c r="BE359" s="170"/>
      <c r="BF359" s="170"/>
      <c r="BG359" s="170"/>
      <c r="BH359" s="170"/>
    </row>
    <row r="360" spans="1:60" ht="22.5" outlineLevel="1" x14ac:dyDescent="0.2">
      <c r="A360" s="171">
        <v>56</v>
      </c>
      <c r="B360" s="182" t="s">
        <v>412</v>
      </c>
      <c r="C360" s="209" t="s">
        <v>413</v>
      </c>
      <c r="D360" s="184" t="s">
        <v>154</v>
      </c>
      <c r="E360" s="189">
        <v>244.49</v>
      </c>
      <c r="F360" s="195">
        <v>0</v>
      </c>
      <c r="G360" s="196">
        <f>ROUND(E360*F360,2)</f>
        <v>0</v>
      </c>
      <c r="H360" s="195">
        <v>400</v>
      </c>
      <c r="I360" s="196">
        <f>ROUND(E360*H360,2)</f>
        <v>97796</v>
      </c>
      <c r="J360" s="195">
        <v>0</v>
      </c>
      <c r="K360" s="196">
        <f>ROUND(E360*J360,2)</f>
        <v>0</v>
      </c>
      <c r="L360" s="196">
        <v>21</v>
      </c>
      <c r="M360" s="196">
        <f>G360*(1+L360/100)</f>
        <v>0</v>
      </c>
      <c r="N360" s="196">
        <v>0.01</v>
      </c>
      <c r="O360" s="196">
        <f>ROUND(E360*N360,2)</f>
        <v>2.44</v>
      </c>
      <c r="P360" s="196">
        <v>0</v>
      </c>
      <c r="Q360" s="196">
        <f>ROUND(E360*P360,2)</f>
        <v>0</v>
      </c>
      <c r="R360" s="196"/>
      <c r="S360" s="196"/>
      <c r="T360" s="197">
        <v>0</v>
      </c>
      <c r="U360" s="196">
        <f>ROUND(E360*T360,2)</f>
        <v>0</v>
      </c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 t="s">
        <v>414</v>
      </c>
      <c r="AF360" s="170"/>
      <c r="AG360" s="170"/>
      <c r="AH360" s="170"/>
      <c r="AI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</row>
    <row r="361" spans="1:60" outlineLevel="1" x14ac:dyDescent="0.2">
      <c r="A361" s="171"/>
      <c r="B361" s="182"/>
      <c r="C361" s="210" t="s">
        <v>415</v>
      </c>
      <c r="D361" s="185"/>
      <c r="E361" s="190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7"/>
      <c r="U361" s="196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 t="s">
        <v>144</v>
      </c>
      <c r="AF361" s="170">
        <v>0</v>
      </c>
      <c r="AG361" s="170"/>
      <c r="AH361" s="170"/>
      <c r="AI361" s="170"/>
      <c r="AJ361" s="170"/>
      <c r="AK361" s="170"/>
      <c r="AL361" s="170"/>
      <c r="AM361" s="170"/>
      <c r="AN361" s="170"/>
      <c r="AO361" s="170"/>
      <c r="AP361" s="170"/>
      <c r="AQ361" s="170"/>
      <c r="AR361" s="170"/>
      <c r="AS361" s="170"/>
      <c r="AT361" s="170"/>
      <c r="AU361" s="170"/>
      <c r="AV361" s="170"/>
      <c r="AW361" s="170"/>
      <c r="AX361" s="170"/>
      <c r="AY361" s="170"/>
      <c r="AZ361" s="170"/>
      <c r="BA361" s="170"/>
      <c r="BB361" s="170"/>
      <c r="BC361" s="170"/>
      <c r="BD361" s="170"/>
      <c r="BE361" s="170"/>
      <c r="BF361" s="170"/>
      <c r="BG361" s="170"/>
      <c r="BH361" s="170"/>
    </row>
    <row r="362" spans="1:60" outlineLevel="1" x14ac:dyDescent="0.2">
      <c r="A362" s="171"/>
      <c r="B362" s="182"/>
      <c r="C362" s="210" t="s">
        <v>416</v>
      </c>
      <c r="D362" s="185"/>
      <c r="E362" s="190">
        <v>244.49</v>
      </c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7"/>
      <c r="U362" s="196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 t="s">
        <v>144</v>
      </c>
      <c r="AF362" s="170">
        <v>5</v>
      </c>
      <c r="AG362" s="170"/>
      <c r="AH362" s="170"/>
      <c r="AI362" s="170"/>
      <c r="AJ362" s="170"/>
      <c r="AK362" s="170"/>
      <c r="AL362" s="170"/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</row>
    <row r="363" spans="1:60" outlineLevel="1" x14ac:dyDescent="0.2">
      <c r="A363" s="171">
        <v>57</v>
      </c>
      <c r="B363" s="182" t="s">
        <v>417</v>
      </c>
      <c r="C363" s="209" t="s">
        <v>418</v>
      </c>
      <c r="D363" s="184" t="s">
        <v>274</v>
      </c>
      <c r="E363" s="189">
        <v>3.55579</v>
      </c>
      <c r="F363" s="195">
        <v>0</v>
      </c>
      <c r="G363" s="196">
        <f>ROUND(E363*F363,2)</f>
        <v>0</v>
      </c>
      <c r="H363" s="195">
        <v>0</v>
      </c>
      <c r="I363" s="196">
        <f>ROUND(E363*H363,2)</f>
        <v>0</v>
      </c>
      <c r="J363" s="195">
        <v>416.5</v>
      </c>
      <c r="K363" s="196">
        <f>ROUND(E363*J363,2)</f>
        <v>1480.99</v>
      </c>
      <c r="L363" s="196">
        <v>21</v>
      </c>
      <c r="M363" s="196">
        <f>G363*(1+L363/100)</f>
        <v>0</v>
      </c>
      <c r="N363" s="196">
        <v>0</v>
      </c>
      <c r="O363" s="196">
        <f>ROUND(E363*N363,2)</f>
        <v>0</v>
      </c>
      <c r="P363" s="196">
        <v>0</v>
      </c>
      <c r="Q363" s="196">
        <f>ROUND(E363*P363,2)</f>
        <v>0</v>
      </c>
      <c r="R363" s="196"/>
      <c r="S363" s="196"/>
      <c r="T363" s="197">
        <v>1.2649999999999999</v>
      </c>
      <c r="U363" s="196">
        <f>ROUND(E363*T363,2)</f>
        <v>4.5</v>
      </c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 t="s">
        <v>275</v>
      </c>
      <c r="AF363" s="170"/>
      <c r="AG363" s="170"/>
      <c r="AH363" s="170"/>
      <c r="AI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</row>
    <row r="364" spans="1:60" x14ac:dyDescent="0.2">
      <c r="A364" s="179" t="s">
        <v>137</v>
      </c>
      <c r="B364" s="183" t="s">
        <v>100</v>
      </c>
      <c r="C364" s="212" t="s">
        <v>101</v>
      </c>
      <c r="D364" s="187"/>
      <c r="E364" s="192"/>
      <c r="F364" s="198"/>
      <c r="G364" s="198">
        <f>SUMIF(AE365:AE375,"&lt;&gt;NOR",G365:G375)</f>
        <v>0</v>
      </c>
      <c r="H364" s="198"/>
      <c r="I364" s="198">
        <f>SUM(I365:I375)</f>
        <v>2299.86</v>
      </c>
      <c r="J364" s="198"/>
      <c r="K364" s="198">
        <f>SUM(K365:K375)</f>
        <v>7289.74</v>
      </c>
      <c r="L364" s="198"/>
      <c r="M364" s="198">
        <f>SUM(M365:M375)</f>
        <v>0</v>
      </c>
      <c r="N364" s="198"/>
      <c r="O364" s="198">
        <f>SUM(O365:O375)</f>
        <v>0</v>
      </c>
      <c r="P364" s="198"/>
      <c r="Q364" s="198">
        <f>SUM(Q365:Q375)</f>
        <v>0</v>
      </c>
      <c r="R364" s="198"/>
      <c r="S364" s="198"/>
      <c r="T364" s="199"/>
      <c r="U364" s="198">
        <f>SUM(U365:U375)</f>
        <v>5.49</v>
      </c>
      <c r="AE364" t="s">
        <v>138</v>
      </c>
    </row>
    <row r="365" spans="1:60" ht="22.5" outlineLevel="1" x14ac:dyDescent="0.2">
      <c r="A365" s="171">
        <v>58</v>
      </c>
      <c r="B365" s="182" t="s">
        <v>419</v>
      </c>
      <c r="C365" s="209" t="s">
        <v>420</v>
      </c>
      <c r="D365" s="184" t="s">
        <v>154</v>
      </c>
      <c r="E365" s="189">
        <v>17.28</v>
      </c>
      <c r="F365" s="195">
        <v>0</v>
      </c>
      <c r="G365" s="196">
        <f>ROUND(E365*F365,2)</f>
        <v>0</v>
      </c>
      <c r="H365" s="195">
        <v>22.65</v>
      </c>
      <c r="I365" s="196">
        <f>ROUND(E365*H365,2)</f>
        <v>391.39</v>
      </c>
      <c r="J365" s="195">
        <v>82.35</v>
      </c>
      <c r="K365" s="196">
        <f>ROUND(E365*J365,2)</f>
        <v>1423.01</v>
      </c>
      <c r="L365" s="196">
        <v>21</v>
      </c>
      <c r="M365" s="196">
        <f>G365*(1+L365/100)</f>
        <v>0</v>
      </c>
      <c r="N365" s="196">
        <v>2.4000000000000001E-4</v>
      </c>
      <c r="O365" s="196">
        <f>ROUND(E365*N365,2)</f>
        <v>0</v>
      </c>
      <c r="P365" s="196">
        <v>0</v>
      </c>
      <c r="Q365" s="196">
        <f>ROUND(E365*P365,2)</f>
        <v>0</v>
      </c>
      <c r="R365" s="196"/>
      <c r="S365" s="196"/>
      <c r="T365" s="197">
        <v>0.28699999999999998</v>
      </c>
      <c r="U365" s="196">
        <f>ROUND(E365*T365,2)</f>
        <v>4.96</v>
      </c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 t="s">
        <v>142</v>
      </c>
      <c r="AF365" s="170"/>
      <c r="AG365" s="170"/>
      <c r="AH365" s="170"/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</row>
    <row r="366" spans="1:60" outlineLevel="1" x14ac:dyDescent="0.2">
      <c r="A366" s="171"/>
      <c r="B366" s="182"/>
      <c r="C366" s="402" t="s">
        <v>421</v>
      </c>
      <c r="D366" s="403"/>
      <c r="E366" s="404"/>
      <c r="F366" s="405"/>
      <c r="G366" s="40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7"/>
      <c r="U366" s="196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 t="s">
        <v>151</v>
      </c>
      <c r="AF366" s="170"/>
      <c r="AG366" s="170"/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8" t="str">
        <f>C366</f>
        <v>včetně pomocného lešení.</v>
      </c>
      <c r="BB366" s="170"/>
      <c r="BC366" s="170"/>
      <c r="BD366" s="170"/>
      <c r="BE366" s="170"/>
      <c r="BF366" s="170"/>
      <c r="BG366" s="170"/>
      <c r="BH366" s="170"/>
    </row>
    <row r="367" spans="1:60" outlineLevel="1" x14ac:dyDescent="0.2">
      <c r="A367" s="171"/>
      <c r="B367" s="182"/>
      <c r="C367" s="210" t="s">
        <v>422</v>
      </c>
      <c r="D367" s="185"/>
      <c r="E367" s="190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7"/>
      <c r="U367" s="196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 t="s">
        <v>144</v>
      </c>
      <c r="AF367" s="170">
        <v>0</v>
      </c>
      <c r="AG367" s="170"/>
      <c r="AH367" s="170"/>
      <c r="AI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0"/>
      <c r="AT367" s="170"/>
      <c r="AU367" s="170"/>
      <c r="AV367" s="170"/>
      <c r="AW367" s="170"/>
      <c r="AX367" s="170"/>
      <c r="AY367" s="170"/>
      <c r="AZ367" s="170"/>
      <c r="BA367" s="170"/>
      <c r="BB367" s="170"/>
      <c r="BC367" s="170"/>
      <c r="BD367" s="170"/>
      <c r="BE367" s="170"/>
      <c r="BF367" s="170"/>
      <c r="BG367" s="170"/>
      <c r="BH367" s="170"/>
    </row>
    <row r="368" spans="1:60" outlineLevel="1" x14ac:dyDescent="0.2">
      <c r="A368" s="171"/>
      <c r="B368" s="182"/>
      <c r="C368" s="210" t="s">
        <v>423</v>
      </c>
      <c r="D368" s="185"/>
      <c r="E368" s="190">
        <v>2.82</v>
      </c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7"/>
      <c r="U368" s="196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 t="s">
        <v>144</v>
      </c>
      <c r="AF368" s="170">
        <v>0</v>
      </c>
      <c r="AG368" s="170"/>
      <c r="AH368" s="170"/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</row>
    <row r="369" spans="1:60" outlineLevel="1" x14ac:dyDescent="0.2">
      <c r="A369" s="171"/>
      <c r="B369" s="182"/>
      <c r="C369" s="210" t="s">
        <v>424</v>
      </c>
      <c r="D369" s="185"/>
      <c r="E369" s="190">
        <v>11.52</v>
      </c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7"/>
      <c r="U369" s="196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 t="s">
        <v>144</v>
      </c>
      <c r="AF369" s="170">
        <v>0</v>
      </c>
      <c r="AG369" s="170"/>
      <c r="AH369" s="170"/>
      <c r="AI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0"/>
      <c r="AT369" s="170"/>
      <c r="AU369" s="170"/>
      <c r="AV369" s="170"/>
      <c r="AW369" s="170"/>
      <c r="AX369" s="170"/>
      <c r="AY369" s="170"/>
      <c r="AZ369" s="170"/>
      <c r="BA369" s="170"/>
      <c r="BB369" s="170"/>
      <c r="BC369" s="170"/>
      <c r="BD369" s="170"/>
      <c r="BE369" s="170"/>
      <c r="BF369" s="170"/>
      <c r="BG369" s="170"/>
      <c r="BH369" s="170"/>
    </row>
    <row r="370" spans="1:60" outlineLevel="1" x14ac:dyDescent="0.2">
      <c r="A370" s="171"/>
      <c r="B370" s="182"/>
      <c r="C370" s="210" t="s">
        <v>425</v>
      </c>
      <c r="D370" s="185"/>
      <c r="E370" s="190">
        <v>2.94</v>
      </c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7"/>
      <c r="U370" s="196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 t="s">
        <v>144</v>
      </c>
      <c r="AF370" s="170">
        <v>0</v>
      </c>
      <c r="AG370" s="170"/>
      <c r="AH370" s="170"/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0"/>
      <c r="AT370" s="170"/>
      <c r="AU370" s="170"/>
      <c r="AV370" s="170"/>
      <c r="AW370" s="170"/>
      <c r="AX370" s="170"/>
      <c r="AY370" s="170"/>
      <c r="AZ370" s="170"/>
      <c r="BA370" s="170"/>
      <c r="BB370" s="170"/>
      <c r="BC370" s="170"/>
      <c r="BD370" s="170"/>
      <c r="BE370" s="170"/>
      <c r="BF370" s="170"/>
      <c r="BG370" s="170"/>
      <c r="BH370" s="170"/>
    </row>
    <row r="371" spans="1:60" outlineLevel="1" x14ac:dyDescent="0.2">
      <c r="A371" s="171">
        <v>59</v>
      </c>
      <c r="B371" s="182" t="s">
        <v>426</v>
      </c>
      <c r="C371" s="209" t="s">
        <v>427</v>
      </c>
      <c r="D371" s="184" t="s">
        <v>154</v>
      </c>
      <c r="E371" s="189">
        <v>0.96</v>
      </c>
      <c r="F371" s="195">
        <v>0</v>
      </c>
      <c r="G371" s="196">
        <f>ROUND(E371*F371,2)</f>
        <v>0</v>
      </c>
      <c r="H371" s="195">
        <v>72.86</v>
      </c>
      <c r="I371" s="196">
        <f>ROUND(E371*H371,2)</f>
        <v>69.95</v>
      </c>
      <c r="J371" s="195">
        <v>109.64</v>
      </c>
      <c r="K371" s="196">
        <f>ROUND(E371*J371,2)</f>
        <v>105.25</v>
      </c>
      <c r="L371" s="196">
        <v>21</v>
      </c>
      <c r="M371" s="196">
        <f>G371*(1+L371/100)</f>
        <v>0</v>
      </c>
      <c r="N371" s="196">
        <v>3.5E-4</v>
      </c>
      <c r="O371" s="196">
        <f>ROUND(E371*N371,2)</f>
        <v>0</v>
      </c>
      <c r="P371" s="196">
        <v>0</v>
      </c>
      <c r="Q371" s="196">
        <f>ROUND(E371*P371,2)</f>
        <v>0</v>
      </c>
      <c r="R371" s="196"/>
      <c r="S371" s="196"/>
      <c r="T371" s="197">
        <v>0.371</v>
      </c>
      <c r="U371" s="196">
        <f>ROUND(E371*T371,2)</f>
        <v>0.36</v>
      </c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 t="s">
        <v>142</v>
      </c>
      <c r="AF371" s="170"/>
      <c r="AG371" s="170"/>
      <c r="AH371" s="170"/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0"/>
      <c r="AT371" s="170"/>
      <c r="AU371" s="170"/>
      <c r="AV371" s="170"/>
      <c r="AW371" s="170"/>
      <c r="AX371" s="170"/>
      <c r="AY371" s="170"/>
      <c r="AZ371" s="170"/>
      <c r="BA371" s="170"/>
      <c r="BB371" s="170"/>
      <c r="BC371" s="170"/>
      <c r="BD371" s="170"/>
      <c r="BE371" s="170"/>
      <c r="BF371" s="170"/>
      <c r="BG371" s="170"/>
      <c r="BH371" s="170"/>
    </row>
    <row r="372" spans="1:60" ht="22.5" outlineLevel="1" x14ac:dyDescent="0.2">
      <c r="A372" s="171"/>
      <c r="B372" s="182"/>
      <c r="C372" s="210" t="s">
        <v>428</v>
      </c>
      <c r="D372" s="185"/>
      <c r="E372" s="190">
        <v>0.96</v>
      </c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7"/>
      <c r="U372" s="196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 t="s">
        <v>144</v>
      </c>
      <c r="AF372" s="170">
        <v>0</v>
      </c>
      <c r="AG372" s="170"/>
      <c r="AH372" s="170"/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0"/>
      <c r="AT372" s="170"/>
      <c r="AU372" s="170"/>
      <c r="AV372" s="170"/>
      <c r="AW372" s="170"/>
      <c r="AX372" s="170"/>
      <c r="AY372" s="170"/>
      <c r="AZ372" s="170"/>
      <c r="BA372" s="170"/>
      <c r="BB372" s="170"/>
      <c r="BC372" s="170"/>
      <c r="BD372" s="170"/>
      <c r="BE372" s="170"/>
      <c r="BF372" s="170"/>
      <c r="BG372" s="170"/>
      <c r="BH372" s="170"/>
    </row>
    <row r="373" spans="1:60" ht="33.75" outlineLevel="1" x14ac:dyDescent="0.2">
      <c r="A373" s="171">
        <v>60</v>
      </c>
      <c r="B373" s="182" t="s">
        <v>429</v>
      </c>
      <c r="C373" s="209" t="s">
        <v>430</v>
      </c>
      <c r="D373" s="184" t="s">
        <v>219</v>
      </c>
      <c r="E373" s="189">
        <v>2</v>
      </c>
      <c r="F373" s="195">
        <v>0</v>
      </c>
      <c r="G373" s="196">
        <f>ROUND(E373*F373,2)</f>
        <v>0</v>
      </c>
      <c r="H373" s="195">
        <v>919.26</v>
      </c>
      <c r="I373" s="196">
        <f>ROUND(E373*H373,2)</f>
        <v>1838.52</v>
      </c>
      <c r="J373" s="195">
        <v>2880.74</v>
      </c>
      <c r="K373" s="196">
        <f>ROUND(E373*J373,2)</f>
        <v>5761.48</v>
      </c>
      <c r="L373" s="196">
        <v>21</v>
      </c>
      <c r="M373" s="196">
        <f>G373*(1+L373/100)</f>
        <v>0</v>
      </c>
      <c r="N373" s="196">
        <v>6.9999999999999994E-5</v>
      </c>
      <c r="O373" s="196">
        <f>ROUND(E373*N373,2)</f>
        <v>0</v>
      </c>
      <c r="P373" s="196">
        <v>0</v>
      </c>
      <c r="Q373" s="196">
        <f>ROUND(E373*P373,2)</f>
        <v>0</v>
      </c>
      <c r="R373" s="196"/>
      <c r="S373" s="196"/>
      <c r="T373" s="197">
        <v>8.6999999999999994E-2</v>
      </c>
      <c r="U373" s="196">
        <f>ROUND(E373*T373,2)</f>
        <v>0.17</v>
      </c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 t="s">
        <v>142</v>
      </c>
      <c r="AF373" s="170"/>
      <c r="AG373" s="170"/>
      <c r="AH373" s="170"/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0"/>
      <c r="AT373" s="170"/>
      <c r="AU373" s="170"/>
      <c r="AV373" s="170"/>
      <c r="AW373" s="170"/>
      <c r="AX373" s="170"/>
      <c r="AY373" s="170"/>
      <c r="AZ373" s="170"/>
      <c r="BA373" s="170"/>
      <c r="BB373" s="170"/>
      <c r="BC373" s="170"/>
      <c r="BD373" s="170"/>
      <c r="BE373" s="170"/>
      <c r="BF373" s="170"/>
      <c r="BG373" s="170"/>
      <c r="BH373" s="170"/>
    </row>
    <row r="374" spans="1:60" outlineLevel="1" x14ac:dyDescent="0.2">
      <c r="A374" s="171"/>
      <c r="B374" s="182"/>
      <c r="C374" s="210" t="s">
        <v>431</v>
      </c>
      <c r="D374" s="185"/>
      <c r="E374" s="190">
        <v>1</v>
      </c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7"/>
      <c r="U374" s="196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 t="s">
        <v>144</v>
      </c>
      <c r="AF374" s="170">
        <v>0</v>
      </c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0"/>
      <c r="AT374" s="170"/>
      <c r="AU374" s="170"/>
      <c r="AV374" s="170"/>
      <c r="AW374" s="170"/>
      <c r="AX374" s="170"/>
      <c r="AY374" s="170"/>
      <c r="AZ374" s="170"/>
      <c r="BA374" s="170"/>
      <c r="BB374" s="170"/>
      <c r="BC374" s="170"/>
      <c r="BD374" s="170"/>
      <c r="BE374" s="170"/>
      <c r="BF374" s="170"/>
      <c r="BG374" s="170"/>
      <c r="BH374" s="170"/>
    </row>
    <row r="375" spans="1:60" outlineLevel="1" x14ac:dyDescent="0.2">
      <c r="A375" s="171"/>
      <c r="B375" s="182"/>
      <c r="C375" s="210" t="s">
        <v>432</v>
      </c>
      <c r="D375" s="185"/>
      <c r="E375" s="190">
        <v>1</v>
      </c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7"/>
      <c r="U375" s="196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 t="s">
        <v>144</v>
      </c>
      <c r="AF375" s="170">
        <v>0</v>
      </c>
      <c r="AG375" s="170"/>
      <c r="AH375" s="170"/>
      <c r="AI375" s="170"/>
      <c r="AJ375" s="170"/>
      <c r="AK375" s="170"/>
      <c r="AL375" s="170"/>
      <c r="AM375" s="170"/>
      <c r="AN375" s="170"/>
      <c r="AO375" s="170"/>
      <c r="AP375" s="170"/>
      <c r="AQ375" s="17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70"/>
      <c r="BB375" s="170"/>
      <c r="BC375" s="170"/>
      <c r="BD375" s="170"/>
      <c r="BE375" s="170"/>
      <c r="BF375" s="170"/>
      <c r="BG375" s="170"/>
      <c r="BH375" s="170"/>
    </row>
    <row r="376" spans="1:60" x14ac:dyDescent="0.2">
      <c r="A376" s="179" t="s">
        <v>137</v>
      </c>
      <c r="B376" s="183" t="s">
        <v>102</v>
      </c>
      <c r="C376" s="212" t="s">
        <v>103</v>
      </c>
      <c r="D376" s="187"/>
      <c r="E376" s="192"/>
      <c r="F376" s="198"/>
      <c r="G376" s="198">
        <f>SUMIF(AE377:AE418,"&lt;&gt;NOR",G377:G418)</f>
        <v>0</v>
      </c>
      <c r="H376" s="198"/>
      <c r="I376" s="198">
        <f>SUM(I377:I418)</f>
        <v>6473.25</v>
      </c>
      <c r="J376" s="198"/>
      <c r="K376" s="198">
        <f>SUM(K377:K418)</f>
        <v>26146.92</v>
      </c>
      <c r="L376" s="198"/>
      <c r="M376" s="198">
        <f>SUM(M377:M418)</f>
        <v>0</v>
      </c>
      <c r="N376" s="198"/>
      <c r="O376" s="198">
        <f>SUM(O377:O418)</f>
        <v>0.22</v>
      </c>
      <c r="P376" s="198"/>
      <c r="Q376" s="198">
        <f>SUM(Q377:Q418)</f>
        <v>0</v>
      </c>
      <c r="R376" s="198"/>
      <c r="S376" s="198"/>
      <c r="T376" s="199"/>
      <c r="U376" s="198">
        <f>SUM(U377:U418)</f>
        <v>86.27</v>
      </c>
      <c r="AE376" t="s">
        <v>138</v>
      </c>
    </row>
    <row r="377" spans="1:60" outlineLevel="1" x14ac:dyDescent="0.2">
      <c r="A377" s="171">
        <v>61</v>
      </c>
      <c r="B377" s="182" t="s">
        <v>433</v>
      </c>
      <c r="C377" s="209" t="s">
        <v>434</v>
      </c>
      <c r="D377" s="184" t="s">
        <v>154</v>
      </c>
      <c r="E377" s="189">
        <v>569.97799999999995</v>
      </c>
      <c r="F377" s="195">
        <v>0</v>
      </c>
      <c r="G377" s="196">
        <f>ROUND(E377*F377,2)</f>
        <v>0</v>
      </c>
      <c r="H377" s="195">
        <v>0.08</v>
      </c>
      <c r="I377" s="196">
        <f>ROUND(E377*H377,2)</f>
        <v>45.6</v>
      </c>
      <c r="J377" s="195">
        <v>21.12</v>
      </c>
      <c r="K377" s="196">
        <f>ROUND(E377*J377,2)</f>
        <v>12037.94</v>
      </c>
      <c r="L377" s="196">
        <v>21</v>
      </c>
      <c r="M377" s="196">
        <f>G377*(1+L377/100)</f>
        <v>0</v>
      </c>
      <c r="N377" s="196">
        <v>0</v>
      </c>
      <c r="O377" s="196">
        <f>ROUND(E377*N377,2)</f>
        <v>0</v>
      </c>
      <c r="P377" s="196">
        <v>0</v>
      </c>
      <c r="Q377" s="196">
        <f>ROUND(E377*P377,2)</f>
        <v>0</v>
      </c>
      <c r="R377" s="196"/>
      <c r="S377" s="196"/>
      <c r="T377" s="197">
        <v>6.9709999999999994E-2</v>
      </c>
      <c r="U377" s="196">
        <f>ROUND(E377*T377,2)</f>
        <v>39.729999999999997</v>
      </c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 t="s">
        <v>142</v>
      </c>
      <c r="AF377" s="170"/>
      <c r="AG377" s="170"/>
      <c r="AH377" s="170"/>
      <c r="AI377" s="170"/>
      <c r="AJ377" s="170"/>
      <c r="AK377" s="170"/>
      <c r="AL377" s="170"/>
      <c r="AM377" s="170"/>
      <c r="AN377" s="170"/>
      <c r="AO377" s="170"/>
      <c r="AP377" s="170"/>
      <c r="AQ377" s="170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70"/>
      <c r="BB377" s="170"/>
      <c r="BC377" s="170"/>
      <c r="BD377" s="170"/>
      <c r="BE377" s="170"/>
      <c r="BF377" s="170"/>
      <c r="BG377" s="170"/>
      <c r="BH377" s="170"/>
    </row>
    <row r="378" spans="1:60" outlineLevel="1" x14ac:dyDescent="0.2">
      <c r="A378" s="171"/>
      <c r="B378" s="182"/>
      <c r="C378" s="210" t="s">
        <v>228</v>
      </c>
      <c r="D378" s="185"/>
      <c r="E378" s="190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7"/>
      <c r="U378" s="196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 t="s">
        <v>144</v>
      </c>
      <c r="AF378" s="170">
        <v>0</v>
      </c>
      <c r="AG378" s="170"/>
      <c r="AH378" s="170"/>
      <c r="AI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</row>
    <row r="379" spans="1:60" outlineLevel="1" x14ac:dyDescent="0.2">
      <c r="A379" s="171"/>
      <c r="B379" s="182"/>
      <c r="C379" s="210" t="s">
        <v>398</v>
      </c>
      <c r="D379" s="185"/>
      <c r="E379" s="190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7"/>
      <c r="U379" s="196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 t="s">
        <v>144</v>
      </c>
      <c r="AF379" s="170">
        <v>0</v>
      </c>
      <c r="AG379" s="170"/>
      <c r="AH379" s="170"/>
      <c r="AI379" s="170"/>
      <c r="AJ379" s="170"/>
      <c r="AK379" s="170"/>
      <c r="AL379" s="170"/>
      <c r="AM379" s="170"/>
      <c r="AN379" s="170"/>
      <c r="AO379" s="170"/>
      <c r="AP379" s="170"/>
      <c r="AQ379" s="170"/>
      <c r="AR379" s="170"/>
      <c r="AS379" s="170"/>
      <c r="AT379" s="170"/>
      <c r="AU379" s="170"/>
      <c r="AV379" s="170"/>
      <c r="AW379" s="170"/>
      <c r="AX379" s="170"/>
      <c r="AY379" s="170"/>
      <c r="AZ379" s="170"/>
      <c r="BA379" s="170"/>
      <c r="BB379" s="170"/>
      <c r="BC379" s="170"/>
      <c r="BD379" s="170"/>
      <c r="BE379" s="170"/>
      <c r="BF379" s="170"/>
      <c r="BG379" s="170"/>
      <c r="BH379" s="170"/>
    </row>
    <row r="380" spans="1:60" outlineLevel="1" x14ac:dyDescent="0.2">
      <c r="A380" s="171"/>
      <c r="B380" s="182"/>
      <c r="C380" s="210" t="s">
        <v>435</v>
      </c>
      <c r="D380" s="185"/>
      <c r="E380" s="190">
        <v>37.595999999999997</v>
      </c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7"/>
      <c r="U380" s="196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 t="s">
        <v>144</v>
      </c>
      <c r="AF380" s="170">
        <v>0</v>
      </c>
      <c r="AG380" s="170"/>
      <c r="AH380" s="170"/>
      <c r="AI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</row>
    <row r="381" spans="1:60" outlineLevel="1" x14ac:dyDescent="0.2">
      <c r="A381" s="171"/>
      <c r="B381" s="182"/>
      <c r="C381" s="210" t="s">
        <v>436</v>
      </c>
      <c r="D381" s="185"/>
      <c r="E381" s="190">
        <v>84.036000000000001</v>
      </c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7"/>
      <c r="U381" s="196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 t="s">
        <v>144</v>
      </c>
      <c r="AF381" s="170">
        <v>0</v>
      </c>
      <c r="AG381" s="170"/>
      <c r="AH381" s="170"/>
      <c r="AI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</row>
    <row r="382" spans="1:60" outlineLevel="1" x14ac:dyDescent="0.2">
      <c r="A382" s="171"/>
      <c r="B382" s="182"/>
      <c r="C382" s="210" t="s">
        <v>437</v>
      </c>
      <c r="D382" s="185"/>
      <c r="E382" s="190">
        <v>17.86</v>
      </c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7"/>
      <c r="U382" s="196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 t="s">
        <v>144</v>
      </c>
      <c r="AF382" s="170">
        <v>0</v>
      </c>
      <c r="AG382" s="170"/>
      <c r="AH382" s="170"/>
      <c r="AI382" s="170"/>
      <c r="AJ382" s="170"/>
      <c r="AK382" s="170"/>
      <c r="AL382" s="170"/>
      <c r="AM382" s="170"/>
      <c r="AN382" s="170"/>
      <c r="AO382" s="170"/>
      <c r="AP382" s="170"/>
      <c r="AQ382" s="170"/>
      <c r="AR382" s="170"/>
      <c r="AS382" s="170"/>
      <c r="AT382" s="170"/>
      <c r="AU382" s="170"/>
      <c r="AV382" s="170"/>
      <c r="AW382" s="170"/>
      <c r="AX382" s="170"/>
      <c r="AY382" s="170"/>
      <c r="AZ382" s="170"/>
      <c r="BA382" s="170"/>
      <c r="BB382" s="170"/>
      <c r="BC382" s="170"/>
      <c r="BD382" s="170"/>
      <c r="BE382" s="170"/>
      <c r="BF382" s="170"/>
      <c r="BG382" s="170"/>
      <c r="BH382" s="170"/>
    </row>
    <row r="383" spans="1:60" outlineLevel="1" x14ac:dyDescent="0.2">
      <c r="A383" s="171"/>
      <c r="B383" s="182"/>
      <c r="C383" s="210" t="s">
        <v>438</v>
      </c>
      <c r="D383" s="185"/>
      <c r="E383" s="190">
        <v>70.734999999999999</v>
      </c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7"/>
      <c r="U383" s="196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 t="s">
        <v>144</v>
      </c>
      <c r="AF383" s="170">
        <v>0</v>
      </c>
      <c r="AG383" s="170"/>
      <c r="AH383" s="170"/>
      <c r="AI383" s="170"/>
      <c r="AJ383" s="170"/>
      <c r="AK383" s="170"/>
      <c r="AL383" s="170"/>
      <c r="AM383" s="170"/>
      <c r="AN383" s="170"/>
      <c r="AO383" s="170"/>
      <c r="AP383" s="170"/>
      <c r="AQ383" s="170"/>
      <c r="AR383" s="170"/>
      <c r="AS383" s="170"/>
      <c r="AT383" s="170"/>
      <c r="AU383" s="170"/>
      <c r="AV383" s="170"/>
      <c r="AW383" s="170"/>
      <c r="AX383" s="170"/>
      <c r="AY383" s="170"/>
      <c r="AZ383" s="170"/>
      <c r="BA383" s="170"/>
      <c r="BB383" s="170"/>
      <c r="BC383" s="170"/>
      <c r="BD383" s="170"/>
      <c r="BE383" s="170"/>
      <c r="BF383" s="170"/>
      <c r="BG383" s="170"/>
      <c r="BH383" s="170"/>
    </row>
    <row r="384" spans="1:60" outlineLevel="1" x14ac:dyDescent="0.2">
      <c r="A384" s="171"/>
      <c r="B384" s="182"/>
      <c r="C384" s="210" t="s">
        <v>439</v>
      </c>
      <c r="D384" s="185"/>
      <c r="E384" s="190">
        <v>36.19</v>
      </c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7"/>
      <c r="U384" s="196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 t="s">
        <v>144</v>
      </c>
      <c r="AF384" s="170">
        <v>0</v>
      </c>
      <c r="AG384" s="170"/>
      <c r="AH384" s="170"/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</row>
    <row r="385" spans="1:60" outlineLevel="1" x14ac:dyDescent="0.2">
      <c r="A385" s="171"/>
      <c r="B385" s="182"/>
      <c r="C385" s="210" t="s">
        <v>440</v>
      </c>
      <c r="D385" s="185"/>
      <c r="E385" s="190">
        <v>27.166</v>
      </c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7"/>
      <c r="U385" s="196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 t="s">
        <v>144</v>
      </c>
      <c r="AF385" s="170">
        <v>0</v>
      </c>
      <c r="AG385" s="170"/>
      <c r="AH385" s="170"/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0"/>
      <c r="AT385" s="170"/>
      <c r="AU385" s="170"/>
      <c r="AV385" s="170"/>
      <c r="AW385" s="170"/>
      <c r="AX385" s="170"/>
      <c r="AY385" s="170"/>
      <c r="AZ385" s="170"/>
      <c r="BA385" s="170"/>
      <c r="BB385" s="170"/>
      <c r="BC385" s="170"/>
      <c r="BD385" s="170"/>
      <c r="BE385" s="170"/>
      <c r="BF385" s="170"/>
      <c r="BG385" s="170"/>
      <c r="BH385" s="170"/>
    </row>
    <row r="386" spans="1:60" outlineLevel="1" x14ac:dyDescent="0.2">
      <c r="A386" s="171"/>
      <c r="B386" s="182"/>
      <c r="C386" s="210" t="s">
        <v>441</v>
      </c>
      <c r="D386" s="185"/>
      <c r="E386" s="190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7"/>
      <c r="U386" s="196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 t="s">
        <v>144</v>
      </c>
      <c r="AF386" s="170">
        <v>0</v>
      </c>
      <c r="AG386" s="170"/>
      <c r="AH386" s="170"/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0"/>
      <c r="AT386" s="170"/>
      <c r="AU386" s="170"/>
      <c r="AV386" s="170"/>
      <c r="AW386" s="170"/>
      <c r="AX386" s="170"/>
      <c r="AY386" s="170"/>
      <c r="AZ386" s="170"/>
      <c r="BA386" s="170"/>
      <c r="BB386" s="170"/>
      <c r="BC386" s="170"/>
      <c r="BD386" s="170"/>
      <c r="BE386" s="170"/>
      <c r="BF386" s="170"/>
      <c r="BG386" s="170"/>
      <c r="BH386" s="170"/>
    </row>
    <row r="387" spans="1:60" outlineLevel="1" x14ac:dyDescent="0.2">
      <c r="A387" s="171"/>
      <c r="B387" s="182"/>
      <c r="C387" s="210" t="s">
        <v>176</v>
      </c>
      <c r="D387" s="185"/>
      <c r="E387" s="190">
        <v>4.16</v>
      </c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7"/>
      <c r="U387" s="196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 t="s">
        <v>144</v>
      </c>
      <c r="AF387" s="170">
        <v>0</v>
      </c>
      <c r="AG387" s="170"/>
      <c r="AH387" s="170"/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</row>
    <row r="388" spans="1:60" outlineLevel="1" x14ac:dyDescent="0.2">
      <c r="A388" s="171"/>
      <c r="B388" s="182"/>
      <c r="C388" s="210" t="s">
        <v>177</v>
      </c>
      <c r="D388" s="185"/>
      <c r="E388" s="190">
        <v>11.82</v>
      </c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7"/>
      <c r="U388" s="196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 t="s">
        <v>144</v>
      </c>
      <c r="AF388" s="170">
        <v>0</v>
      </c>
      <c r="AG388" s="170"/>
      <c r="AH388" s="170"/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0"/>
      <c r="AT388" s="170"/>
      <c r="AU388" s="170"/>
      <c r="AV388" s="170"/>
      <c r="AW388" s="170"/>
      <c r="AX388" s="170"/>
      <c r="AY388" s="170"/>
      <c r="AZ388" s="170"/>
      <c r="BA388" s="170"/>
      <c r="BB388" s="170"/>
      <c r="BC388" s="170"/>
      <c r="BD388" s="170"/>
      <c r="BE388" s="170"/>
      <c r="BF388" s="170"/>
      <c r="BG388" s="170"/>
      <c r="BH388" s="170"/>
    </row>
    <row r="389" spans="1:60" outlineLevel="1" x14ac:dyDescent="0.2">
      <c r="A389" s="171"/>
      <c r="B389" s="182"/>
      <c r="C389" s="210" t="s">
        <v>178</v>
      </c>
      <c r="D389" s="185"/>
      <c r="E389" s="190">
        <v>1.1200000000000001</v>
      </c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7"/>
      <c r="U389" s="196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 t="s">
        <v>144</v>
      </c>
      <c r="AF389" s="170">
        <v>0</v>
      </c>
      <c r="AG389" s="170"/>
      <c r="AH389" s="170"/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0"/>
      <c r="AT389" s="170"/>
      <c r="AU389" s="170"/>
      <c r="AV389" s="170"/>
      <c r="AW389" s="170"/>
      <c r="AX389" s="170"/>
      <c r="AY389" s="170"/>
      <c r="AZ389" s="170"/>
      <c r="BA389" s="170"/>
      <c r="BB389" s="170"/>
      <c r="BC389" s="170"/>
      <c r="BD389" s="170"/>
      <c r="BE389" s="170"/>
      <c r="BF389" s="170"/>
      <c r="BG389" s="170"/>
      <c r="BH389" s="170"/>
    </row>
    <row r="390" spans="1:60" outlineLevel="1" x14ac:dyDescent="0.2">
      <c r="A390" s="171"/>
      <c r="B390" s="182"/>
      <c r="C390" s="210" t="s">
        <v>179</v>
      </c>
      <c r="D390" s="185"/>
      <c r="E390" s="190">
        <v>3.65</v>
      </c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7"/>
      <c r="U390" s="196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 t="s">
        <v>144</v>
      </c>
      <c r="AF390" s="170">
        <v>0</v>
      </c>
      <c r="AG390" s="170"/>
      <c r="AH390" s="170"/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0"/>
      <c r="AT390" s="170"/>
      <c r="AU390" s="170"/>
      <c r="AV390" s="170"/>
      <c r="AW390" s="170"/>
      <c r="AX390" s="170"/>
      <c r="AY390" s="170"/>
      <c r="AZ390" s="170"/>
      <c r="BA390" s="170"/>
      <c r="BB390" s="170"/>
      <c r="BC390" s="170"/>
      <c r="BD390" s="170"/>
      <c r="BE390" s="170"/>
      <c r="BF390" s="170"/>
      <c r="BG390" s="170"/>
      <c r="BH390" s="170"/>
    </row>
    <row r="391" spans="1:60" outlineLevel="1" x14ac:dyDescent="0.2">
      <c r="A391" s="171"/>
      <c r="B391" s="182"/>
      <c r="C391" s="210" t="s">
        <v>180</v>
      </c>
      <c r="D391" s="185"/>
      <c r="E391" s="190">
        <v>12.3</v>
      </c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7"/>
      <c r="U391" s="196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 t="s">
        <v>144</v>
      </c>
      <c r="AF391" s="170">
        <v>0</v>
      </c>
      <c r="AG391" s="170"/>
      <c r="AH391" s="170"/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70"/>
      <c r="BB391" s="170"/>
      <c r="BC391" s="170"/>
      <c r="BD391" s="170"/>
      <c r="BE391" s="170"/>
      <c r="BF391" s="170"/>
      <c r="BG391" s="170"/>
      <c r="BH391" s="170"/>
    </row>
    <row r="392" spans="1:60" outlineLevel="1" x14ac:dyDescent="0.2">
      <c r="A392" s="171"/>
      <c r="B392" s="182"/>
      <c r="C392" s="210" t="s">
        <v>181</v>
      </c>
      <c r="D392" s="185"/>
      <c r="E392" s="190">
        <v>3.76</v>
      </c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7"/>
      <c r="U392" s="196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 t="s">
        <v>144</v>
      </c>
      <c r="AF392" s="170">
        <v>0</v>
      </c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70"/>
      <c r="BB392" s="170"/>
      <c r="BC392" s="170"/>
      <c r="BD392" s="170"/>
      <c r="BE392" s="170"/>
      <c r="BF392" s="170"/>
      <c r="BG392" s="170"/>
      <c r="BH392" s="170"/>
    </row>
    <row r="393" spans="1:60" outlineLevel="1" x14ac:dyDescent="0.2">
      <c r="A393" s="171"/>
      <c r="B393" s="182"/>
      <c r="C393" s="210" t="s">
        <v>442</v>
      </c>
      <c r="D393" s="185"/>
      <c r="E393" s="190">
        <v>2.4500000000000002</v>
      </c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7"/>
      <c r="U393" s="196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 t="s">
        <v>144</v>
      </c>
      <c r="AF393" s="170">
        <v>0</v>
      </c>
      <c r="AG393" s="170"/>
      <c r="AH393" s="170"/>
      <c r="AI393" s="170"/>
      <c r="AJ393" s="170"/>
      <c r="AK393" s="170"/>
      <c r="AL393" s="170"/>
      <c r="AM393" s="170"/>
      <c r="AN393" s="170"/>
      <c r="AO393" s="170"/>
      <c r="AP393" s="170"/>
      <c r="AQ393" s="170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70"/>
      <c r="BB393" s="170"/>
      <c r="BC393" s="170"/>
      <c r="BD393" s="170"/>
      <c r="BE393" s="170"/>
      <c r="BF393" s="170"/>
      <c r="BG393" s="170"/>
      <c r="BH393" s="170"/>
    </row>
    <row r="394" spans="1:60" outlineLevel="1" x14ac:dyDescent="0.2">
      <c r="A394" s="171"/>
      <c r="B394" s="182"/>
      <c r="C394" s="211" t="s">
        <v>166</v>
      </c>
      <c r="D394" s="186"/>
      <c r="E394" s="191">
        <v>312.84300000000002</v>
      </c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7"/>
      <c r="U394" s="196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 t="s">
        <v>144</v>
      </c>
      <c r="AF394" s="170">
        <v>1</v>
      </c>
      <c r="AG394" s="170"/>
      <c r="AH394" s="170"/>
      <c r="AI394" s="170"/>
      <c r="AJ394" s="170"/>
      <c r="AK394" s="170"/>
      <c r="AL394" s="170"/>
      <c r="AM394" s="170"/>
      <c r="AN394" s="170"/>
      <c r="AO394" s="170"/>
      <c r="AP394" s="170"/>
      <c r="AQ394" s="170"/>
      <c r="AR394" s="170"/>
      <c r="AS394" s="170"/>
      <c r="AT394" s="170"/>
      <c r="AU394" s="170"/>
      <c r="AV394" s="170"/>
      <c r="AW394" s="170"/>
      <c r="AX394" s="170"/>
      <c r="AY394" s="170"/>
      <c r="AZ394" s="170"/>
      <c r="BA394" s="170"/>
      <c r="BB394" s="170"/>
      <c r="BC394" s="170"/>
      <c r="BD394" s="170"/>
      <c r="BE394" s="170"/>
      <c r="BF394" s="170"/>
      <c r="BG394" s="170"/>
      <c r="BH394" s="170"/>
    </row>
    <row r="395" spans="1:60" outlineLevel="1" x14ac:dyDescent="0.2">
      <c r="A395" s="171"/>
      <c r="B395" s="182"/>
      <c r="C395" s="210" t="s">
        <v>244</v>
      </c>
      <c r="D395" s="185"/>
      <c r="E395" s="190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7"/>
      <c r="U395" s="196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 t="s">
        <v>144</v>
      </c>
      <c r="AF395" s="170">
        <v>0</v>
      </c>
      <c r="AG395" s="170"/>
      <c r="AH395" s="170"/>
      <c r="AI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</row>
    <row r="396" spans="1:60" outlineLevel="1" x14ac:dyDescent="0.2">
      <c r="A396" s="171"/>
      <c r="B396" s="182"/>
      <c r="C396" s="210" t="s">
        <v>398</v>
      </c>
      <c r="D396" s="185"/>
      <c r="E396" s="190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7"/>
      <c r="U396" s="196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 t="s">
        <v>144</v>
      </c>
      <c r="AF396" s="170">
        <v>0</v>
      </c>
      <c r="AG396" s="170"/>
      <c r="AH396" s="170"/>
      <c r="AI396" s="170"/>
      <c r="AJ396" s="170"/>
      <c r="AK396" s="170"/>
      <c r="AL396" s="170"/>
      <c r="AM396" s="170"/>
      <c r="AN396" s="170"/>
      <c r="AO396" s="170"/>
      <c r="AP396" s="170"/>
      <c r="AQ396" s="170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</row>
    <row r="397" spans="1:60" outlineLevel="1" x14ac:dyDescent="0.2">
      <c r="A397" s="171"/>
      <c r="B397" s="182"/>
      <c r="C397" s="210" t="s">
        <v>443</v>
      </c>
      <c r="D397" s="185"/>
      <c r="E397" s="190">
        <v>37.036000000000001</v>
      </c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7"/>
      <c r="U397" s="196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 t="s">
        <v>144</v>
      </c>
      <c r="AF397" s="170">
        <v>0</v>
      </c>
      <c r="AG397" s="170"/>
      <c r="AH397" s="170"/>
      <c r="AI397" s="170"/>
      <c r="AJ397" s="170"/>
      <c r="AK397" s="170"/>
      <c r="AL397" s="170"/>
      <c r="AM397" s="170"/>
      <c r="AN397" s="170"/>
      <c r="AO397" s="170"/>
      <c r="AP397" s="170"/>
      <c r="AQ397" s="170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</row>
    <row r="398" spans="1:60" outlineLevel="1" x14ac:dyDescent="0.2">
      <c r="A398" s="171"/>
      <c r="B398" s="182"/>
      <c r="C398" s="210" t="s">
        <v>444</v>
      </c>
      <c r="D398" s="185"/>
      <c r="E398" s="190">
        <v>69.936000000000007</v>
      </c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7"/>
      <c r="U398" s="196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 t="s">
        <v>144</v>
      </c>
      <c r="AF398" s="170">
        <v>0</v>
      </c>
      <c r="AG398" s="170"/>
      <c r="AH398" s="170"/>
      <c r="AI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</row>
    <row r="399" spans="1:60" outlineLevel="1" x14ac:dyDescent="0.2">
      <c r="A399" s="171"/>
      <c r="B399" s="182"/>
      <c r="C399" s="210" t="s">
        <v>445</v>
      </c>
      <c r="D399" s="185"/>
      <c r="E399" s="190">
        <v>19.457999999999998</v>
      </c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7"/>
      <c r="U399" s="196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 t="s">
        <v>144</v>
      </c>
      <c r="AF399" s="170">
        <v>0</v>
      </c>
      <c r="AG399" s="170"/>
      <c r="AH399" s="170"/>
      <c r="AI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0"/>
      <c r="AT399" s="170"/>
      <c r="AU399" s="170"/>
      <c r="AV399" s="170"/>
      <c r="AW399" s="170"/>
      <c r="AX399" s="170"/>
      <c r="AY399" s="170"/>
      <c r="AZ399" s="170"/>
      <c r="BA399" s="170"/>
      <c r="BB399" s="170"/>
      <c r="BC399" s="170"/>
      <c r="BD399" s="170"/>
      <c r="BE399" s="170"/>
      <c r="BF399" s="170"/>
      <c r="BG399" s="170"/>
      <c r="BH399" s="170"/>
    </row>
    <row r="400" spans="1:60" ht="22.5" outlineLevel="1" x14ac:dyDescent="0.2">
      <c r="A400" s="171"/>
      <c r="B400" s="182"/>
      <c r="C400" s="210" t="s">
        <v>446</v>
      </c>
      <c r="D400" s="185"/>
      <c r="E400" s="190">
        <v>69.043000000000006</v>
      </c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7"/>
      <c r="U400" s="196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 t="s">
        <v>144</v>
      </c>
      <c r="AF400" s="170">
        <v>0</v>
      </c>
      <c r="AG400" s="170"/>
      <c r="AH400" s="170"/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70"/>
      <c r="AW400" s="170"/>
      <c r="AX400" s="170"/>
      <c r="AY400" s="170"/>
      <c r="AZ400" s="170"/>
      <c r="BA400" s="170"/>
      <c r="BB400" s="170"/>
      <c r="BC400" s="170"/>
      <c r="BD400" s="170"/>
      <c r="BE400" s="170"/>
      <c r="BF400" s="170"/>
      <c r="BG400" s="170"/>
      <c r="BH400" s="170"/>
    </row>
    <row r="401" spans="1:60" outlineLevel="1" x14ac:dyDescent="0.2">
      <c r="A401" s="171"/>
      <c r="B401" s="182"/>
      <c r="C401" s="210" t="s">
        <v>447</v>
      </c>
      <c r="D401" s="185"/>
      <c r="E401" s="190">
        <v>36.472000000000001</v>
      </c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7"/>
      <c r="U401" s="196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 t="s">
        <v>144</v>
      </c>
      <c r="AF401" s="170">
        <v>0</v>
      </c>
      <c r="AG401" s="170"/>
      <c r="AH401" s="170"/>
      <c r="AI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0"/>
      <c r="AT401" s="170"/>
      <c r="AU401" s="170"/>
      <c r="AV401" s="170"/>
      <c r="AW401" s="170"/>
      <c r="AX401" s="170"/>
      <c r="AY401" s="170"/>
      <c r="AZ401" s="170"/>
      <c r="BA401" s="170"/>
      <c r="BB401" s="170"/>
      <c r="BC401" s="170"/>
      <c r="BD401" s="170"/>
      <c r="BE401" s="170"/>
      <c r="BF401" s="170"/>
      <c r="BG401" s="170"/>
      <c r="BH401" s="170"/>
    </row>
    <row r="402" spans="1:60" outlineLevel="1" x14ac:dyDescent="0.2">
      <c r="A402" s="171"/>
      <c r="B402" s="182"/>
      <c r="C402" s="210" t="s">
        <v>448</v>
      </c>
      <c r="D402" s="185"/>
      <c r="E402" s="190">
        <v>27.26</v>
      </c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7"/>
      <c r="U402" s="196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 t="s">
        <v>144</v>
      </c>
      <c r="AF402" s="170">
        <v>0</v>
      </c>
      <c r="AG402" s="170"/>
      <c r="AH402" s="170"/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</row>
    <row r="403" spans="1:60" outlineLevel="1" x14ac:dyDescent="0.2">
      <c r="A403" s="171"/>
      <c r="B403" s="182"/>
      <c r="C403" s="210" t="s">
        <v>441</v>
      </c>
      <c r="D403" s="185"/>
      <c r="E403" s="190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7"/>
      <c r="U403" s="196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 t="s">
        <v>144</v>
      </c>
      <c r="AF403" s="170">
        <v>0</v>
      </c>
      <c r="AG403" s="170"/>
      <c r="AH403" s="170"/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</row>
    <row r="404" spans="1:60" outlineLevel="1" x14ac:dyDescent="0.2">
      <c r="A404" s="171"/>
      <c r="B404" s="182"/>
      <c r="C404" s="210" t="s">
        <v>184</v>
      </c>
      <c r="D404" s="185"/>
      <c r="E404" s="190">
        <v>4.16</v>
      </c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7"/>
      <c r="U404" s="196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 t="s">
        <v>144</v>
      </c>
      <c r="AF404" s="170">
        <v>0</v>
      </c>
      <c r="AG404" s="170"/>
      <c r="AH404" s="170"/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0"/>
      <c r="AT404" s="170"/>
      <c r="AU404" s="170"/>
      <c r="AV404" s="170"/>
      <c r="AW404" s="170"/>
      <c r="AX404" s="170"/>
      <c r="AY404" s="170"/>
      <c r="AZ404" s="170"/>
      <c r="BA404" s="170"/>
      <c r="BB404" s="170"/>
      <c r="BC404" s="170"/>
      <c r="BD404" s="170"/>
      <c r="BE404" s="170"/>
      <c r="BF404" s="170"/>
      <c r="BG404" s="170"/>
      <c r="BH404" s="170"/>
    </row>
    <row r="405" spans="1:60" outlineLevel="1" x14ac:dyDescent="0.2">
      <c r="A405" s="171"/>
      <c r="B405" s="182"/>
      <c r="C405" s="210" t="s">
        <v>185</v>
      </c>
      <c r="D405" s="185"/>
      <c r="E405" s="190">
        <v>11.65</v>
      </c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7"/>
      <c r="U405" s="196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 t="s">
        <v>144</v>
      </c>
      <c r="AF405" s="170">
        <v>0</v>
      </c>
      <c r="AG405" s="170"/>
      <c r="AH405" s="170"/>
      <c r="AI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</row>
    <row r="406" spans="1:60" outlineLevel="1" x14ac:dyDescent="0.2">
      <c r="A406" s="171"/>
      <c r="B406" s="182"/>
      <c r="C406" s="210" t="s">
        <v>186</v>
      </c>
      <c r="D406" s="185"/>
      <c r="E406" s="190">
        <v>1.1200000000000001</v>
      </c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7"/>
      <c r="U406" s="196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 t="s">
        <v>144</v>
      </c>
      <c r="AF406" s="170">
        <v>0</v>
      </c>
      <c r="AG406" s="170"/>
      <c r="AH406" s="170"/>
      <c r="AI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0"/>
      <c r="AT406" s="170"/>
      <c r="AU406" s="170"/>
      <c r="AV406" s="170"/>
      <c r="AW406" s="170"/>
      <c r="AX406" s="170"/>
      <c r="AY406" s="170"/>
      <c r="AZ406" s="170"/>
      <c r="BA406" s="170"/>
      <c r="BB406" s="170"/>
      <c r="BC406" s="170"/>
      <c r="BD406" s="170"/>
      <c r="BE406" s="170"/>
      <c r="BF406" s="170"/>
      <c r="BG406" s="170"/>
      <c r="BH406" s="170"/>
    </row>
    <row r="407" spans="1:60" outlineLevel="1" x14ac:dyDescent="0.2">
      <c r="A407" s="171"/>
      <c r="B407" s="182"/>
      <c r="C407" s="210" t="s">
        <v>187</v>
      </c>
      <c r="D407" s="185"/>
      <c r="E407" s="190">
        <v>16.71</v>
      </c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7"/>
      <c r="U407" s="196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 t="s">
        <v>144</v>
      </c>
      <c r="AF407" s="170">
        <v>0</v>
      </c>
      <c r="AG407" s="170"/>
      <c r="AH407" s="170"/>
      <c r="AI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</row>
    <row r="408" spans="1:60" outlineLevel="1" x14ac:dyDescent="0.2">
      <c r="A408" s="171"/>
      <c r="B408" s="182"/>
      <c r="C408" s="210" t="s">
        <v>188</v>
      </c>
      <c r="D408" s="185"/>
      <c r="E408" s="190">
        <v>4.04</v>
      </c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7"/>
      <c r="U408" s="196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 t="s">
        <v>144</v>
      </c>
      <c r="AF408" s="170">
        <v>0</v>
      </c>
      <c r="AG408" s="170"/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</row>
    <row r="409" spans="1:60" outlineLevel="1" x14ac:dyDescent="0.2">
      <c r="A409" s="171"/>
      <c r="B409" s="182"/>
      <c r="C409" s="210" t="s">
        <v>189</v>
      </c>
      <c r="D409" s="185"/>
      <c r="E409" s="190">
        <v>2.4500000000000002</v>
      </c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7"/>
      <c r="U409" s="196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 t="s">
        <v>144</v>
      </c>
      <c r="AF409" s="170">
        <v>0</v>
      </c>
      <c r="AG409" s="170"/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</row>
    <row r="410" spans="1:60" outlineLevel="1" x14ac:dyDescent="0.2">
      <c r="A410" s="171"/>
      <c r="B410" s="182"/>
      <c r="C410" s="211" t="s">
        <v>166</v>
      </c>
      <c r="D410" s="186"/>
      <c r="E410" s="191">
        <v>299.33499999999998</v>
      </c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7"/>
      <c r="U410" s="196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 t="s">
        <v>144</v>
      </c>
      <c r="AF410" s="170">
        <v>1</v>
      </c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</row>
    <row r="411" spans="1:60" outlineLevel="1" x14ac:dyDescent="0.2">
      <c r="A411" s="171"/>
      <c r="B411" s="182"/>
      <c r="C411" s="210" t="s">
        <v>449</v>
      </c>
      <c r="D411" s="185"/>
      <c r="E411" s="190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7"/>
      <c r="U411" s="196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 t="s">
        <v>144</v>
      </c>
      <c r="AF411" s="170">
        <v>0</v>
      </c>
      <c r="AG411" s="170"/>
      <c r="AH411" s="170"/>
      <c r="AI411" s="170"/>
      <c r="AJ411" s="170"/>
      <c r="AK411" s="170"/>
      <c r="AL411" s="170"/>
      <c r="AM411" s="170"/>
      <c r="AN411" s="170"/>
      <c r="AO411" s="170"/>
      <c r="AP411" s="170"/>
      <c r="AQ411" s="170"/>
      <c r="AR411" s="170"/>
      <c r="AS411" s="170"/>
      <c r="AT411" s="170"/>
      <c r="AU411" s="170"/>
      <c r="AV411" s="170"/>
      <c r="AW411" s="170"/>
      <c r="AX411" s="170"/>
      <c r="AY411" s="170"/>
      <c r="AZ411" s="170"/>
      <c r="BA411" s="170"/>
      <c r="BB411" s="170"/>
      <c r="BC411" s="170"/>
      <c r="BD411" s="170"/>
      <c r="BE411" s="170"/>
      <c r="BF411" s="170"/>
      <c r="BG411" s="170"/>
      <c r="BH411" s="170"/>
    </row>
    <row r="412" spans="1:60" outlineLevel="1" x14ac:dyDescent="0.2">
      <c r="A412" s="171"/>
      <c r="B412" s="182"/>
      <c r="C412" s="210" t="s">
        <v>450</v>
      </c>
      <c r="D412" s="185"/>
      <c r="E412" s="190">
        <v>-42.2</v>
      </c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7"/>
      <c r="U412" s="196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 t="s">
        <v>144</v>
      </c>
      <c r="AF412" s="170">
        <v>5</v>
      </c>
      <c r="AG412" s="170"/>
      <c r="AH412" s="170"/>
      <c r="AI412" s="170"/>
      <c r="AJ412" s="170"/>
      <c r="AK412" s="170"/>
      <c r="AL412" s="170"/>
      <c r="AM412" s="170"/>
      <c r="AN412" s="170"/>
      <c r="AO412" s="170"/>
      <c r="AP412" s="170"/>
      <c r="AQ412" s="170"/>
      <c r="AR412" s="170"/>
      <c r="AS412" s="170"/>
      <c r="AT412" s="170"/>
      <c r="AU412" s="170"/>
      <c r="AV412" s="170"/>
      <c r="AW412" s="170"/>
      <c r="AX412" s="170"/>
      <c r="AY412" s="170"/>
      <c r="AZ412" s="170"/>
      <c r="BA412" s="170"/>
      <c r="BB412" s="170"/>
      <c r="BC412" s="170"/>
      <c r="BD412" s="170"/>
      <c r="BE412" s="170"/>
      <c r="BF412" s="170"/>
      <c r="BG412" s="170"/>
      <c r="BH412" s="170"/>
    </row>
    <row r="413" spans="1:60" outlineLevel="1" x14ac:dyDescent="0.2">
      <c r="A413" s="171"/>
      <c r="B413" s="182"/>
      <c r="C413" s="211" t="s">
        <v>166</v>
      </c>
      <c r="D413" s="186"/>
      <c r="E413" s="191">
        <v>-42.2</v>
      </c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7"/>
      <c r="U413" s="196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 t="s">
        <v>144</v>
      </c>
      <c r="AF413" s="170">
        <v>1</v>
      </c>
      <c r="AG413" s="170"/>
      <c r="AH413" s="170"/>
      <c r="AI413" s="170"/>
      <c r="AJ413" s="170"/>
      <c r="AK413" s="170"/>
      <c r="AL413" s="170"/>
      <c r="AM413" s="170"/>
      <c r="AN413" s="170"/>
      <c r="AO413" s="170"/>
      <c r="AP413" s="170"/>
      <c r="AQ413" s="170"/>
      <c r="AR413" s="170"/>
      <c r="AS413" s="170"/>
      <c r="AT413" s="170"/>
      <c r="AU413" s="170"/>
      <c r="AV413" s="170"/>
      <c r="AW413" s="170"/>
      <c r="AX413" s="170"/>
      <c r="AY413" s="170"/>
      <c r="AZ413" s="170"/>
      <c r="BA413" s="170"/>
      <c r="BB413" s="170"/>
      <c r="BC413" s="170"/>
      <c r="BD413" s="170"/>
      <c r="BE413" s="170"/>
      <c r="BF413" s="170"/>
      <c r="BG413" s="170"/>
      <c r="BH413" s="170"/>
    </row>
    <row r="414" spans="1:60" outlineLevel="1" x14ac:dyDescent="0.2">
      <c r="A414" s="171">
        <v>62</v>
      </c>
      <c r="B414" s="182" t="s">
        <v>451</v>
      </c>
      <c r="C414" s="209" t="s">
        <v>452</v>
      </c>
      <c r="D414" s="184" t="s">
        <v>154</v>
      </c>
      <c r="E414" s="189">
        <v>346.31599999999997</v>
      </c>
      <c r="F414" s="195">
        <v>0</v>
      </c>
      <c r="G414" s="196">
        <f>ROUND(E414*F414,2)</f>
        <v>0</v>
      </c>
      <c r="H414" s="195">
        <v>5.04</v>
      </c>
      <c r="I414" s="196">
        <f>ROUND(E414*H414,2)</f>
        <v>1745.43</v>
      </c>
      <c r="J414" s="195">
        <v>9.86</v>
      </c>
      <c r="K414" s="196">
        <f>ROUND(E414*J414,2)</f>
        <v>3414.68</v>
      </c>
      <c r="L414" s="196">
        <v>21</v>
      </c>
      <c r="M414" s="196">
        <f>G414*(1+L414/100)</f>
        <v>0</v>
      </c>
      <c r="N414" s="196">
        <v>1.7000000000000001E-4</v>
      </c>
      <c r="O414" s="196">
        <f>ROUND(E414*N414,2)</f>
        <v>0.06</v>
      </c>
      <c r="P414" s="196">
        <v>0</v>
      </c>
      <c r="Q414" s="196">
        <f>ROUND(E414*P414,2)</f>
        <v>0</v>
      </c>
      <c r="R414" s="196"/>
      <c r="S414" s="196"/>
      <c r="T414" s="197">
        <v>3.2480000000000002E-2</v>
      </c>
      <c r="U414" s="196">
        <f>ROUND(E414*T414,2)</f>
        <v>11.25</v>
      </c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 t="s">
        <v>142</v>
      </c>
      <c r="AF414" s="170"/>
      <c r="AG414" s="170"/>
      <c r="AH414" s="170"/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</row>
    <row r="415" spans="1:60" ht="22.5" outlineLevel="1" x14ac:dyDescent="0.2">
      <c r="A415" s="171">
        <v>63</v>
      </c>
      <c r="B415" s="182" t="s">
        <v>453</v>
      </c>
      <c r="C415" s="209" t="s">
        <v>454</v>
      </c>
      <c r="D415" s="184" t="s">
        <v>154</v>
      </c>
      <c r="E415" s="189">
        <v>346.31799999999998</v>
      </c>
      <c r="F415" s="195">
        <v>0</v>
      </c>
      <c r="G415" s="196">
        <f>ROUND(E415*F415,2)</f>
        <v>0</v>
      </c>
      <c r="H415" s="195">
        <v>13.52</v>
      </c>
      <c r="I415" s="196">
        <f>ROUND(E415*H415,2)</f>
        <v>4682.22</v>
      </c>
      <c r="J415" s="195">
        <v>30.88</v>
      </c>
      <c r="K415" s="196">
        <f>ROUND(E415*J415,2)</f>
        <v>10694.3</v>
      </c>
      <c r="L415" s="196">
        <v>21</v>
      </c>
      <c r="M415" s="196">
        <f>G415*(1+L415/100)</f>
        <v>0</v>
      </c>
      <c r="N415" s="196">
        <v>4.6000000000000001E-4</v>
      </c>
      <c r="O415" s="196">
        <f>ROUND(E415*N415,2)</f>
        <v>0.16</v>
      </c>
      <c r="P415" s="196">
        <v>0</v>
      </c>
      <c r="Q415" s="196">
        <f>ROUND(E415*P415,2)</f>
        <v>0</v>
      </c>
      <c r="R415" s="196"/>
      <c r="S415" s="196"/>
      <c r="T415" s="197">
        <v>0.10191</v>
      </c>
      <c r="U415" s="196">
        <f>ROUND(E415*T415,2)</f>
        <v>35.29</v>
      </c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 t="s">
        <v>142</v>
      </c>
      <c r="AF415" s="170"/>
      <c r="AG415" s="170"/>
      <c r="AH415" s="170"/>
      <c r="AI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70"/>
      <c r="AT415" s="170"/>
      <c r="AU415" s="170"/>
      <c r="AV415" s="170"/>
      <c r="AW415" s="170"/>
      <c r="AX415" s="170"/>
      <c r="AY415" s="170"/>
      <c r="AZ415" s="170"/>
      <c r="BA415" s="170"/>
      <c r="BB415" s="170"/>
      <c r="BC415" s="170"/>
      <c r="BD415" s="170"/>
      <c r="BE415" s="170"/>
      <c r="BF415" s="170"/>
      <c r="BG415" s="170"/>
      <c r="BH415" s="170"/>
    </row>
    <row r="416" spans="1:60" outlineLevel="1" x14ac:dyDescent="0.2">
      <c r="A416" s="171"/>
      <c r="B416" s="182"/>
      <c r="C416" s="210" t="s">
        <v>455</v>
      </c>
      <c r="D416" s="185"/>
      <c r="E416" s="190">
        <v>568.57799999999997</v>
      </c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7"/>
      <c r="U416" s="196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 t="s">
        <v>144</v>
      </c>
      <c r="AF416" s="170">
        <v>0</v>
      </c>
      <c r="AG416" s="170"/>
      <c r="AH416" s="170"/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</row>
    <row r="417" spans="1:60" outlineLevel="1" x14ac:dyDescent="0.2">
      <c r="A417" s="171"/>
      <c r="B417" s="182"/>
      <c r="C417" s="210" t="s">
        <v>456</v>
      </c>
      <c r="D417" s="185"/>
      <c r="E417" s="190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7"/>
      <c r="U417" s="196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 t="s">
        <v>144</v>
      </c>
      <c r="AF417" s="170">
        <v>0</v>
      </c>
      <c r="AG417" s="170"/>
      <c r="AH417" s="170"/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</row>
    <row r="418" spans="1:60" outlineLevel="1" x14ac:dyDescent="0.2">
      <c r="A418" s="171"/>
      <c r="B418" s="182"/>
      <c r="C418" s="210" t="s">
        <v>457</v>
      </c>
      <c r="D418" s="185"/>
      <c r="E418" s="190">
        <v>-222.26</v>
      </c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7"/>
      <c r="U418" s="196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 t="s">
        <v>144</v>
      </c>
      <c r="AF418" s="170">
        <v>5</v>
      </c>
      <c r="AG418" s="170"/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</row>
    <row r="419" spans="1:60" x14ac:dyDescent="0.2">
      <c r="A419" s="179" t="s">
        <v>137</v>
      </c>
      <c r="B419" s="183" t="s">
        <v>104</v>
      </c>
      <c r="C419" s="212" t="s">
        <v>105</v>
      </c>
      <c r="D419" s="187"/>
      <c r="E419" s="192"/>
      <c r="F419" s="198"/>
      <c r="G419" s="198">
        <f>SUMIF(AE420:AE422,"&lt;&gt;NOR",G420:G422)</f>
        <v>0</v>
      </c>
      <c r="H419" s="198"/>
      <c r="I419" s="198">
        <f>SUM(I420:I422)</f>
        <v>0</v>
      </c>
      <c r="J419" s="198"/>
      <c r="K419" s="198">
        <f>SUM(K420:K422)</f>
        <v>10000</v>
      </c>
      <c r="L419" s="198"/>
      <c r="M419" s="198">
        <f>SUM(M420:M422)</f>
        <v>0</v>
      </c>
      <c r="N419" s="198"/>
      <c r="O419" s="198">
        <f>SUM(O420:O422)</f>
        <v>0</v>
      </c>
      <c r="P419" s="198"/>
      <c r="Q419" s="198">
        <f>SUM(Q420:Q422)</f>
        <v>0</v>
      </c>
      <c r="R419" s="198"/>
      <c r="S419" s="198"/>
      <c r="T419" s="199"/>
      <c r="U419" s="198">
        <f>SUM(U420:U422)</f>
        <v>0</v>
      </c>
      <c r="AE419" t="s">
        <v>138</v>
      </c>
    </row>
    <row r="420" spans="1:60" ht="22.5" outlineLevel="1" x14ac:dyDescent="0.2">
      <c r="A420" s="171">
        <v>64</v>
      </c>
      <c r="B420" s="182" t="s">
        <v>458</v>
      </c>
      <c r="C420" s="209" t="s">
        <v>459</v>
      </c>
      <c r="D420" s="184" t="s">
        <v>149</v>
      </c>
      <c r="E420" s="189">
        <v>10</v>
      </c>
      <c r="F420" s="195">
        <v>0</v>
      </c>
      <c r="G420" s="196">
        <f>ROUND(E420*F420,2)</f>
        <v>0</v>
      </c>
      <c r="H420" s="195">
        <v>0</v>
      </c>
      <c r="I420" s="196">
        <f>ROUND(E420*H420,2)</f>
        <v>0</v>
      </c>
      <c r="J420" s="195">
        <v>1000</v>
      </c>
      <c r="K420" s="196">
        <f>ROUND(E420*J420,2)</f>
        <v>10000</v>
      </c>
      <c r="L420" s="196">
        <v>21</v>
      </c>
      <c r="M420" s="196">
        <f>G420*(1+L420/100)</f>
        <v>0</v>
      </c>
      <c r="N420" s="196">
        <v>0</v>
      </c>
      <c r="O420" s="196">
        <f>ROUND(E420*N420,2)</f>
        <v>0</v>
      </c>
      <c r="P420" s="196">
        <v>0</v>
      </c>
      <c r="Q420" s="196">
        <f>ROUND(E420*P420,2)</f>
        <v>0</v>
      </c>
      <c r="R420" s="196"/>
      <c r="S420" s="196"/>
      <c r="T420" s="197">
        <v>0</v>
      </c>
      <c r="U420" s="196">
        <f>ROUND(E420*T420,2)</f>
        <v>0</v>
      </c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 t="s">
        <v>142</v>
      </c>
      <c r="AF420" s="170"/>
      <c r="AG420" s="170"/>
      <c r="AH420" s="170"/>
      <c r="AI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70"/>
      <c r="BB420" s="170"/>
      <c r="BC420" s="170"/>
      <c r="BD420" s="170"/>
      <c r="BE420" s="170"/>
      <c r="BF420" s="170"/>
      <c r="BG420" s="170"/>
      <c r="BH420" s="170"/>
    </row>
    <row r="421" spans="1:60" outlineLevel="1" x14ac:dyDescent="0.2">
      <c r="A421" s="171"/>
      <c r="B421" s="182"/>
      <c r="C421" s="210" t="s">
        <v>460</v>
      </c>
      <c r="D421" s="185"/>
      <c r="E421" s="190">
        <v>5</v>
      </c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7"/>
      <c r="U421" s="196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 t="s">
        <v>144</v>
      </c>
      <c r="AF421" s="170">
        <v>0</v>
      </c>
      <c r="AG421" s="170"/>
      <c r="AH421" s="170"/>
      <c r="AI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170"/>
      <c r="AT421" s="170"/>
      <c r="AU421" s="170"/>
      <c r="AV421" s="170"/>
      <c r="AW421" s="170"/>
      <c r="AX421" s="170"/>
      <c r="AY421" s="170"/>
      <c r="AZ421" s="170"/>
      <c r="BA421" s="170"/>
      <c r="BB421" s="170"/>
      <c r="BC421" s="170"/>
      <c r="BD421" s="170"/>
      <c r="BE421" s="170"/>
      <c r="BF421" s="170"/>
      <c r="BG421" s="170"/>
      <c r="BH421" s="170"/>
    </row>
    <row r="422" spans="1:60" outlineLevel="1" x14ac:dyDescent="0.2">
      <c r="A422" s="171"/>
      <c r="B422" s="182"/>
      <c r="C422" s="210" t="s">
        <v>461</v>
      </c>
      <c r="D422" s="185"/>
      <c r="E422" s="190">
        <v>5</v>
      </c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7"/>
      <c r="U422" s="196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 t="s">
        <v>144</v>
      </c>
      <c r="AF422" s="170">
        <v>0</v>
      </c>
      <c r="AG422" s="170"/>
      <c r="AH422" s="170"/>
      <c r="AI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170"/>
      <c r="AT422" s="170"/>
      <c r="AU422" s="170"/>
      <c r="AV422" s="170"/>
      <c r="AW422" s="170"/>
      <c r="AX422" s="170"/>
      <c r="AY422" s="170"/>
      <c r="AZ422" s="170"/>
      <c r="BA422" s="170"/>
      <c r="BB422" s="170"/>
      <c r="BC422" s="170"/>
      <c r="BD422" s="170"/>
      <c r="BE422" s="170"/>
      <c r="BF422" s="170"/>
      <c r="BG422" s="170"/>
      <c r="BH422" s="170"/>
    </row>
    <row r="423" spans="1:60" x14ac:dyDescent="0.2">
      <c r="A423" s="179" t="s">
        <v>137</v>
      </c>
      <c r="B423" s="183" t="s">
        <v>106</v>
      </c>
      <c r="C423" s="212" t="s">
        <v>107</v>
      </c>
      <c r="D423" s="187"/>
      <c r="E423" s="192"/>
      <c r="F423" s="198"/>
      <c r="G423" s="198">
        <f>SUMIF(AE424:AE444,"&lt;&gt;NOR",G424:G444)</f>
        <v>0</v>
      </c>
      <c r="H423" s="198"/>
      <c r="I423" s="198">
        <f>SUM(I424:I444)</f>
        <v>0</v>
      </c>
      <c r="J423" s="198"/>
      <c r="K423" s="198">
        <f>SUM(K424:K444)</f>
        <v>88400</v>
      </c>
      <c r="L423" s="198"/>
      <c r="M423" s="198">
        <f>SUM(M424:M444)</f>
        <v>0</v>
      </c>
      <c r="N423" s="198"/>
      <c r="O423" s="198">
        <f>SUM(O424:O444)</f>
        <v>0</v>
      </c>
      <c r="P423" s="198"/>
      <c r="Q423" s="198">
        <f>SUM(Q424:Q444)</f>
        <v>0</v>
      </c>
      <c r="R423" s="198"/>
      <c r="S423" s="198"/>
      <c r="T423" s="199"/>
      <c r="U423" s="198">
        <f>SUM(U424:U444)</f>
        <v>0</v>
      </c>
      <c r="AE423" t="s">
        <v>138</v>
      </c>
    </row>
    <row r="424" spans="1:60" ht="33.75" outlineLevel="1" x14ac:dyDescent="0.2">
      <c r="A424" s="171">
        <v>65</v>
      </c>
      <c r="B424" s="182" t="s">
        <v>462</v>
      </c>
      <c r="C424" s="209" t="s">
        <v>463</v>
      </c>
      <c r="D424" s="184" t="s">
        <v>149</v>
      </c>
      <c r="E424" s="189">
        <v>10</v>
      </c>
      <c r="F424" s="195">
        <v>0</v>
      </c>
      <c r="G424" s="196">
        <f>ROUND(E424*F424,2)</f>
        <v>0</v>
      </c>
      <c r="H424" s="195">
        <v>0</v>
      </c>
      <c r="I424" s="196">
        <f>ROUND(E424*H424,2)</f>
        <v>0</v>
      </c>
      <c r="J424" s="195">
        <v>500</v>
      </c>
      <c r="K424" s="196">
        <f>ROUND(E424*J424,2)</f>
        <v>5000</v>
      </c>
      <c r="L424" s="196">
        <v>21</v>
      </c>
      <c r="M424" s="196">
        <f>G424*(1+L424/100)</f>
        <v>0</v>
      </c>
      <c r="N424" s="196">
        <v>0</v>
      </c>
      <c r="O424" s="196">
        <f>ROUND(E424*N424,2)</f>
        <v>0</v>
      </c>
      <c r="P424" s="196">
        <v>0</v>
      </c>
      <c r="Q424" s="196">
        <f>ROUND(E424*P424,2)</f>
        <v>0</v>
      </c>
      <c r="R424" s="196"/>
      <c r="S424" s="196"/>
      <c r="T424" s="197">
        <v>0</v>
      </c>
      <c r="U424" s="196">
        <f>ROUND(E424*T424,2)</f>
        <v>0</v>
      </c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 t="s">
        <v>142</v>
      </c>
      <c r="AF424" s="170"/>
      <c r="AG424" s="170"/>
      <c r="AH424" s="170"/>
      <c r="AI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170"/>
      <c r="AT424" s="170"/>
      <c r="AU424" s="170"/>
      <c r="AV424" s="170"/>
      <c r="AW424" s="170"/>
      <c r="AX424" s="170"/>
      <c r="AY424" s="170"/>
      <c r="AZ424" s="170"/>
      <c r="BA424" s="170"/>
      <c r="BB424" s="170"/>
      <c r="BC424" s="170"/>
      <c r="BD424" s="170"/>
      <c r="BE424" s="170"/>
      <c r="BF424" s="170"/>
      <c r="BG424" s="170"/>
      <c r="BH424" s="170"/>
    </row>
    <row r="425" spans="1:60" outlineLevel="1" x14ac:dyDescent="0.2">
      <c r="A425" s="171"/>
      <c r="B425" s="182"/>
      <c r="C425" s="210" t="s">
        <v>460</v>
      </c>
      <c r="D425" s="185"/>
      <c r="E425" s="190">
        <v>5</v>
      </c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7"/>
      <c r="U425" s="196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 t="s">
        <v>144</v>
      </c>
      <c r="AF425" s="170">
        <v>0</v>
      </c>
      <c r="AG425" s="170"/>
      <c r="AH425" s="170"/>
      <c r="AI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170"/>
      <c r="AT425" s="170"/>
      <c r="AU425" s="170"/>
      <c r="AV425" s="170"/>
      <c r="AW425" s="170"/>
      <c r="AX425" s="170"/>
      <c r="AY425" s="170"/>
      <c r="AZ425" s="170"/>
      <c r="BA425" s="170"/>
      <c r="BB425" s="170"/>
      <c r="BC425" s="170"/>
      <c r="BD425" s="170"/>
      <c r="BE425" s="170"/>
      <c r="BF425" s="170"/>
      <c r="BG425" s="170"/>
      <c r="BH425" s="170"/>
    </row>
    <row r="426" spans="1:60" outlineLevel="1" x14ac:dyDescent="0.2">
      <c r="A426" s="171"/>
      <c r="B426" s="182"/>
      <c r="C426" s="210" t="s">
        <v>461</v>
      </c>
      <c r="D426" s="185"/>
      <c r="E426" s="190">
        <v>5</v>
      </c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7"/>
      <c r="U426" s="196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 t="s">
        <v>144</v>
      </c>
      <c r="AF426" s="170">
        <v>0</v>
      </c>
      <c r="AG426" s="170"/>
      <c r="AH426" s="170"/>
      <c r="AI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170"/>
      <c r="AT426" s="170"/>
      <c r="AU426" s="170"/>
      <c r="AV426" s="170"/>
      <c r="AW426" s="170"/>
      <c r="AX426" s="170"/>
      <c r="AY426" s="170"/>
      <c r="AZ426" s="170"/>
      <c r="BA426" s="170"/>
      <c r="BB426" s="170"/>
      <c r="BC426" s="170"/>
      <c r="BD426" s="170"/>
      <c r="BE426" s="170"/>
      <c r="BF426" s="170"/>
      <c r="BG426" s="170"/>
      <c r="BH426" s="170"/>
    </row>
    <row r="427" spans="1:60" ht="33.75" outlineLevel="1" x14ac:dyDescent="0.2">
      <c r="A427" s="171">
        <v>66</v>
      </c>
      <c r="B427" s="182" t="s">
        <v>464</v>
      </c>
      <c r="C427" s="209" t="s">
        <v>465</v>
      </c>
      <c r="D427" s="184" t="s">
        <v>149</v>
      </c>
      <c r="E427" s="189">
        <v>6</v>
      </c>
      <c r="F427" s="195">
        <v>0</v>
      </c>
      <c r="G427" s="196">
        <f>ROUND(E427*F427,2)</f>
        <v>0</v>
      </c>
      <c r="H427" s="195">
        <v>0</v>
      </c>
      <c r="I427" s="196">
        <f>ROUND(E427*H427,2)</f>
        <v>0</v>
      </c>
      <c r="J427" s="195">
        <v>3000</v>
      </c>
      <c r="K427" s="196">
        <f>ROUND(E427*J427,2)</f>
        <v>18000</v>
      </c>
      <c r="L427" s="196">
        <v>21</v>
      </c>
      <c r="M427" s="196">
        <f>G427*(1+L427/100)</f>
        <v>0</v>
      </c>
      <c r="N427" s="196">
        <v>0</v>
      </c>
      <c r="O427" s="196">
        <f>ROUND(E427*N427,2)</f>
        <v>0</v>
      </c>
      <c r="P427" s="196">
        <v>0</v>
      </c>
      <c r="Q427" s="196">
        <f>ROUND(E427*P427,2)</f>
        <v>0</v>
      </c>
      <c r="R427" s="196"/>
      <c r="S427" s="196"/>
      <c r="T427" s="197">
        <v>0</v>
      </c>
      <c r="U427" s="196">
        <f>ROUND(E427*T427,2)</f>
        <v>0</v>
      </c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 t="s">
        <v>142</v>
      </c>
      <c r="AF427" s="170"/>
      <c r="AG427" s="170"/>
      <c r="AH427" s="170"/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</row>
    <row r="428" spans="1:60" outlineLevel="1" x14ac:dyDescent="0.2">
      <c r="A428" s="171"/>
      <c r="B428" s="182"/>
      <c r="C428" s="210" t="s">
        <v>466</v>
      </c>
      <c r="D428" s="185"/>
      <c r="E428" s="190">
        <v>3</v>
      </c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7"/>
      <c r="U428" s="196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 t="s">
        <v>144</v>
      </c>
      <c r="AF428" s="170">
        <v>0</v>
      </c>
      <c r="AG428" s="170"/>
      <c r="AH428" s="170"/>
      <c r="AI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170"/>
      <c r="AT428" s="170"/>
      <c r="AU428" s="170"/>
      <c r="AV428" s="170"/>
      <c r="AW428" s="170"/>
      <c r="AX428" s="170"/>
      <c r="AY428" s="170"/>
      <c r="AZ428" s="170"/>
      <c r="BA428" s="170"/>
      <c r="BB428" s="170"/>
      <c r="BC428" s="170"/>
      <c r="BD428" s="170"/>
      <c r="BE428" s="170"/>
      <c r="BF428" s="170"/>
      <c r="BG428" s="170"/>
      <c r="BH428" s="170"/>
    </row>
    <row r="429" spans="1:60" outlineLevel="1" x14ac:dyDescent="0.2">
      <c r="A429" s="171"/>
      <c r="B429" s="182"/>
      <c r="C429" s="210" t="s">
        <v>319</v>
      </c>
      <c r="D429" s="185"/>
      <c r="E429" s="190">
        <v>3</v>
      </c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7"/>
      <c r="U429" s="196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 t="s">
        <v>144</v>
      </c>
      <c r="AF429" s="170">
        <v>0</v>
      </c>
      <c r="AG429" s="170"/>
      <c r="AH429" s="170"/>
      <c r="AI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170"/>
      <c r="AT429" s="170"/>
      <c r="AU429" s="170"/>
      <c r="AV429" s="170"/>
      <c r="AW429" s="170"/>
      <c r="AX429" s="170"/>
      <c r="AY429" s="170"/>
      <c r="AZ429" s="170"/>
      <c r="BA429" s="170"/>
      <c r="BB429" s="170"/>
      <c r="BC429" s="170"/>
      <c r="BD429" s="170"/>
      <c r="BE429" s="170"/>
      <c r="BF429" s="170"/>
      <c r="BG429" s="170"/>
      <c r="BH429" s="170"/>
    </row>
    <row r="430" spans="1:60" ht="45" outlineLevel="1" x14ac:dyDescent="0.2">
      <c r="A430" s="171">
        <v>67</v>
      </c>
      <c r="B430" s="182" t="s">
        <v>467</v>
      </c>
      <c r="C430" s="209" t="s">
        <v>468</v>
      </c>
      <c r="D430" s="184" t="s">
        <v>149</v>
      </c>
      <c r="E430" s="189">
        <v>16</v>
      </c>
      <c r="F430" s="195">
        <v>0</v>
      </c>
      <c r="G430" s="196">
        <f>ROUND(E430*F430,2)</f>
        <v>0</v>
      </c>
      <c r="H430" s="195">
        <v>0</v>
      </c>
      <c r="I430" s="196">
        <f>ROUND(E430*H430,2)</f>
        <v>0</v>
      </c>
      <c r="J430" s="195">
        <v>1000</v>
      </c>
      <c r="K430" s="196">
        <f>ROUND(E430*J430,2)</f>
        <v>16000</v>
      </c>
      <c r="L430" s="196">
        <v>21</v>
      </c>
      <c r="M430" s="196">
        <f>G430*(1+L430/100)</f>
        <v>0</v>
      </c>
      <c r="N430" s="196">
        <v>0</v>
      </c>
      <c r="O430" s="196">
        <f>ROUND(E430*N430,2)</f>
        <v>0</v>
      </c>
      <c r="P430" s="196">
        <v>0</v>
      </c>
      <c r="Q430" s="196">
        <f>ROUND(E430*P430,2)</f>
        <v>0</v>
      </c>
      <c r="R430" s="196"/>
      <c r="S430" s="196"/>
      <c r="T430" s="197">
        <v>0</v>
      </c>
      <c r="U430" s="196">
        <f>ROUND(E430*T430,2)</f>
        <v>0</v>
      </c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 t="s">
        <v>142</v>
      </c>
      <c r="AF430" s="170"/>
      <c r="AG430" s="170"/>
      <c r="AH430" s="170"/>
      <c r="AI430" s="170"/>
      <c r="AJ430" s="170"/>
      <c r="AK430" s="170"/>
      <c r="AL430" s="170"/>
      <c r="AM430" s="170"/>
      <c r="AN430" s="170"/>
      <c r="AO430" s="170"/>
      <c r="AP430" s="170"/>
      <c r="AQ430" s="170"/>
      <c r="AR430" s="170"/>
      <c r="AS430" s="170"/>
      <c r="AT430" s="170"/>
      <c r="AU430" s="170"/>
      <c r="AV430" s="170"/>
      <c r="AW430" s="170"/>
      <c r="AX430" s="170"/>
      <c r="AY430" s="170"/>
      <c r="AZ430" s="170"/>
      <c r="BA430" s="170"/>
      <c r="BB430" s="170"/>
      <c r="BC430" s="170"/>
      <c r="BD430" s="170"/>
      <c r="BE430" s="170"/>
      <c r="BF430" s="170"/>
      <c r="BG430" s="170"/>
      <c r="BH430" s="170"/>
    </row>
    <row r="431" spans="1:60" outlineLevel="1" x14ac:dyDescent="0.2">
      <c r="A431" s="171"/>
      <c r="B431" s="182"/>
      <c r="C431" s="210" t="s">
        <v>469</v>
      </c>
      <c r="D431" s="185"/>
      <c r="E431" s="190">
        <v>8</v>
      </c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7"/>
      <c r="U431" s="196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 t="s">
        <v>144</v>
      </c>
      <c r="AF431" s="170">
        <v>0</v>
      </c>
      <c r="AG431" s="170"/>
      <c r="AH431" s="170"/>
      <c r="AI431" s="170"/>
      <c r="AJ431" s="170"/>
      <c r="AK431" s="170"/>
      <c r="AL431" s="170"/>
      <c r="AM431" s="170"/>
      <c r="AN431" s="170"/>
      <c r="AO431" s="170"/>
      <c r="AP431" s="170"/>
      <c r="AQ431" s="17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70"/>
      <c r="BB431" s="170"/>
      <c r="BC431" s="170"/>
      <c r="BD431" s="170"/>
      <c r="BE431" s="170"/>
      <c r="BF431" s="170"/>
      <c r="BG431" s="170"/>
      <c r="BH431" s="170"/>
    </row>
    <row r="432" spans="1:60" outlineLevel="1" x14ac:dyDescent="0.2">
      <c r="A432" s="171"/>
      <c r="B432" s="182"/>
      <c r="C432" s="210" t="s">
        <v>470</v>
      </c>
      <c r="D432" s="185"/>
      <c r="E432" s="190">
        <v>8</v>
      </c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7"/>
      <c r="U432" s="196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 t="s">
        <v>144</v>
      </c>
      <c r="AF432" s="170">
        <v>0</v>
      </c>
      <c r="AG432" s="170"/>
      <c r="AH432" s="170"/>
      <c r="AI432" s="170"/>
      <c r="AJ432" s="170"/>
      <c r="AK432" s="170"/>
      <c r="AL432" s="170"/>
      <c r="AM432" s="170"/>
      <c r="AN432" s="170"/>
      <c r="AO432" s="170"/>
      <c r="AP432" s="170"/>
      <c r="AQ432" s="17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70"/>
      <c r="BB432" s="170"/>
      <c r="BC432" s="170"/>
      <c r="BD432" s="170"/>
      <c r="BE432" s="170"/>
      <c r="BF432" s="170"/>
      <c r="BG432" s="170"/>
      <c r="BH432" s="170"/>
    </row>
    <row r="433" spans="1:60" ht="33.75" outlineLevel="1" x14ac:dyDescent="0.2">
      <c r="A433" s="171">
        <v>68</v>
      </c>
      <c r="B433" s="182" t="s">
        <v>471</v>
      </c>
      <c r="C433" s="209" t="s">
        <v>472</v>
      </c>
      <c r="D433" s="184" t="s">
        <v>149</v>
      </c>
      <c r="E433" s="189">
        <v>8</v>
      </c>
      <c r="F433" s="195">
        <v>0</v>
      </c>
      <c r="G433" s="196">
        <f>ROUND(E433*F433,2)</f>
        <v>0</v>
      </c>
      <c r="H433" s="195">
        <v>0</v>
      </c>
      <c r="I433" s="196">
        <f>ROUND(E433*H433,2)</f>
        <v>0</v>
      </c>
      <c r="J433" s="195">
        <v>800</v>
      </c>
      <c r="K433" s="196">
        <f>ROUND(E433*J433,2)</f>
        <v>6400</v>
      </c>
      <c r="L433" s="196">
        <v>21</v>
      </c>
      <c r="M433" s="196">
        <f>G433*(1+L433/100)</f>
        <v>0</v>
      </c>
      <c r="N433" s="196">
        <v>0</v>
      </c>
      <c r="O433" s="196">
        <f>ROUND(E433*N433,2)</f>
        <v>0</v>
      </c>
      <c r="P433" s="196">
        <v>0</v>
      </c>
      <c r="Q433" s="196">
        <f>ROUND(E433*P433,2)</f>
        <v>0</v>
      </c>
      <c r="R433" s="196"/>
      <c r="S433" s="196"/>
      <c r="T433" s="197">
        <v>0</v>
      </c>
      <c r="U433" s="196">
        <f>ROUND(E433*T433,2)</f>
        <v>0</v>
      </c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 t="s">
        <v>142</v>
      </c>
      <c r="AF433" s="170"/>
      <c r="AG433" s="170"/>
      <c r="AH433" s="170"/>
      <c r="AI433" s="170"/>
      <c r="AJ433" s="170"/>
      <c r="AK433" s="170"/>
      <c r="AL433" s="170"/>
      <c r="AM433" s="170"/>
      <c r="AN433" s="170"/>
      <c r="AO433" s="170"/>
      <c r="AP433" s="170"/>
      <c r="AQ433" s="170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70"/>
      <c r="BB433" s="170"/>
      <c r="BC433" s="170"/>
      <c r="BD433" s="170"/>
      <c r="BE433" s="170"/>
      <c r="BF433" s="170"/>
      <c r="BG433" s="170"/>
      <c r="BH433" s="170"/>
    </row>
    <row r="434" spans="1:60" outlineLevel="1" x14ac:dyDescent="0.2">
      <c r="A434" s="171"/>
      <c r="B434" s="182"/>
      <c r="C434" s="210" t="s">
        <v>473</v>
      </c>
      <c r="D434" s="185"/>
      <c r="E434" s="190">
        <v>4</v>
      </c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7"/>
      <c r="U434" s="196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 t="s">
        <v>144</v>
      </c>
      <c r="AF434" s="170">
        <v>0</v>
      </c>
      <c r="AG434" s="170"/>
      <c r="AH434" s="170"/>
      <c r="AI434" s="170"/>
      <c r="AJ434" s="170"/>
      <c r="AK434" s="170"/>
      <c r="AL434" s="170"/>
      <c r="AM434" s="170"/>
      <c r="AN434" s="170"/>
      <c r="AO434" s="170"/>
      <c r="AP434" s="170"/>
      <c r="AQ434" s="170"/>
      <c r="AR434" s="170"/>
      <c r="AS434" s="170"/>
      <c r="AT434" s="170"/>
      <c r="AU434" s="170"/>
      <c r="AV434" s="170"/>
      <c r="AW434" s="170"/>
      <c r="AX434" s="170"/>
      <c r="AY434" s="170"/>
      <c r="AZ434" s="170"/>
      <c r="BA434" s="170"/>
      <c r="BB434" s="170"/>
      <c r="BC434" s="170"/>
      <c r="BD434" s="170"/>
      <c r="BE434" s="170"/>
      <c r="BF434" s="170"/>
      <c r="BG434" s="170"/>
      <c r="BH434" s="170"/>
    </row>
    <row r="435" spans="1:60" outlineLevel="1" x14ac:dyDescent="0.2">
      <c r="A435" s="171"/>
      <c r="B435" s="182"/>
      <c r="C435" s="210" t="s">
        <v>474</v>
      </c>
      <c r="D435" s="185"/>
      <c r="E435" s="190">
        <v>4</v>
      </c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7"/>
      <c r="U435" s="196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 t="s">
        <v>144</v>
      </c>
      <c r="AF435" s="170">
        <v>0</v>
      </c>
      <c r="AG435" s="170"/>
      <c r="AH435" s="170"/>
      <c r="AI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</row>
    <row r="436" spans="1:60" ht="33.75" outlineLevel="1" x14ac:dyDescent="0.2">
      <c r="A436" s="171">
        <v>69</v>
      </c>
      <c r="B436" s="182" t="s">
        <v>475</v>
      </c>
      <c r="C436" s="209" t="s">
        <v>476</v>
      </c>
      <c r="D436" s="184" t="s">
        <v>149</v>
      </c>
      <c r="E436" s="189">
        <v>12</v>
      </c>
      <c r="F436" s="195">
        <v>0</v>
      </c>
      <c r="G436" s="196">
        <f>ROUND(E436*F436,2)</f>
        <v>0</v>
      </c>
      <c r="H436" s="195">
        <v>0</v>
      </c>
      <c r="I436" s="196">
        <f>ROUND(E436*H436,2)</f>
        <v>0</v>
      </c>
      <c r="J436" s="195">
        <v>1500</v>
      </c>
      <c r="K436" s="196">
        <f>ROUND(E436*J436,2)</f>
        <v>18000</v>
      </c>
      <c r="L436" s="196">
        <v>21</v>
      </c>
      <c r="M436" s="196">
        <f>G436*(1+L436/100)</f>
        <v>0</v>
      </c>
      <c r="N436" s="196">
        <v>0</v>
      </c>
      <c r="O436" s="196">
        <f>ROUND(E436*N436,2)</f>
        <v>0</v>
      </c>
      <c r="P436" s="196">
        <v>0</v>
      </c>
      <c r="Q436" s="196">
        <f>ROUND(E436*P436,2)</f>
        <v>0</v>
      </c>
      <c r="R436" s="196"/>
      <c r="S436" s="196"/>
      <c r="T436" s="197">
        <v>0</v>
      </c>
      <c r="U436" s="196">
        <f>ROUND(E436*T436,2)</f>
        <v>0</v>
      </c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 t="s">
        <v>142</v>
      </c>
      <c r="AF436" s="170"/>
      <c r="AG436" s="170"/>
      <c r="AH436" s="170"/>
      <c r="AI436" s="170"/>
      <c r="AJ436" s="170"/>
      <c r="AK436" s="170"/>
      <c r="AL436" s="170"/>
      <c r="AM436" s="170"/>
      <c r="AN436" s="170"/>
      <c r="AO436" s="170"/>
      <c r="AP436" s="170"/>
      <c r="AQ436" s="170"/>
      <c r="AR436" s="170"/>
      <c r="AS436" s="170"/>
      <c r="AT436" s="170"/>
      <c r="AU436" s="170"/>
      <c r="AV436" s="170"/>
      <c r="AW436" s="170"/>
      <c r="AX436" s="170"/>
      <c r="AY436" s="170"/>
      <c r="AZ436" s="170"/>
      <c r="BA436" s="170"/>
      <c r="BB436" s="170"/>
      <c r="BC436" s="170"/>
      <c r="BD436" s="170"/>
      <c r="BE436" s="170"/>
      <c r="BF436" s="170"/>
      <c r="BG436" s="170"/>
      <c r="BH436" s="170"/>
    </row>
    <row r="437" spans="1:60" outlineLevel="1" x14ac:dyDescent="0.2">
      <c r="A437" s="171"/>
      <c r="B437" s="182"/>
      <c r="C437" s="210" t="s">
        <v>477</v>
      </c>
      <c r="D437" s="185"/>
      <c r="E437" s="190">
        <v>6</v>
      </c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7"/>
      <c r="U437" s="196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 t="s">
        <v>144</v>
      </c>
      <c r="AF437" s="170">
        <v>0</v>
      </c>
      <c r="AG437" s="170"/>
      <c r="AH437" s="170"/>
      <c r="AI437" s="170"/>
      <c r="AJ437" s="170"/>
      <c r="AK437" s="170"/>
      <c r="AL437" s="170"/>
      <c r="AM437" s="170"/>
      <c r="AN437" s="170"/>
      <c r="AO437" s="170"/>
      <c r="AP437" s="170"/>
      <c r="AQ437" s="170"/>
      <c r="AR437" s="170"/>
      <c r="AS437" s="170"/>
      <c r="AT437" s="170"/>
      <c r="AU437" s="170"/>
      <c r="AV437" s="170"/>
      <c r="AW437" s="170"/>
      <c r="AX437" s="170"/>
      <c r="AY437" s="170"/>
      <c r="AZ437" s="170"/>
      <c r="BA437" s="170"/>
      <c r="BB437" s="170"/>
      <c r="BC437" s="170"/>
      <c r="BD437" s="170"/>
      <c r="BE437" s="170"/>
      <c r="BF437" s="170"/>
      <c r="BG437" s="170"/>
      <c r="BH437" s="170"/>
    </row>
    <row r="438" spans="1:60" outlineLevel="1" x14ac:dyDescent="0.2">
      <c r="A438" s="171"/>
      <c r="B438" s="182"/>
      <c r="C438" s="210" t="s">
        <v>478</v>
      </c>
      <c r="D438" s="185"/>
      <c r="E438" s="190">
        <v>6</v>
      </c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7"/>
      <c r="U438" s="196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 t="s">
        <v>144</v>
      </c>
      <c r="AF438" s="170">
        <v>0</v>
      </c>
      <c r="AG438" s="170"/>
      <c r="AH438" s="170"/>
      <c r="AI438" s="170"/>
      <c r="AJ438" s="170"/>
      <c r="AK438" s="170"/>
      <c r="AL438" s="170"/>
      <c r="AM438" s="170"/>
      <c r="AN438" s="170"/>
      <c r="AO438" s="170"/>
      <c r="AP438" s="170"/>
      <c r="AQ438" s="170"/>
      <c r="AR438" s="170"/>
      <c r="AS438" s="170"/>
      <c r="AT438" s="170"/>
      <c r="AU438" s="170"/>
      <c r="AV438" s="170"/>
      <c r="AW438" s="170"/>
      <c r="AX438" s="170"/>
      <c r="AY438" s="170"/>
      <c r="AZ438" s="170"/>
      <c r="BA438" s="170"/>
      <c r="BB438" s="170"/>
      <c r="BC438" s="170"/>
      <c r="BD438" s="170"/>
      <c r="BE438" s="170"/>
      <c r="BF438" s="170"/>
      <c r="BG438" s="170"/>
      <c r="BH438" s="170"/>
    </row>
    <row r="439" spans="1:60" ht="33.75" outlineLevel="1" x14ac:dyDescent="0.2">
      <c r="A439" s="171">
        <v>70</v>
      </c>
      <c r="B439" s="182" t="s">
        <v>479</v>
      </c>
      <c r="C439" s="209" t="s">
        <v>480</v>
      </c>
      <c r="D439" s="184" t="s">
        <v>149</v>
      </c>
      <c r="E439" s="189">
        <v>16</v>
      </c>
      <c r="F439" s="195">
        <v>0</v>
      </c>
      <c r="G439" s="196">
        <f>ROUND(E439*F439,2)</f>
        <v>0</v>
      </c>
      <c r="H439" s="195">
        <v>0</v>
      </c>
      <c r="I439" s="196">
        <f>ROUND(E439*H439,2)</f>
        <v>0</v>
      </c>
      <c r="J439" s="195">
        <v>1500</v>
      </c>
      <c r="K439" s="196">
        <f>ROUND(E439*J439,2)</f>
        <v>24000</v>
      </c>
      <c r="L439" s="196">
        <v>21</v>
      </c>
      <c r="M439" s="196">
        <f>G439*(1+L439/100)</f>
        <v>0</v>
      </c>
      <c r="N439" s="196">
        <v>0</v>
      </c>
      <c r="O439" s="196">
        <f>ROUND(E439*N439,2)</f>
        <v>0</v>
      </c>
      <c r="P439" s="196">
        <v>0</v>
      </c>
      <c r="Q439" s="196">
        <f>ROUND(E439*P439,2)</f>
        <v>0</v>
      </c>
      <c r="R439" s="196"/>
      <c r="S439" s="196"/>
      <c r="T439" s="197">
        <v>0</v>
      </c>
      <c r="U439" s="196">
        <f>ROUND(E439*T439,2)</f>
        <v>0</v>
      </c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 t="s">
        <v>142</v>
      </c>
      <c r="AF439" s="170"/>
      <c r="AG439" s="170"/>
      <c r="AH439" s="170"/>
      <c r="AI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70"/>
      <c r="AT439" s="170"/>
      <c r="AU439" s="170"/>
      <c r="AV439" s="170"/>
      <c r="AW439" s="170"/>
      <c r="AX439" s="170"/>
      <c r="AY439" s="170"/>
      <c r="AZ439" s="170"/>
      <c r="BA439" s="170"/>
      <c r="BB439" s="170"/>
      <c r="BC439" s="170"/>
      <c r="BD439" s="170"/>
      <c r="BE439" s="170"/>
      <c r="BF439" s="170"/>
      <c r="BG439" s="170"/>
      <c r="BH439" s="170"/>
    </row>
    <row r="440" spans="1:60" outlineLevel="1" x14ac:dyDescent="0.2">
      <c r="A440" s="171"/>
      <c r="B440" s="182"/>
      <c r="C440" s="210" t="s">
        <v>469</v>
      </c>
      <c r="D440" s="185"/>
      <c r="E440" s="190">
        <v>8</v>
      </c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7"/>
      <c r="U440" s="196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 t="s">
        <v>144</v>
      </c>
      <c r="AF440" s="170">
        <v>0</v>
      </c>
      <c r="AG440" s="170"/>
      <c r="AH440" s="170"/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</row>
    <row r="441" spans="1:60" outlineLevel="1" x14ac:dyDescent="0.2">
      <c r="A441" s="171"/>
      <c r="B441" s="182"/>
      <c r="C441" s="210" t="s">
        <v>470</v>
      </c>
      <c r="D441" s="185"/>
      <c r="E441" s="190">
        <v>8</v>
      </c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7"/>
      <c r="U441" s="196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 t="s">
        <v>144</v>
      </c>
      <c r="AF441" s="170">
        <v>0</v>
      </c>
      <c r="AG441" s="170"/>
      <c r="AH441" s="170"/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0"/>
      <c r="AT441" s="170"/>
      <c r="AU441" s="170"/>
      <c r="AV441" s="170"/>
      <c r="AW441" s="170"/>
      <c r="AX441" s="170"/>
      <c r="AY441" s="170"/>
      <c r="AZ441" s="170"/>
      <c r="BA441" s="170"/>
      <c r="BB441" s="170"/>
      <c r="BC441" s="170"/>
      <c r="BD441" s="170"/>
      <c r="BE441" s="170"/>
      <c r="BF441" s="170"/>
      <c r="BG441" s="170"/>
      <c r="BH441" s="170"/>
    </row>
    <row r="442" spans="1:60" outlineLevel="1" x14ac:dyDescent="0.2">
      <c r="A442" s="171">
        <v>71</v>
      </c>
      <c r="B442" s="182" t="s">
        <v>481</v>
      </c>
      <c r="C442" s="209" t="s">
        <v>482</v>
      </c>
      <c r="D442" s="184" t="s">
        <v>149</v>
      </c>
      <c r="E442" s="189">
        <v>2</v>
      </c>
      <c r="F442" s="195">
        <v>0</v>
      </c>
      <c r="G442" s="196">
        <f>ROUND(E442*F442,2)</f>
        <v>0</v>
      </c>
      <c r="H442" s="195">
        <v>0</v>
      </c>
      <c r="I442" s="196">
        <f>ROUND(E442*H442,2)</f>
        <v>0</v>
      </c>
      <c r="J442" s="195">
        <v>500</v>
      </c>
      <c r="K442" s="196">
        <f>ROUND(E442*J442,2)</f>
        <v>1000</v>
      </c>
      <c r="L442" s="196">
        <v>21</v>
      </c>
      <c r="M442" s="196">
        <f>G442*(1+L442/100)</f>
        <v>0</v>
      </c>
      <c r="N442" s="196">
        <v>0</v>
      </c>
      <c r="O442" s="196">
        <f>ROUND(E442*N442,2)</f>
        <v>0</v>
      </c>
      <c r="P442" s="196">
        <v>0</v>
      </c>
      <c r="Q442" s="196">
        <f>ROUND(E442*P442,2)</f>
        <v>0</v>
      </c>
      <c r="R442" s="196"/>
      <c r="S442" s="196"/>
      <c r="T442" s="197">
        <v>0</v>
      </c>
      <c r="U442" s="196">
        <f>ROUND(E442*T442,2)</f>
        <v>0</v>
      </c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 t="s">
        <v>142</v>
      </c>
      <c r="AF442" s="170"/>
      <c r="AG442" s="170"/>
      <c r="AH442" s="170"/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</row>
    <row r="443" spans="1:60" outlineLevel="1" x14ac:dyDescent="0.2">
      <c r="A443" s="171"/>
      <c r="B443" s="182"/>
      <c r="C443" s="210" t="s">
        <v>483</v>
      </c>
      <c r="D443" s="185"/>
      <c r="E443" s="190">
        <v>1</v>
      </c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7"/>
      <c r="U443" s="196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 t="s">
        <v>144</v>
      </c>
      <c r="AF443" s="170">
        <v>0</v>
      </c>
      <c r="AG443" s="170"/>
      <c r="AH443" s="170"/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0"/>
      <c r="AT443" s="170"/>
      <c r="AU443" s="170"/>
      <c r="AV443" s="170"/>
      <c r="AW443" s="170"/>
      <c r="AX443" s="170"/>
      <c r="AY443" s="170"/>
      <c r="AZ443" s="170"/>
      <c r="BA443" s="170"/>
      <c r="BB443" s="170"/>
      <c r="BC443" s="170"/>
      <c r="BD443" s="170"/>
      <c r="BE443" s="170"/>
      <c r="BF443" s="170"/>
      <c r="BG443" s="170"/>
      <c r="BH443" s="170"/>
    </row>
    <row r="444" spans="1:60" outlineLevel="1" x14ac:dyDescent="0.2">
      <c r="A444" s="171"/>
      <c r="B444" s="182"/>
      <c r="C444" s="210" t="s">
        <v>484</v>
      </c>
      <c r="D444" s="185"/>
      <c r="E444" s="190">
        <v>1</v>
      </c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7"/>
      <c r="U444" s="196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 t="s">
        <v>144</v>
      </c>
      <c r="AF444" s="170">
        <v>0</v>
      </c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0"/>
      <c r="AT444" s="170"/>
      <c r="AU444" s="170"/>
      <c r="AV444" s="170"/>
      <c r="AW444" s="170"/>
      <c r="AX444" s="170"/>
      <c r="AY444" s="170"/>
      <c r="AZ444" s="170"/>
      <c r="BA444" s="170"/>
      <c r="BB444" s="170"/>
      <c r="BC444" s="170"/>
      <c r="BD444" s="170"/>
      <c r="BE444" s="170"/>
      <c r="BF444" s="170"/>
      <c r="BG444" s="170"/>
      <c r="BH444" s="170"/>
    </row>
    <row r="445" spans="1:60" x14ac:dyDescent="0.2">
      <c r="A445" s="179" t="s">
        <v>137</v>
      </c>
      <c r="B445" s="183" t="s">
        <v>108</v>
      </c>
      <c r="C445" s="212" t="s">
        <v>109</v>
      </c>
      <c r="D445" s="187"/>
      <c r="E445" s="192"/>
      <c r="F445" s="198"/>
      <c r="G445" s="198">
        <f>SUMIF(AE446:AE447,"&lt;&gt;NOR",G446:G447)</f>
        <v>0</v>
      </c>
      <c r="H445" s="198"/>
      <c r="I445" s="198">
        <f>SUM(I446:I447)</f>
        <v>0</v>
      </c>
      <c r="J445" s="198"/>
      <c r="K445" s="198">
        <f>SUM(K446:K447)</f>
        <v>133393.04999999999</v>
      </c>
      <c r="L445" s="198"/>
      <c r="M445" s="198">
        <f>SUM(M446:M447)</f>
        <v>0</v>
      </c>
      <c r="N445" s="198"/>
      <c r="O445" s="198">
        <f>SUM(O446:O447)</f>
        <v>0</v>
      </c>
      <c r="P445" s="198"/>
      <c r="Q445" s="198">
        <f>SUM(Q446:Q447)</f>
        <v>0</v>
      </c>
      <c r="R445" s="198"/>
      <c r="S445" s="198"/>
      <c r="T445" s="199"/>
      <c r="U445" s="198">
        <f>SUM(U446:U447)</f>
        <v>0</v>
      </c>
      <c r="AE445" t="s">
        <v>138</v>
      </c>
    </row>
    <row r="446" spans="1:60" ht="22.5" outlineLevel="1" x14ac:dyDescent="0.2">
      <c r="A446" s="171">
        <v>72</v>
      </c>
      <c r="B446" s="182" t="s">
        <v>485</v>
      </c>
      <c r="C446" s="209" t="s">
        <v>486</v>
      </c>
      <c r="D446" s="184" t="s">
        <v>219</v>
      </c>
      <c r="E446" s="189">
        <v>1</v>
      </c>
      <c r="F446" s="195">
        <v>0</v>
      </c>
      <c r="G446" s="196">
        <f>ROUND(E446*F446,2)</f>
        <v>0</v>
      </c>
      <c r="H446" s="195">
        <v>0</v>
      </c>
      <c r="I446" s="196">
        <f>ROUND(E446*H446,2)</f>
        <v>0</v>
      </c>
      <c r="J446" s="195">
        <v>5000</v>
      </c>
      <c r="K446" s="196">
        <f>ROUND(E446*J446,2)</f>
        <v>5000</v>
      </c>
      <c r="L446" s="196">
        <v>21</v>
      </c>
      <c r="M446" s="196">
        <f>G446*(1+L446/100)</f>
        <v>0</v>
      </c>
      <c r="N446" s="196">
        <v>0</v>
      </c>
      <c r="O446" s="196">
        <f>ROUND(E446*N446,2)</f>
        <v>0</v>
      </c>
      <c r="P446" s="196">
        <v>0</v>
      </c>
      <c r="Q446" s="196">
        <f>ROUND(E446*P446,2)</f>
        <v>0</v>
      </c>
      <c r="R446" s="196"/>
      <c r="S446" s="196"/>
      <c r="T446" s="197">
        <v>0</v>
      </c>
      <c r="U446" s="196">
        <f>ROUND(E446*T446,2)</f>
        <v>0</v>
      </c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 t="s">
        <v>142</v>
      </c>
      <c r="AF446" s="170"/>
      <c r="AG446" s="170"/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0"/>
      <c r="AT446" s="170"/>
      <c r="AU446" s="170"/>
      <c r="AV446" s="170"/>
      <c r="AW446" s="170"/>
      <c r="AX446" s="170"/>
      <c r="AY446" s="170"/>
      <c r="AZ446" s="170"/>
      <c r="BA446" s="170"/>
      <c r="BB446" s="170"/>
      <c r="BC446" s="170"/>
      <c r="BD446" s="170"/>
      <c r="BE446" s="170"/>
      <c r="BF446" s="170"/>
      <c r="BG446" s="170"/>
      <c r="BH446" s="170"/>
    </row>
    <row r="447" spans="1:60" outlineLevel="1" x14ac:dyDescent="0.2">
      <c r="A447" s="171">
        <v>73</v>
      </c>
      <c r="B447" s="182" t="s">
        <v>487</v>
      </c>
      <c r="C447" s="209" t="s">
        <v>488</v>
      </c>
      <c r="D447" s="184" t="s">
        <v>219</v>
      </c>
      <c r="E447" s="189">
        <v>1</v>
      </c>
      <c r="F447" s="195">
        <f>'Příloha elektro'!I32</f>
        <v>0</v>
      </c>
      <c r="G447" s="196">
        <f>ROUND(E447*F447,2)</f>
        <v>0</v>
      </c>
      <c r="H447" s="195">
        <v>0</v>
      </c>
      <c r="I447" s="196">
        <f>ROUND(E447*H447,2)</f>
        <v>0</v>
      </c>
      <c r="J447" s="195">
        <v>128393.05</v>
      </c>
      <c r="K447" s="196">
        <f>ROUND(E447*J447,2)</f>
        <v>128393.05</v>
      </c>
      <c r="L447" s="196">
        <v>21</v>
      </c>
      <c r="M447" s="196">
        <f>G447*(1+L447/100)</f>
        <v>0</v>
      </c>
      <c r="N447" s="196">
        <v>0</v>
      </c>
      <c r="O447" s="196">
        <f>ROUND(E447*N447,2)</f>
        <v>0</v>
      </c>
      <c r="P447" s="196">
        <v>0</v>
      </c>
      <c r="Q447" s="196">
        <f>ROUND(E447*P447,2)</f>
        <v>0</v>
      </c>
      <c r="R447" s="196"/>
      <c r="S447" s="196"/>
      <c r="T447" s="197">
        <v>0</v>
      </c>
      <c r="U447" s="196">
        <f>ROUND(E447*T447,2)</f>
        <v>0</v>
      </c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 t="s">
        <v>290</v>
      </c>
      <c r="AF447" s="170"/>
      <c r="AG447" s="170"/>
      <c r="AH447" s="170"/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0"/>
      <c r="AT447" s="170"/>
      <c r="AU447" s="170"/>
      <c r="AV447" s="170"/>
      <c r="AW447" s="170"/>
      <c r="AX447" s="170"/>
      <c r="AY447" s="170"/>
      <c r="AZ447" s="170"/>
      <c r="BA447" s="170"/>
      <c r="BB447" s="170"/>
      <c r="BC447" s="170"/>
      <c r="BD447" s="170"/>
      <c r="BE447" s="170"/>
      <c r="BF447" s="170"/>
      <c r="BG447" s="170"/>
      <c r="BH447" s="170"/>
    </row>
    <row r="448" spans="1:60" x14ac:dyDescent="0.2">
      <c r="A448" s="179" t="s">
        <v>137</v>
      </c>
      <c r="B448" s="183" t="s">
        <v>110</v>
      </c>
      <c r="C448" s="212" t="s">
        <v>111</v>
      </c>
      <c r="D448" s="187"/>
      <c r="E448" s="192"/>
      <c r="F448" s="198"/>
      <c r="G448" s="198">
        <f>SUMIF(AE449:AE459,"&lt;&gt;NOR",G449:G459)</f>
        <v>0</v>
      </c>
      <c r="H448" s="198"/>
      <c r="I448" s="198">
        <f>SUM(I449:I459)</f>
        <v>0</v>
      </c>
      <c r="J448" s="198"/>
      <c r="K448" s="198">
        <f>SUM(K449:K459)</f>
        <v>22278.010000000002</v>
      </c>
      <c r="L448" s="198"/>
      <c r="M448" s="198">
        <f>SUM(M449:M459)</f>
        <v>0</v>
      </c>
      <c r="N448" s="198"/>
      <c r="O448" s="198">
        <f>SUM(O449:O459)</f>
        <v>0</v>
      </c>
      <c r="P448" s="198"/>
      <c r="Q448" s="198">
        <f>SUM(Q449:Q459)</f>
        <v>0</v>
      </c>
      <c r="R448" s="198"/>
      <c r="S448" s="198"/>
      <c r="T448" s="199"/>
      <c r="U448" s="198">
        <f>SUM(U449:U459)</f>
        <v>64.180000000000007</v>
      </c>
      <c r="AE448" t="s">
        <v>138</v>
      </c>
    </row>
    <row r="449" spans="1:60" outlineLevel="1" x14ac:dyDescent="0.2">
      <c r="A449" s="171">
        <v>74</v>
      </c>
      <c r="B449" s="182" t="s">
        <v>489</v>
      </c>
      <c r="C449" s="209" t="s">
        <v>490</v>
      </c>
      <c r="D449" s="184" t="s">
        <v>274</v>
      </c>
      <c r="E449" s="189">
        <v>9.5093700000000005</v>
      </c>
      <c r="F449" s="195">
        <v>0</v>
      </c>
      <c r="G449" s="196">
        <f>ROUND(E449*F449,2)</f>
        <v>0</v>
      </c>
      <c r="H449" s="195">
        <v>0</v>
      </c>
      <c r="I449" s="196">
        <f>ROUND(E449*H449,2)</f>
        <v>0</v>
      </c>
      <c r="J449" s="195">
        <v>208.5</v>
      </c>
      <c r="K449" s="196">
        <f>ROUND(E449*J449,2)</f>
        <v>1982.7</v>
      </c>
      <c r="L449" s="196">
        <v>21</v>
      </c>
      <c r="M449" s="196">
        <f>G449*(1+L449/100)</f>
        <v>0</v>
      </c>
      <c r="N449" s="196">
        <v>0</v>
      </c>
      <c r="O449" s="196">
        <f>ROUND(E449*N449,2)</f>
        <v>0</v>
      </c>
      <c r="P449" s="196">
        <v>0</v>
      </c>
      <c r="Q449" s="196">
        <f>ROUND(E449*P449,2)</f>
        <v>0</v>
      </c>
      <c r="R449" s="196"/>
      <c r="S449" s="196"/>
      <c r="T449" s="197">
        <v>0.95899999999999996</v>
      </c>
      <c r="U449" s="196">
        <f>ROUND(E449*T449,2)</f>
        <v>9.1199999999999992</v>
      </c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 t="s">
        <v>142</v>
      </c>
      <c r="AF449" s="170"/>
      <c r="AG449" s="170"/>
      <c r="AH449" s="170"/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0"/>
      <c r="AT449" s="170"/>
      <c r="AU449" s="170"/>
      <c r="AV449" s="170"/>
      <c r="AW449" s="170"/>
      <c r="AX449" s="170"/>
      <c r="AY449" s="170"/>
      <c r="AZ449" s="170"/>
      <c r="BA449" s="170"/>
      <c r="BB449" s="170"/>
      <c r="BC449" s="170"/>
      <c r="BD449" s="170"/>
      <c r="BE449" s="170"/>
      <c r="BF449" s="170"/>
      <c r="BG449" s="170"/>
      <c r="BH449" s="170"/>
    </row>
    <row r="450" spans="1:60" outlineLevel="1" x14ac:dyDescent="0.2">
      <c r="A450" s="171">
        <v>75</v>
      </c>
      <c r="B450" s="182" t="s">
        <v>491</v>
      </c>
      <c r="C450" s="209" t="s">
        <v>492</v>
      </c>
      <c r="D450" s="184" t="s">
        <v>274</v>
      </c>
      <c r="E450" s="189">
        <v>9.5093700000000005</v>
      </c>
      <c r="F450" s="195">
        <v>0</v>
      </c>
      <c r="G450" s="196">
        <f>ROUND(E450*F450,2)</f>
        <v>0</v>
      </c>
      <c r="H450" s="195">
        <v>0</v>
      </c>
      <c r="I450" s="196">
        <f>ROUND(E450*H450,2)</f>
        <v>0</v>
      </c>
      <c r="J450" s="195">
        <v>466.5</v>
      </c>
      <c r="K450" s="196">
        <f>ROUND(E450*J450,2)</f>
        <v>4436.12</v>
      </c>
      <c r="L450" s="196">
        <v>21</v>
      </c>
      <c r="M450" s="196">
        <f>G450*(1+L450/100)</f>
        <v>0</v>
      </c>
      <c r="N450" s="196">
        <v>0</v>
      </c>
      <c r="O450" s="196">
        <f>ROUND(E450*N450,2)</f>
        <v>0</v>
      </c>
      <c r="P450" s="196">
        <v>0</v>
      </c>
      <c r="Q450" s="196">
        <f>ROUND(E450*P450,2)</f>
        <v>0</v>
      </c>
      <c r="R450" s="196"/>
      <c r="S450" s="196"/>
      <c r="T450" s="197">
        <v>1.972</v>
      </c>
      <c r="U450" s="196">
        <f>ROUND(E450*T450,2)</f>
        <v>18.75</v>
      </c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 t="s">
        <v>142</v>
      </c>
      <c r="AF450" s="170"/>
      <c r="AG450" s="170"/>
      <c r="AH450" s="170"/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</row>
    <row r="451" spans="1:60" ht="22.5" outlineLevel="1" x14ac:dyDescent="0.2">
      <c r="A451" s="171"/>
      <c r="B451" s="182"/>
      <c r="C451" s="402" t="s">
        <v>493</v>
      </c>
      <c r="D451" s="403"/>
      <c r="E451" s="404"/>
      <c r="F451" s="405"/>
      <c r="G451" s="40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7"/>
      <c r="U451" s="196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 t="s">
        <v>151</v>
      </c>
      <c r="AF451" s="170"/>
      <c r="AG451" s="170"/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8" t="str">
        <f>C451</f>
        <v>S naložením suti nebo vybouraných hmot do dopravního prostředku a na jejich vyložením, popřípadě přeložením na normální dopravní prostředek.</v>
      </c>
      <c r="BB451" s="170"/>
      <c r="BC451" s="170"/>
      <c r="BD451" s="170"/>
      <c r="BE451" s="170"/>
      <c r="BF451" s="170"/>
      <c r="BG451" s="170"/>
      <c r="BH451" s="170"/>
    </row>
    <row r="452" spans="1:60" outlineLevel="1" x14ac:dyDescent="0.2">
      <c r="A452" s="171">
        <v>76</v>
      </c>
      <c r="B452" s="182" t="s">
        <v>494</v>
      </c>
      <c r="C452" s="209" t="s">
        <v>495</v>
      </c>
      <c r="D452" s="184" t="s">
        <v>274</v>
      </c>
      <c r="E452" s="189">
        <v>9.5093700000000005</v>
      </c>
      <c r="F452" s="195">
        <v>0</v>
      </c>
      <c r="G452" s="196">
        <f>ROUND(E452*F452,2)</f>
        <v>0</v>
      </c>
      <c r="H452" s="195">
        <v>0</v>
      </c>
      <c r="I452" s="196">
        <f>ROUND(E452*H452,2)</f>
        <v>0</v>
      </c>
      <c r="J452" s="195">
        <v>258.5</v>
      </c>
      <c r="K452" s="196">
        <f>ROUND(E452*J452,2)</f>
        <v>2458.17</v>
      </c>
      <c r="L452" s="196">
        <v>21</v>
      </c>
      <c r="M452" s="196">
        <f>G452*(1+L452/100)</f>
        <v>0</v>
      </c>
      <c r="N452" s="196">
        <v>0</v>
      </c>
      <c r="O452" s="196">
        <f>ROUND(E452*N452,2)</f>
        <v>0</v>
      </c>
      <c r="P452" s="196">
        <v>0</v>
      </c>
      <c r="Q452" s="196">
        <f>ROUND(E452*P452,2)</f>
        <v>0</v>
      </c>
      <c r="R452" s="196"/>
      <c r="S452" s="196"/>
      <c r="T452" s="197">
        <v>0.49</v>
      </c>
      <c r="U452" s="196">
        <f>ROUND(E452*T452,2)</f>
        <v>4.66</v>
      </c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 t="s">
        <v>142</v>
      </c>
      <c r="AF452" s="170"/>
      <c r="AG452" s="170"/>
      <c r="AH452" s="170"/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0"/>
      <c r="AT452" s="170"/>
      <c r="AU452" s="170"/>
      <c r="AV452" s="170"/>
      <c r="AW452" s="170"/>
      <c r="AX452" s="170"/>
      <c r="AY452" s="170"/>
      <c r="AZ452" s="170"/>
      <c r="BA452" s="170"/>
      <c r="BB452" s="170"/>
      <c r="BC452" s="170"/>
      <c r="BD452" s="170"/>
      <c r="BE452" s="170"/>
      <c r="BF452" s="170"/>
      <c r="BG452" s="170"/>
      <c r="BH452" s="170"/>
    </row>
    <row r="453" spans="1:60" outlineLevel="1" x14ac:dyDescent="0.2">
      <c r="A453" s="171"/>
      <c r="B453" s="182"/>
      <c r="C453" s="402" t="s">
        <v>496</v>
      </c>
      <c r="D453" s="403"/>
      <c r="E453" s="404"/>
      <c r="F453" s="405"/>
      <c r="G453" s="40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7"/>
      <c r="U453" s="196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 t="s">
        <v>151</v>
      </c>
      <c r="AF453" s="170"/>
      <c r="AG453" s="170"/>
      <c r="AH453" s="170"/>
      <c r="AI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170"/>
      <c r="AT453" s="170"/>
      <c r="AU453" s="170"/>
      <c r="AV453" s="170"/>
      <c r="AW453" s="170"/>
      <c r="AX453" s="170"/>
      <c r="AY453" s="170"/>
      <c r="AZ453" s="170"/>
      <c r="BA453" s="178" t="str">
        <f>C453</f>
        <v>Včetně naložení na dopravní prostředek a složení na skládku, bez poplatku za skládku.</v>
      </c>
      <c r="BB453" s="170"/>
      <c r="BC453" s="170"/>
      <c r="BD453" s="170"/>
      <c r="BE453" s="170"/>
      <c r="BF453" s="170"/>
      <c r="BG453" s="170"/>
      <c r="BH453" s="170"/>
    </row>
    <row r="454" spans="1:60" outlineLevel="1" x14ac:dyDescent="0.2">
      <c r="A454" s="171">
        <v>77</v>
      </c>
      <c r="B454" s="182" t="s">
        <v>497</v>
      </c>
      <c r="C454" s="209" t="s">
        <v>498</v>
      </c>
      <c r="D454" s="184" t="s">
        <v>274</v>
      </c>
      <c r="E454" s="189">
        <v>142.64053999999999</v>
      </c>
      <c r="F454" s="195">
        <v>0</v>
      </c>
      <c r="G454" s="196">
        <f>ROUND(E454*F454,2)</f>
        <v>0</v>
      </c>
      <c r="H454" s="195">
        <v>0</v>
      </c>
      <c r="I454" s="196">
        <f>ROUND(E454*H454,2)</f>
        <v>0</v>
      </c>
      <c r="J454" s="195">
        <v>15.1</v>
      </c>
      <c r="K454" s="196">
        <f>ROUND(E454*J454,2)</f>
        <v>2153.87</v>
      </c>
      <c r="L454" s="196">
        <v>21</v>
      </c>
      <c r="M454" s="196">
        <f>G454*(1+L454/100)</f>
        <v>0</v>
      </c>
      <c r="N454" s="196">
        <v>0</v>
      </c>
      <c r="O454" s="196">
        <f>ROUND(E454*N454,2)</f>
        <v>0</v>
      </c>
      <c r="P454" s="196">
        <v>0</v>
      </c>
      <c r="Q454" s="196">
        <f>ROUND(E454*P454,2)</f>
        <v>0</v>
      </c>
      <c r="R454" s="196"/>
      <c r="S454" s="196"/>
      <c r="T454" s="197">
        <v>0</v>
      </c>
      <c r="U454" s="196">
        <f>ROUND(E454*T454,2)</f>
        <v>0</v>
      </c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 t="s">
        <v>142</v>
      </c>
      <c r="AF454" s="170"/>
      <c r="AG454" s="170"/>
      <c r="AH454" s="170"/>
      <c r="AI454" s="170"/>
      <c r="AJ454" s="170"/>
      <c r="AK454" s="170"/>
      <c r="AL454" s="170"/>
      <c r="AM454" s="170"/>
      <c r="AN454" s="170"/>
      <c r="AO454" s="170"/>
      <c r="AP454" s="170"/>
      <c r="AQ454" s="170"/>
      <c r="AR454" s="170"/>
      <c r="AS454" s="170"/>
      <c r="AT454" s="170"/>
      <c r="AU454" s="170"/>
      <c r="AV454" s="170"/>
      <c r="AW454" s="170"/>
      <c r="AX454" s="170"/>
      <c r="AY454" s="170"/>
      <c r="AZ454" s="170"/>
      <c r="BA454" s="170"/>
      <c r="BB454" s="170"/>
      <c r="BC454" s="170"/>
      <c r="BD454" s="170"/>
      <c r="BE454" s="170"/>
      <c r="BF454" s="170"/>
      <c r="BG454" s="170"/>
      <c r="BH454" s="170"/>
    </row>
    <row r="455" spans="1:60" outlineLevel="1" x14ac:dyDescent="0.2">
      <c r="A455" s="171">
        <v>78</v>
      </c>
      <c r="B455" s="182" t="s">
        <v>499</v>
      </c>
      <c r="C455" s="209" t="s">
        <v>500</v>
      </c>
      <c r="D455" s="184" t="s">
        <v>274</v>
      </c>
      <c r="E455" s="189">
        <v>9.5093700000000005</v>
      </c>
      <c r="F455" s="195">
        <v>0</v>
      </c>
      <c r="G455" s="196">
        <f>ROUND(E455*F455,2)</f>
        <v>0</v>
      </c>
      <c r="H455" s="195">
        <v>0</v>
      </c>
      <c r="I455" s="196">
        <f>ROUND(E455*H455,2)</f>
        <v>0</v>
      </c>
      <c r="J455" s="195">
        <v>400</v>
      </c>
      <c r="K455" s="196">
        <f>ROUND(E455*J455,2)</f>
        <v>3803.75</v>
      </c>
      <c r="L455" s="196">
        <v>21</v>
      </c>
      <c r="M455" s="196">
        <f>G455*(1+L455/100)</f>
        <v>0</v>
      </c>
      <c r="N455" s="196">
        <v>0</v>
      </c>
      <c r="O455" s="196">
        <f>ROUND(E455*N455,2)</f>
        <v>0</v>
      </c>
      <c r="P455" s="196">
        <v>0</v>
      </c>
      <c r="Q455" s="196">
        <f>ROUND(E455*P455,2)</f>
        <v>0</v>
      </c>
      <c r="R455" s="196"/>
      <c r="S455" s="196"/>
      <c r="T455" s="197">
        <v>0</v>
      </c>
      <c r="U455" s="196">
        <f>ROUND(E455*T455,2)</f>
        <v>0</v>
      </c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 t="s">
        <v>142</v>
      </c>
      <c r="AF455" s="170"/>
      <c r="AG455" s="170"/>
      <c r="AH455" s="170"/>
      <c r="AI455" s="170"/>
      <c r="AJ455" s="170"/>
      <c r="AK455" s="170"/>
      <c r="AL455" s="170"/>
      <c r="AM455" s="170"/>
      <c r="AN455" s="170"/>
      <c r="AO455" s="170"/>
      <c r="AP455" s="170"/>
      <c r="AQ455" s="170"/>
      <c r="AR455" s="170"/>
      <c r="AS455" s="170"/>
      <c r="AT455" s="170"/>
      <c r="AU455" s="170"/>
      <c r="AV455" s="170"/>
      <c r="AW455" s="170"/>
      <c r="AX455" s="170"/>
      <c r="AY455" s="170"/>
      <c r="AZ455" s="170"/>
      <c r="BA455" s="170"/>
      <c r="BB455" s="170"/>
      <c r="BC455" s="170"/>
      <c r="BD455" s="170"/>
      <c r="BE455" s="170"/>
      <c r="BF455" s="170"/>
      <c r="BG455" s="170"/>
      <c r="BH455" s="170"/>
    </row>
    <row r="456" spans="1:60" ht="22.5" outlineLevel="1" x14ac:dyDescent="0.2">
      <c r="A456" s="171">
        <v>79</v>
      </c>
      <c r="B456" s="182" t="s">
        <v>501</v>
      </c>
      <c r="C456" s="209" t="s">
        <v>502</v>
      </c>
      <c r="D456" s="184" t="s">
        <v>274</v>
      </c>
      <c r="E456" s="189">
        <v>0.10365000000000001</v>
      </c>
      <c r="F456" s="195">
        <v>0</v>
      </c>
      <c r="G456" s="196">
        <f>ROUND(E456*F456,2)</f>
        <v>0</v>
      </c>
      <c r="H456" s="195">
        <v>0</v>
      </c>
      <c r="I456" s="196">
        <f>ROUND(E456*H456,2)</f>
        <v>0</v>
      </c>
      <c r="J456" s="195">
        <v>1600</v>
      </c>
      <c r="K456" s="196">
        <f>ROUND(E456*J456,2)</f>
        <v>165.84</v>
      </c>
      <c r="L456" s="196">
        <v>21</v>
      </c>
      <c r="M456" s="196">
        <f>G456*(1+L456/100)</f>
        <v>0</v>
      </c>
      <c r="N456" s="196">
        <v>0</v>
      </c>
      <c r="O456" s="196">
        <f>ROUND(E456*N456,2)</f>
        <v>0</v>
      </c>
      <c r="P456" s="196">
        <v>0</v>
      </c>
      <c r="Q456" s="196">
        <f>ROUND(E456*P456,2)</f>
        <v>0</v>
      </c>
      <c r="R456" s="196"/>
      <c r="S456" s="196"/>
      <c r="T456" s="197">
        <v>0</v>
      </c>
      <c r="U456" s="196">
        <f>ROUND(E456*T456,2)</f>
        <v>0</v>
      </c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 t="s">
        <v>142</v>
      </c>
      <c r="AF456" s="170"/>
      <c r="AG456" s="170"/>
      <c r="AH456" s="170"/>
      <c r="AI456" s="170"/>
      <c r="AJ456" s="170"/>
      <c r="AK456" s="170"/>
      <c r="AL456" s="170"/>
      <c r="AM456" s="170"/>
      <c r="AN456" s="170"/>
      <c r="AO456" s="170"/>
      <c r="AP456" s="170"/>
      <c r="AQ456" s="170"/>
      <c r="AR456" s="170"/>
      <c r="AS456" s="170"/>
      <c r="AT456" s="170"/>
      <c r="AU456" s="170"/>
      <c r="AV456" s="170"/>
      <c r="AW456" s="170"/>
      <c r="AX456" s="170"/>
      <c r="AY456" s="170"/>
      <c r="AZ456" s="170"/>
      <c r="BA456" s="170"/>
      <c r="BB456" s="170"/>
      <c r="BC456" s="170"/>
      <c r="BD456" s="170"/>
      <c r="BE456" s="170"/>
      <c r="BF456" s="170"/>
      <c r="BG456" s="170"/>
      <c r="BH456" s="170"/>
    </row>
    <row r="457" spans="1:60" outlineLevel="1" x14ac:dyDescent="0.2">
      <c r="A457" s="171">
        <v>80</v>
      </c>
      <c r="B457" s="182" t="s">
        <v>503</v>
      </c>
      <c r="C457" s="209" t="s">
        <v>504</v>
      </c>
      <c r="D457" s="184" t="s">
        <v>274</v>
      </c>
      <c r="E457" s="189">
        <v>38.037480000000002</v>
      </c>
      <c r="F457" s="195">
        <v>0</v>
      </c>
      <c r="G457" s="196">
        <f>ROUND(E457*F457,2)</f>
        <v>0</v>
      </c>
      <c r="H457" s="195">
        <v>0</v>
      </c>
      <c r="I457" s="196">
        <f>ROUND(E457*H457,2)</f>
        <v>0</v>
      </c>
      <c r="J457" s="195">
        <v>196.5</v>
      </c>
      <c r="K457" s="196">
        <f>ROUND(E457*J457,2)</f>
        <v>7474.36</v>
      </c>
      <c r="L457" s="196">
        <v>21</v>
      </c>
      <c r="M457" s="196">
        <f>G457*(1+L457/100)</f>
        <v>0</v>
      </c>
      <c r="N457" s="196">
        <v>0</v>
      </c>
      <c r="O457" s="196">
        <f>ROUND(E457*N457,2)</f>
        <v>0</v>
      </c>
      <c r="P457" s="196">
        <v>0</v>
      </c>
      <c r="Q457" s="196">
        <f>ROUND(E457*P457,2)</f>
        <v>0</v>
      </c>
      <c r="R457" s="196"/>
      <c r="S457" s="196"/>
      <c r="T457" s="197">
        <v>0.83199999999999996</v>
      </c>
      <c r="U457" s="196">
        <f>ROUND(E457*T457,2)</f>
        <v>31.65</v>
      </c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 t="s">
        <v>142</v>
      </c>
      <c r="AF457" s="170"/>
      <c r="AG457" s="170"/>
      <c r="AH457" s="170"/>
      <c r="AI457" s="170"/>
      <c r="AJ457" s="170"/>
      <c r="AK457" s="170"/>
      <c r="AL457" s="170"/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</row>
    <row r="458" spans="1:60" ht="22.5" outlineLevel="1" x14ac:dyDescent="0.2">
      <c r="A458" s="171"/>
      <c r="B458" s="182"/>
      <c r="C458" s="402" t="s">
        <v>493</v>
      </c>
      <c r="D458" s="403"/>
      <c r="E458" s="404"/>
      <c r="F458" s="405"/>
      <c r="G458" s="40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7"/>
      <c r="U458" s="196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 t="s">
        <v>151</v>
      </c>
      <c r="AF458" s="170"/>
      <c r="AG458" s="170"/>
      <c r="AH458" s="170"/>
      <c r="AI458" s="170"/>
      <c r="AJ458" s="170"/>
      <c r="AK458" s="170"/>
      <c r="AL458" s="170"/>
      <c r="AM458" s="170"/>
      <c r="AN458" s="170"/>
      <c r="AO458" s="170"/>
      <c r="AP458" s="170"/>
      <c r="AQ458" s="170"/>
      <c r="AR458" s="170"/>
      <c r="AS458" s="170"/>
      <c r="AT458" s="170"/>
      <c r="AU458" s="170"/>
      <c r="AV458" s="170"/>
      <c r="AW458" s="170"/>
      <c r="AX458" s="170"/>
      <c r="AY458" s="170"/>
      <c r="AZ458" s="170"/>
      <c r="BA458" s="178" t="str">
        <f>C458</f>
        <v>S naložením suti nebo vybouraných hmot do dopravního prostředku a na jejich vyložením, popřípadě přeložením na normální dopravní prostředek.</v>
      </c>
      <c r="BB458" s="170"/>
      <c r="BC458" s="170"/>
      <c r="BD458" s="170"/>
      <c r="BE458" s="170"/>
      <c r="BF458" s="170"/>
      <c r="BG458" s="170"/>
      <c r="BH458" s="170"/>
    </row>
    <row r="459" spans="1:60" ht="22.5" outlineLevel="1" x14ac:dyDescent="0.2">
      <c r="A459" s="171">
        <v>81</v>
      </c>
      <c r="B459" s="182" t="s">
        <v>505</v>
      </c>
      <c r="C459" s="209" t="s">
        <v>506</v>
      </c>
      <c r="D459" s="184" t="s">
        <v>274</v>
      </c>
      <c r="E459" s="189">
        <v>0.16400000000000001</v>
      </c>
      <c r="F459" s="195">
        <v>0</v>
      </c>
      <c r="G459" s="196">
        <f>ROUND(E459*F459,2)</f>
        <v>0</v>
      </c>
      <c r="H459" s="195">
        <v>0</v>
      </c>
      <c r="I459" s="196">
        <f>ROUND(E459*H459,2)</f>
        <v>0</v>
      </c>
      <c r="J459" s="195">
        <v>-1200</v>
      </c>
      <c r="K459" s="196">
        <f>ROUND(E459*J459,2)</f>
        <v>-196.8</v>
      </c>
      <c r="L459" s="196">
        <v>21</v>
      </c>
      <c r="M459" s="196">
        <f>G459*(1+L459/100)</f>
        <v>0</v>
      </c>
      <c r="N459" s="196">
        <v>0</v>
      </c>
      <c r="O459" s="196">
        <f>ROUND(E459*N459,2)</f>
        <v>0</v>
      </c>
      <c r="P459" s="196">
        <v>0</v>
      </c>
      <c r="Q459" s="196">
        <f>ROUND(E459*P459,2)</f>
        <v>0</v>
      </c>
      <c r="R459" s="196"/>
      <c r="S459" s="196"/>
      <c r="T459" s="197">
        <v>0</v>
      </c>
      <c r="U459" s="196">
        <f>ROUND(E459*T459,2)</f>
        <v>0</v>
      </c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 t="s">
        <v>142</v>
      </c>
      <c r="AF459" s="170"/>
      <c r="AG459" s="170"/>
      <c r="AH459" s="170"/>
      <c r="AI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</row>
    <row r="460" spans="1:60" x14ac:dyDescent="0.2">
      <c r="A460" s="179" t="s">
        <v>137</v>
      </c>
      <c r="B460" s="183" t="s">
        <v>113</v>
      </c>
      <c r="C460" s="212" t="s">
        <v>29</v>
      </c>
      <c r="D460" s="187"/>
      <c r="E460" s="192"/>
      <c r="F460" s="198"/>
      <c r="G460" s="198">
        <f>SUMIF(AE461:AE464,"&lt;&gt;NOR",G461:G464)</f>
        <v>0</v>
      </c>
      <c r="H460" s="198"/>
      <c r="I460" s="198">
        <f>SUM(I461:I464)</f>
        <v>0</v>
      </c>
      <c r="J460" s="198"/>
      <c r="K460" s="198">
        <f>SUM(K461:K464)</f>
        <v>8000</v>
      </c>
      <c r="L460" s="198"/>
      <c r="M460" s="198">
        <f>SUM(M461:M464)</f>
        <v>0</v>
      </c>
      <c r="N460" s="198"/>
      <c r="O460" s="198">
        <f>SUM(O461:O464)</f>
        <v>0</v>
      </c>
      <c r="P460" s="198"/>
      <c r="Q460" s="198">
        <f>SUM(Q461:Q464)</f>
        <v>0</v>
      </c>
      <c r="R460" s="198"/>
      <c r="S460" s="198"/>
      <c r="T460" s="199"/>
      <c r="U460" s="198">
        <f>SUM(U461:U464)</f>
        <v>0</v>
      </c>
      <c r="AE460" t="s">
        <v>138</v>
      </c>
    </row>
    <row r="461" spans="1:60" outlineLevel="1" x14ac:dyDescent="0.2">
      <c r="A461" s="171">
        <v>82</v>
      </c>
      <c r="B461" s="182" t="s">
        <v>507</v>
      </c>
      <c r="C461" s="209" t="s">
        <v>508</v>
      </c>
      <c r="D461" s="184" t="s">
        <v>509</v>
      </c>
      <c r="E461" s="189">
        <v>1</v>
      </c>
      <c r="F461" s="195">
        <v>0</v>
      </c>
      <c r="G461" s="196">
        <f>ROUND(E461*F461,2)</f>
        <v>0</v>
      </c>
      <c r="H461" s="195">
        <v>0</v>
      </c>
      <c r="I461" s="196">
        <f>ROUND(E461*H461,2)</f>
        <v>0</v>
      </c>
      <c r="J461" s="195">
        <v>5000</v>
      </c>
      <c r="K461" s="196">
        <f>ROUND(E461*J461,2)</f>
        <v>5000</v>
      </c>
      <c r="L461" s="196">
        <v>21</v>
      </c>
      <c r="M461" s="196">
        <f>G461*(1+L461/100)</f>
        <v>0</v>
      </c>
      <c r="N461" s="196">
        <v>0</v>
      </c>
      <c r="O461" s="196">
        <f>ROUND(E461*N461,2)</f>
        <v>0</v>
      </c>
      <c r="P461" s="196">
        <v>0</v>
      </c>
      <c r="Q461" s="196">
        <f>ROUND(E461*P461,2)</f>
        <v>0</v>
      </c>
      <c r="R461" s="196"/>
      <c r="S461" s="196"/>
      <c r="T461" s="197">
        <v>0</v>
      </c>
      <c r="U461" s="196">
        <f>ROUND(E461*T461,2)</f>
        <v>0</v>
      </c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 t="s">
        <v>510</v>
      </c>
      <c r="AF461" s="170"/>
      <c r="AG461" s="170"/>
      <c r="AH461" s="170"/>
      <c r="AI461" s="170"/>
      <c r="AJ461" s="170"/>
      <c r="AK461" s="170"/>
      <c r="AL461" s="170"/>
      <c r="AM461" s="170"/>
      <c r="AN461" s="170"/>
      <c r="AO461" s="170"/>
      <c r="AP461" s="170"/>
      <c r="AQ461" s="17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70"/>
      <c r="BB461" s="170"/>
      <c r="BC461" s="170"/>
      <c r="BD461" s="170"/>
      <c r="BE461" s="170"/>
      <c r="BF461" s="170"/>
      <c r="BG461" s="170"/>
      <c r="BH461" s="170"/>
    </row>
    <row r="462" spans="1:60" outlineLevel="1" x14ac:dyDescent="0.2">
      <c r="A462" s="171"/>
      <c r="B462" s="182"/>
      <c r="C462" s="402" t="s">
        <v>511</v>
      </c>
      <c r="D462" s="403"/>
      <c r="E462" s="404"/>
      <c r="F462" s="405"/>
      <c r="G462" s="40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7"/>
      <c r="U462" s="196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 t="s">
        <v>151</v>
      </c>
      <c r="AF462" s="170"/>
      <c r="AG462" s="170"/>
      <c r="AH462" s="170"/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8" t="str">
        <f>C462</f>
        <v>Veškeré náklady spojené s vybudováním, provozem a odstraněním zařízení staveniště.</v>
      </c>
      <c r="BB462" s="170"/>
      <c r="BC462" s="170"/>
      <c r="BD462" s="170"/>
      <c r="BE462" s="170"/>
      <c r="BF462" s="170"/>
      <c r="BG462" s="170"/>
      <c r="BH462" s="170"/>
    </row>
    <row r="463" spans="1:60" outlineLevel="1" x14ac:dyDescent="0.2">
      <c r="A463" s="171">
        <v>83</v>
      </c>
      <c r="B463" s="182" t="s">
        <v>512</v>
      </c>
      <c r="C463" s="209" t="s">
        <v>513</v>
      </c>
      <c r="D463" s="184" t="s">
        <v>509</v>
      </c>
      <c r="E463" s="189">
        <v>1</v>
      </c>
      <c r="F463" s="195">
        <v>0</v>
      </c>
      <c r="G463" s="196">
        <f>ROUND(E463*F463,2)</f>
        <v>0</v>
      </c>
      <c r="H463" s="195">
        <v>0</v>
      </c>
      <c r="I463" s="196">
        <f>ROUND(E463*H463,2)</f>
        <v>0</v>
      </c>
      <c r="J463" s="195">
        <v>3000</v>
      </c>
      <c r="K463" s="196">
        <f>ROUND(E463*J463,2)</f>
        <v>3000</v>
      </c>
      <c r="L463" s="196">
        <v>21</v>
      </c>
      <c r="M463" s="196">
        <f>G463*(1+L463/100)</f>
        <v>0</v>
      </c>
      <c r="N463" s="196">
        <v>0</v>
      </c>
      <c r="O463" s="196">
        <f>ROUND(E463*N463,2)</f>
        <v>0</v>
      </c>
      <c r="P463" s="196">
        <v>0</v>
      </c>
      <c r="Q463" s="196">
        <f>ROUND(E463*P463,2)</f>
        <v>0</v>
      </c>
      <c r="R463" s="196"/>
      <c r="S463" s="196"/>
      <c r="T463" s="197">
        <v>0</v>
      </c>
      <c r="U463" s="196">
        <f>ROUND(E463*T463,2)</f>
        <v>0</v>
      </c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 t="s">
        <v>510</v>
      </c>
      <c r="AF463" s="170"/>
      <c r="AG463" s="170"/>
      <c r="AH463" s="170"/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</row>
    <row r="464" spans="1:60" outlineLevel="1" x14ac:dyDescent="0.2">
      <c r="A464" s="200"/>
      <c r="B464" s="201"/>
      <c r="C464" s="428" t="s">
        <v>514</v>
      </c>
      <c r="D464" s="429"/>
      <c r="E464" s="430"/>
      <c r="F464" s="431"/>
      <c r="G464" s="43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3"/>
      <c r="U464" s="202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 t="s">
        <v>151</v>
      </c>
      <c r="AF464" s="170"/>
      <c r="AG464" s="170"/>
      <c r="AH464" s="170"/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8" t="str">
        <f>C464</f>
        <v>Náklady zhotovitele, které vzniknou v souvislosti s povinnostmi zhotovitele při předání a převzetí díla.</v>
      </c>
      <c r="BB464" s="170"/>
      <c r="BC464" s="170"/>
      <c r="BD464" s="170"/>
      <c r="BE464" s="170"/>
      <c r="BF464" s="170"/>
      <c r="BG464" s="170"/>
      <c r="BH464" s="170"/>
    </row>
    <row r="465" spans="1:31" x14ac:dyDescent="0.2">
      <c r="A465" s="6"/>
      <c r="B465" s="7" t="s">
        <v>515</v>
      </c>
      <c r="C465" s="213" t="s">
        <v>515</v>
      </c>
      <c r="D465" s="9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AC465">
        <v>15</v>
      </c>
      <c r="AD465">
        <v>21</v>
      </c>
    </row>
    <row r="466" spans="1:31" x14ac:dyDescent="0.2">
      <c r="A466" s="204"/>
      <c r="B466" s="205" t="s">
        <v>31</v>
      </c>
      <c r="C466" s="214" t="s">
        <v>515</v>
      </c>
      <c r="D466" s="206"/>
      <c r="E466" s="207"/>
      <c r="F466" s="207"/>
      <c r="G466" s="208">
        <f>G7+G33+G68+G89+G97+G100+G102+G104+G159+G161+G164+G172+G175+G187+G195+G228+G239+G241+G273+G364+G376+G419+G423+G445+G448+G460</f>
        <v>0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AC466">
        <f>SUMIF(L7:L464,AC465,G7:G464)</f>
        <v>0</v>
      </c>
      <c r="AD466">
        <f>SUMIF(L7:L464,AD465,G7:G464)</f>
        <v>0</v>
      </c>
      <c r="AE466" t="s">
        <v>516</v>
      </c>
    </row>
    <row r="467" spans="1:31" x14ac:dyDescent="0.2">
      <c r="A467" s="6"/>
      <c r="B467" s="7" t="s">
        <v>515</v>
      </c>
      <c r="C467" s="213" t="s">
        <v>515</v>
      </c>
      <c r="D467" s="9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31" x14ac:dyDescent="0.2">
      <c r="A468" s="6"/>
      <c r="B468" s="7" t="s">
        <v>515</v>
      </c>
      <c r="C468" s="213" t="s">
        <v>515</v>
      </c>
      <c r="D468" s="9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31" x14ac:dyDescent="0.2">
      <c r="A469" s="414" t="s">
        <v>517</v>
      </c>
      <c r="B469" s="414"/>
      <c r="C469" s="415"/>
      <c r="D469" s="9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31" x14ac:dyDescent="0.2">
      <c r="A470" s="416"/>
      <c r="B470" s="417"/>
      <c r="C470" s="418"/>
      <c r="D470" s="417"/>
      <c r="E470" s="417"/>
      <c r="F470" s="417"/>
      <c r="G470" s="419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AE470" t="s">
        <v>518</v>
      </c>
    </row>
    <row r="471" spans="1:31" x14ac:dyDescent="0.2">
      <c r="A471" s="420"/>
      <c r="B471" s="421"/>
      <c r="C471" s="422"/>
      <c r="D471" s="421"/>
      <c r="E471" s="421"/>
      <c r="F471" s="421"/>
      <c r="G471" s="423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31" x14ac:dyDescent="0.2">
      <c r="A472" s="420"/>
      <c r="B472" s="421"/>
      <c r="C472" s="422"/>
      <c r="D472" s="421"/>
      <c r="E472" s="421"/>
      <c r="F472" s="421"/>
      <c r="G472" s="423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31" x14ac:dyDescent="0.2">
      <c r="A473" s="420"/>
      <c r="B473" s="421"/>
      <c r="C473" s="422"/>
      <c r="D473" s="421"/>
      <c r="E473" s="421"/>
      <c r="F473" s="421"/>
      <c r="G473" s="423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31" x14ac:dyDescent="0.2">
      <c r="A474" s="424"/>
      <c r="B474" s="425"/>
      <c r="C474" s="426"/>
      <c r="D474" s="425"/>
      <c r="E474" s="425"/>
      <c r="F474" s="425"/>
      <c r="G474" s="42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31" x14ac:dyDescent="0.2">
      <c r="A475" s="6"/>
      <c r="B475" s="7" t="s">
        <v>515</v>
      </c>
      <c r="C475" s="213" t="s">
        <v>515</v>
      </c>
      <c r="D475" s="9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31" x14ac:dyDescent="0.2">
      <c r="C476" s="215"/>
      <c r="D476" s="163"/>
      <c r="AE476" t="s">
        <v>519</v>
      </c>
    </row>
    <row r="477" spans="1:31" x14ac:dyDescent="0.2">
      <c r="D477" s="163"/>
    </row>
    <row r="478" spans="1:31" x14ac:dyDescent="0.2">
      <c r="D478" s="163"/>
    </row>
    <row r="479" spans="1:31" x14ac:dyDescent="0.2">
      <c r="D479" s="163"/>
    </row>
    <row r="480" spans="1:31" x14ac:dyDescent="0.2">
      <c r="D480" s="163"/>
    </row>
    <row r="481" spans="4:4" x14ac:dyDescent="0.2">
      <c r="D481" s="163"/>
    </row>
    <row r="482" spans="4:4" x14ac:dyDescent="0.2">
      <c r="D482" s="163"/>
    </row>
    <row r="483" spans="4:4" x14ac:dyDescent="0.2">
      <c r="D483" s="163"/>
    </row>
    <row r="484" spans="4:4" x14ac:dyDescent="0.2">
      <c r="D484" s="163"/>
    </row>
    <row r="485" spans="4:4" x14ac:dyDescent="0.2">
      <c r="D485" s="163"/>
    </row>
    <row r="486" spans="4:4" x14ac:dyDescent="0.2">
      <c r="D486" s="163"/>
    </row>
    <row r="487" spans="4:4" x14ac:dyDescent="0.2">
      <c r="D487" s="163"/>
    </row>
    <row r="488" spans="4:4" x14ac:dyDescent="0.2">
      <c r="D488" s="163"/>
    </row>
    <row r="489" spans="4:4" x14ac:dyDescent="0.2">
      <c r="D489" s="163"/>
    </row>
    <row r="490" spans="4:4" x14ac:dyDescent="0.2">
      <c r="D490" s="163"/>
    </row>
    <row r="491" spans="4:4" x14ac:dyDescent="0.2">
      <c r="D491" s="163"/>
    </row>
    <row r="492" spans="4:4" x14ac:dyDescent="0.2">
      <c r="D492" s="163"/>
    </row>
    <row r="493" spans="4:4" x14ac:dyDescent="0.2">
      <c r="D493" s="163"/>
    </row>
    <row r="494" spans="4:4" x14ac:dyDescent="0.2">
      <c r="D494" s="163"/>
    </row>
    <row r="495" spans="4:4" x14ac:dyDescent="0.2">
      <c r="D495" s="163"/>
    </row>
    <row r="496" spans="4:4" x14ac:dyDescent="0.2">
      <c r="D496" s="163"/>
    </row>
    <row r="497" spans="4:4" x14ac:dyDescent="0.2">
      <c r="D497" s="163"/>
    </row>
    <row r="498" spans="4:4" x14ac:dyDescent="0.2">
      <c r="D498" s="163"/>
    </row>
    <row r="499" spans="4:4" x14ac:dyDescent="0.2">
      <c r="D499" s="163"/>
    </row>
    <row r="500" spans="4:4" x14ac:dyDescent="0.2">
      <c r="D500" s="163"/>
    </row>
    <row r="501" spans="4:4" x14ac:dyDescent="0.2">
      <c r="D501" s="163"/>
    </row>
    <row r="502" spans="4:4" x14ac:dyDescent="0.2">
      <c r="D502" s="163"/>
    </row>
    <row r="503" spans="4:4" x14ac:dyDescent="0.2">
      <c r="D503" s="163"/>
    </row>
    <row r="504" spans="4:4" x14ac:dyDescent="0.2">
      <c r="D504" s="163"/>
    </row>
    <row r="505" spans="4:4" x14ac:dyDescent="0.2">
      <c r="D505" s="163"/>
    </row>
    <row r="506" spans="4:4" x14ac:dyDescent="0.2">
      <c r="D506" s="163"/>
    </row>
    <row r="507" spans="4:4" x14ac:dyDescent="0.2">
      <c r="D507" s="163"/>
    </row>
    <row r="508" spans="4:4" x14ac:dyDescent="0.2">
      <c r="D508" s="163"/>
    </row>
    <row r="509" spans="4:4" x14ac:dyDescent="0.2">
      <c r="D509" s="163"/>
    </row>
    <row r="510" spans="4:4" x14ac:dyDescent="0.2">
      <c r="D510" s="163"/>
    </row>
    <row r="511" spans="4:4" x14ac:dyDescent="0.2">
      <c r="D511" s="163"/>
    </row>
    <row r="512" spans="4:4" x14ac:dyDescent="0.2">
      <c r="D512" s="163"/>
    </row>
    <row r="513" spans="4:4" x14ac:dyDescent="0.2">
      <c r="D513" s="163"/>
    </row>
    <row r="514" spans="4:4" x14ac:dyDescent="0.2">
      <c r="D514" s="163"/>
    </row>
    <row r="515" spans="4:4" x14ac:dyDescent="0.2">
      <c r="D515" s="163"/>
    </row>
    <row r="516" spans="4:4" x14ac:dyDescent="0.2">
      <c r="D516" s="163"/>
    </row>
    <row r="517" spans="4:4" x14ac:dyDescent="0.2">
      <c r="D517" s="163"/>
    </row>
    <row r="518" spans="4:4" x14ac:dyDescent="0.2">
      <c r="D518" s="163"/>
    </row>
    <row r="519" spans="4:4" x14ac:dyDescent="0.2">
      <c r="D519" s="163"/>
    </row>
    <row r="520" spans="4:4" x14ac:dyDescent="0.2">
      <c r="D520" s="163"/>
    </row>
    <row r="521" spans="4:4" x14ac:dyDescent="0.2">
      <c r="D521" s="163"/>
    </row>
    <row r="522" spans="4:4" x14ac:dyDescent="0.2">
      <c r="D522" s="163"/>
    </row>
    <row r="523" spans="4:4" x14ac:dyDescent="0.2">
      <c r="D523" s="163"/>
    </row>
    <row r="524" spans="4:4" x14ac:dyDescent="0.2">
      <c r="D524" s="163"/>
    </row>
    <row r="525" spans="4:4" x14ac:dyDescent="0.2">
      <c r="D525" s="163"/>
    </row>
    <row r="526" spans="4:4" x14ac:dyDescent="0.2">
      <c r="D526" s="163"/>
    </row>
    <row r="527" spans="4:4" x14ac:dyDescent="0.2">
      <c r="D527" s="163"/>
    </row>
    <row r="528" spans="4:4" x14ac:dyDescent="0.2">
      <c r="D528" s="163"/>
    </row>
    <row r="529" spans="4:4" x14ac:dyDescent="0.2">
      <c r="D529" s="163"/>
    </row>
    <row r="530" spans="4:4" x14ac:dyDescent="0.2">
      <c r="D530" s="163"/>
    </row>
    <row r="531" spans="4:4" x14ac:dyDescent="0.2">
      <c r="D531" s="163"/>
    </row>
    <row r="532" spans="4:4" x14ac:dyDescent="0.2">
      <c r="D532" s="163"/>
    </row>
    <row r="533" spans="4:4" x14ac:dyDescent="0.2">
      <c r="D533" s="163"/>
    </row>
    <row r="534" spans="4:4" x14ac:dyDescent="0.2">
      <c r="D534" s="163"/>
    </row>
    <row r="535" spans="4:4" x14ac:dyDescent="0.2">
      <c r="D535" s="163"/>
    </row>
    <row r="536" spans="4:4" x14ac:dyDescent="0.2">
      <c r="D536" s="163"/>
    </row>
    <row r="537" spans="4:4" x14ac:dyDescent="0.2">
      <c r="D537" s="163"/>
    </row>
    <row r="538" spans="4:4" x14ac:dyDescent="0.2">
      <c r="D538" s="163"/>
    </row>
    <row r="539" spans="4:4" x14ac:dyDescent="0.2">
      <c r="D539" s="163"/>
    </row>
    <row r="540" spans="4:4" x14ac:dyDescent="0.2">
      <c r="D540" s="163"/>
    </row>
    <row r="541" spans="4:4" x14ac:dyDescent="0.2">
      <c r="D541" s="163"/>
    </row>
    <row r="542" spans="4:4" x14ac:dyDescent="0.2">
      <c r="D542" s="163"/>
    </row>
    <row r="543" spans="4:4" x14ac:dyDescent="0.2">
      <c r="D543" s="163"/>
    </row>
    <row r="544" spans="4:4" x14ac:dyDescent="0.2">
      <c r="D544" s="163"/>
    </row>
    <row r="545" spans="4:4" x14ac:dyDescent="0.2">
      <c r="D545" s="163"/>
    </row>
    <row r="546" spans="4:4" x14ac:dyDescent="0.2">
      <c r="D546" s="163"/>
    </row>
    <row r="547" spans="4:4" x14ac:dyDescent="0.2">
      <c r="D547" s="163"/>
    </row>
    <row r="548" spans="4:4" x14ac:dyDescent="0.2">
      <c r="D548" s="163"/>
    </row>
    <row r="549" spans="4:4" x14ac:dyDescent="0.2">
      <c r="D549" s="163"/>
    </row>
    <row r="550" spans="4:4" x14ac:dyDescent="0.2">
      <c r="D550" s="163"/>
    </row>
    <row r="551" spans="4:4" x14ac:dyDescent="0.2">
      <c r="D551" s="163"/>
    </row>
    <row r="552" spans="4:4" x14ac:dyDescent="0.2">
      <c r="D552" s="163"/>
    </row>
    <row r="553" spans="4:4" x14ac:dyDescent="0.2">
      <c r="D553" s="163"/>
    </row>
    <row r="554" spans="4:4" x14ac:dyDescent="0.2">
      <c r="D554" s="163"/>
    </row>
    <row r="555" spans="4:4" x14ac:dyDescent="0.2">
      <c r="D555" s="163"/>
    </row>
    <row r="556" spans="4:4" x14ac:dyDescent="0.2">
      <c r="D556" s="163"/>
    </row>
    <row r="557" spans="4:4" x14ac:dyDescent="0.2">
      <c r="D557" s="163"/>
    </row>
    <row r="558" spans="4:4" x14ac:dyDescent="0.2">
      <c r="D558" s="163"/>
    </row>
    <row r="559" spans="4:4" x14ac:dyDescent="0.2">
      <c r="D559" s="163"/>
    </row>
    <row r="560" spans="4:4" x14ac:dyDescent="0.2">
      <c r="D560" s="163"/>
    </row>
    <row r="561" spans="4:4" x14ac:dyDescent="0.2">
      <c r="D561" s="163"/>
    </row>
    <row r="562" spans="4:4" x14ac:dyDescent="0.2">
      <c r="D562" s="163"/>
    </row>
    <row r="563" spans="4:4" x14ac:dyDescent="0.2">
      <c r="D563" s="163"/>
    </row>
    <row r="564" spans="4:4" x14ac:dyDescent="0.2">
      <c r="D564" s="163"/>
    </row>
    <row r="565" spans="4:4" x14ac:dyDescent="0.2">
      <c r="D565" s="163"/>
    </row>
    <row r="566" spans="4:4" x14ac:dyDescent="0.2">
      <c r="D566" s="163"/>
    </row>
    <row r="567" spans="4:4" x14ac:dyDescent="0.2">
      <c r="D567" s="163"/>
    </row>
    <row r="568" spans="4:4" x14ac:dyDescent="0.2">
      <c r="D568" s="163"/>
    </row>
    <row r="569" spans="4:4" x14ac:dyDescent="0.2">
      <c r="D569" s="163"/>
    </row>
    <row r="570" spans="4:4" x14ac:dyDescent="0.2">
      <c r="D570" s="163"/>
    </row>
    <row r="571" spans="4:4" x14ac:dyDescent="0.2">
      <c r="D571" s="163"/>
    </row>
    <row r="572" spans="4:4" x14ac:dyDescent="0.2">
      <c r="D572" s="163"/>
    </row>
    <row r="573" spans="4:4" x14ac:dyDescent="0.2">
      <c r="D573" s="163"/>
    </row>
    <row r="574" spans="4:4" x14ac:dyDescent="0.2">
      <c r="D574" s="163"/>
    </row>
    <row r="575" spans="4:4" x14ac:dyDescent="0.2">
      <c r="D575" s="163"/>
    </row>
    <row r="576" spans="4:4" x14ac:dyDescent="0.2">
      <c r="D576" s="163"/>
    </row>
    <row r="577" spans="4:4" x14ac:dyDescent="0.2">
      <c r="D577" s="163"/>
    </row>
    <row r="578" spans="4:4" x14ac:dyDescent="0.2">
      <c r="D578" s="163"/>
    </row>
    <row r="579" spans="4:4" x14ac:dyDescent="0.2">
      <c r="D579" s="163"/>
    </row>
    <row r="580" spans="4:4" x14ac:dyDescent="0.2">
      <c r="D580" s="163"/>
    </row>
    <row r="581" spans="4:4" x14ac:dyDescent="0.2">
      <c r="D581" s="163"/>
    </row>
    <row r="582" spans="4:4" x14ac:dyDescent="0.2">
      <c r="D582" s="163"/>
    </row>
    <row r="583" spans="4:4" x14ac:dyDescent="0.2">
      <c r="D583" s="163"/>
    </row>
    <row r="584" spans="4:4" x14ac:dyDescent="0.2">
      <c r="D584" s="163"/>
    </row>
    <row r="585" spans="4:4" x14ac:dyDescent="0.2">
      <c r="D585" s="163"/>
    </row>
    <row r="586" spans="4:4" x14ac:dyDescent="0.2">
      <c r="D586" s="163"/>
    </row>
    <row r="587" spans="4:4" x14ac:dyDescent="0.2">
      <c r="D587" s="163"/>
    </row>
    <row r="588" spans="4:4" x14ac:dyDescent="0.2">
      <c r="D588" s="163"/>
    </row>
    <row r="589" spans="4:4" x14ac:dyDescent="0.2">
      <c r="D589" s="163"/>
    </row>
    <row r="590" spans="4:4" x14ac:dyDescent="0.2">
      <c r="D590" s="163"/>
    </row>
    <row r="591" spans="4:4" x14ac:dyDescent="0.2">
      <c r="D591" s="163"/>
    </row>
    <row r="592" spans="4:4" x14ac:dyDescent="0.2">
      <c r="D592" s="163"/>
    </row>
    <row r="593" spans="4:4" x14ac:dyDescent="0.2">
      <c r="D593" s="163"/>
    </row>
    <row r="594" spans="4:4" x14ac:dyDescent="0.2">
      <c r="D594" s="163"/>
    </row>
    <row r="595" spans="4:4" x14ac:dyDescent="0.2">
      <c r="D595" s="163"/>
    </row>
    <row r="596" spans="4:4" x14ac:dyDescent="0.2">
      <c r="D596" s="163"/>
    </row>
    <row r="597" spans="4:4" x14ac:dyDescent="0.2">
      <c r="D597" s="163"/>
    </row>
    <row r="598" spans="4:4" x14ac:dyDescent="0.2">
      <c r="D598" s="163"/>
    </row>
    <row r="599" spans="4:4" x14ac:dyDescent="0.2">
      <c r="D599" s="163"/>
    </row>
    <row r="600" spans="4:4" x14ac:dyDescent="0.2">
      <c r="D600" s="163"/>
    </row>
    <row r="601" spans="4:4" x14ac:dyDescent="0.2">
      <c r="D601" s="163"/>
    </row>
    <row r="602" spans="4:4" x14ac:dyDescent="0.2">
      <c r="D602" s="163"/>
    </row>
    <row r="603" spans="4:4" x14ac:dyDescent="0.2">
      <c r="D603" s="163"/>
    </row>
    <row r="604" spans="4:4" x14ac:dyDescent="0.2">
      <c r="D604" s="163"/>
    </row>
    <row r="605" spans="4:4" x14ac:dyDescent="0.2">
      <c r="D605" s="163"/>
    </row>
    <row r="606" spans="4:4" x14ac:dyDescent="0.2">
      <c r="D606" s="163"/>
    </row>
    <row r="607" spans="4:4" x14ac:dyDescent="0.2">
      <c r="D607" s="163"/>
    </row>
    <row r="608" spans="4:4" x14ac:dyDescent="0.2">
      <c r="D608" s="163"/>
    </row>
    <row r="609" spans="4:4" x14ac:dyDescent="0.2">
      <c r="D609" s="163"/>
    </row>
    <row r="610" spans="4:4" x14ac:dyDescent="0.2">
      <c r="D610" s="163"/>
    </row>
    <row r="611" spans="4:4" x14ac:dyDescent="0.2">
      <c r="D611" s="163"/>
    </row>
    <row r="612" spans="4:4" x14ac:dyDescent="0.2">
      <c r="D612" s="163"/>
    </row>
    <row r="613" spans="4:4" x14ac:dyDescent="0.2">
      <c r="D613" s="163"/>
    </row>
    <row r="614" spans="4:4" x14ac:dyDescent="0.2">
      <c r="D614" s="163"/>
    </row>
    <row r="615" spans="4:4" x14ac:dyDescent="0.2">
      <c r="D615" s="163"/>
    </row>
    <row r="616" spans="4:4" x14ac:dyDescent="0.2">
      <c r="D616" s="163"/>
    </row>
    <row r="617" spans="4:4" x14ac:dyDescent="0.2">
      <c r="D617" s="163"/>
    </row>
    <row r="618" spans="4:4" x14ac:dyDescent="0.2">
      <c r="D618" s="163"/>
    </row>
    <row r="619" spans="4:4" x14ac:dyDescent="0.2">
      <c r="D619" s="163"/>
    </row>
    <row r="620" spans="4:4" x14ac:dyDescent="0.2">
      <c r="D620" s="163"/>
    </row>
    <row r="621" spans="4:4" x14ac:dyDescent="0.2">
      <c r="D621" s="163"/>
    </row>
    <row r="622" spans="4:4" x14ac:dyDescent="0.2">
      <c r="D622" s="163"/>
    </row>
    <row r="623" spans="4:4" x14ac:dyDescent="0.2">
      <c r="D623" s="163"/>
    </row>
    <row r="624" spans="4:4" x14ac:dyDescent="0.2">
      <c r="D624" s="163"/>
    </row>
    <row r="625" spans="4:4" x14ac:dyDescent="0.2">
      <c r="D625" s="163"/>
    </row>
    <row r="626" spans="4:4" x14ac:dyDescent="0.2">
      <c r="D626" s="163"/>
    </row>
    <row r="627" spans="4:4" x14ac:dyDescent="0.2">
      <c r="D627" s="163"/>
    </row>
    <row r="628" spans="4:4" x14ac:dyDescent="0.2">
      <c r="D628" s="163"/>
    </row>
    <row r="629" spans="4:4" x14ac:dyDescent="0.2">
      <c r="D629" s="163"/>
    </row>
    <row r="630" spans="4:4" x14ac:dyDescent="0.2">
      <c r="D630" s="163"/>
    </row>
    <row r="631" spans="4:4" x14ac:dyDescent="0.2">
      <c r="D631" s="163"/>
    </row>
    <row r="632" spans="4:4" x14ac:dyDescent="0.2">
      <c r="D632" s="163"/>
    </row>
    <row r="633" spans="4:4" x14ac:dyDescent="0.2">
      <c r="D633" s="163"/>
    </row>
    <row r="634" spans="4:4" x14ac:dyDescent="0.2">
      <c r="D634" s="163"/>
    </row>
    <row r="635" spans="4:4" x14ac:dyDescent="0.2">
      <c r="D635" s="163"/>
    </row>
    <row r="636" spans="4:4" x14ac:dyDescent="0.2">
      <c r="D636" s="163"/>
    </row>
    <row r="637" spans="4:4" x14ac:dyDescent="0.2">
      <c r="D637" s="163"/>
    </row>
    <row r="638" spans="4:4" x14ac:dyDescent="0.2">
      <c r="D638" s="163"/>
    </row>
    <row r="639" spans="4:4" x14ac:dyDescent="0.2">
      <c r="D639" s="163"/>
    </row>
    <row r="640" spans="4:4" x14ac:dyDescent="0.2">
      <c r="D640" s="163"/>
    </row>
    <row r="641" spans="4:4" x14ac:dyDescent="0.2">
      <c r="D641" s="163"/>
    </row>
    <row r="642" spans="4:4" x14ac:dyDescent="0.2">
      <c r="D642" s="163"/>
    </row>
    <row r="643" spans="4:4" x14ac:dyDescent="0.2">
      <c r="D643" s="163"/>
    </row>
    <row r="644" spans="4:4" x14ac:dyDescent="0.2">
      <c r="D644" s="163"/>
    </row>
    <row r="645" spans="4:4" x14ac:dyDescent="0.2">
      <c r="D645" s="163"/>
    </row>
    <row r="646" spans="4:4" x14ac:dyDescent="0.2">
      <c r="D646" s="163"/>
    </row>
    <row r="647" spans="4:4" x14ac:dyDescent="0.2">
      <c r="D647" s="163"/>
    </row>
    <row r="648" spans="4:4" x14ac:dyDescent="0.2">
      <c r="D648" s="163"/>
    </row>
    <row r="649" spans="4:4" x14ac:dyDescent="0.2">
      <c r="D649" s="163"/>
    </row>
    <row r="650" spans="4:4" x14ac:dyDescent="0.2">
      <c r="D650" s="163"/>
    </row>
    <row r="651" spans="4:4" x14ac:dyDescent="0.2">
      <c r="D651" s="163"/>
    </row>
    <row r="652" spans="4:4" x14ac:dyDescent="0.2">
      <c r="D652" s="163"/>
    </row>
    <row r="653" spans="4:4" x14ac:dyDescent="0.2">
      <c r="D653" s="163"/>
    </row>
    <row r="654" spans="4:4" x14ac:dyDescent="0.2">
      <c r="D654" s="163"/>
    </row>
    <row r="655" spans="4:4" x14ac:dyDescent="0.2">
      <c r="D655" s="163"/>
    </row>
    <row r="656" spans="4:4" x14ac:dyDescent="0.2">
      <c r="D656" s="163"/>
    </row>
    <row r="657" spans="4:4" x14ac:dyDescent="0.2">
      <c r="D657" s="163"/>
    </row>
    <row r="658" spans="4:4" x14ac:dyDescent="0.2">
      <c r="D658" s="163"/>
    </row>
    <row r="659" spans="4:4" x14ac:dyDescent="0.2">
      <c r="D659" s="163"/>
    </row>
    <row r="660" spans="4:4" x14ac:dyDescent="0.2">
      <c r="D660" s="163"/>
    </row>
    <row r="661" spans="4:4" x14ac:dyDescent="0.2">
      <c r="D661" s="163"/>
    </row>
    <row r="662" spans="4:4" x14ac:dyDescent="0.2">
      <c r="D662" s="163"/>
    </row>
    <row r="663" spans="4:4" x14ac:dyDescent="0.2">
      <c r="D663" s="163"/>
    </row>
    <row r="664" spans="4:4" x14ac:dyDescent="0.2">
      <c r="D664" s="163"/>
    </row>
    <row r="665" spans="4:4" x14ac:dyDescent="0.2">
      <c r="D665" s="163"/>
    </row>
    <row r="666" spans="4:4" x14ac:dyDescent="0.2">
      <c r="D666" s="163"/>
    </row>
    <row r="667" spans="4:4" x14ac:dyDescent="0.2">
      <c r="D667" s="163"/>
    </row>
    <row r="668" spans="4:4" x14ac:dyDescent="0.2">
      <c r="D668" s="163"/>
    </row>
    <row r="669" spans="4:4" x14ac:dyDescent="0.2">
      <c r="D669" s="163"/>
    </row>
    <row r="670" spans="4:4" x14ac:dyDescent="0.2">
      <c r="D670" s="163"/>
    </row>
    <row r="671" spans="4:4" x14ac:dyDescent="0.2">
      <c r="D671" s="163"/>
    </row>
    <row r="672" spans="4:4" x14ac:dyDescent="0.2">
      <c r="D672" s="163"/>
    </row>
    <row r="673" spans="4:4" x14ac:dyDescent="0.2">
      <c r="D673" s="163"/>
    </row>
    <row r="674" spans="4:4" x14ac:dyDescent="0.2">
      <c r="D674" s="163"/>
    </row>
    <row r="675" spans="4:4" x14ac:dyDescent="0.2">
      <c r="D675" s="163"/>
    </row>
    <row r="676" spans="4:4" x14ac:dyDescent="0.2">
      <c r="D676" s="163"/>
    </row>
    <row r="677" spans="4:4" x14ac:dyDescent="0.2">
      <c r="D677" s="163"/>
    </row>
    <row r="678" spans="4:4" x14ac:dyDescent="0.2">
      <c r="D678" s="163"/>
    </row>
    <row r="679" spans="4:4" x14ac:dyDescent="0.2">
      <c r="D679" s="163"/>
    </row>
    <row r="680" spans="4:4" x14ac:dyDescent="0.2">
      <c r="D680" s="163"/>
    </row>
    <row r="681" spans="4:4" x14ac:dyDescent="0.2">
      <c r="D681" s="163"/>
    </row>
    <row r="682" spans="4:4" x14ac:dyDescent="0.2">
      <c r="D682" s="163"/>
    </row>
    <row r="683" spans="4:4" x14ac:dyDescent="0.2">
      <c r="D683" s="163"/>
    </row>
    <row r="684" spans="4:4" x14ac:dyDescent="0.2">
      <c r="D684" s="163"/>
    </row>
    <row r="685" spans="4:4" x14ac:dyDescent="0.2">
      <c r="D685" s="163"/>
    </row>
    <row r="686" spans="4:4" x14ac:dyDescent="0.2">
      <c r="D686" s="163"/>
    </row>
    <row r="687" spans="4:4" x14ac:dyDescent="0.2">
      <c r="D687" s="163"/>
    </row>
    <row r="688" spans="4:4" x14ac:dyDescent="0.2">
      <c r="D688" s="163"/>
    </row>
    <row r="689" spans="4:4" x14ac:dyDescent="0.2">
      <c r="D689" s="163"/>
    </row>
    <row r="690" spans="4:4" x14ac:dyDescent="0.2">
      <c r="D690" s="163"/>
    </row>
    <row r="691" spans="4:4" x14ac:dyDescent="0.2">
      <c r="D691" s="163"/>
    </row>
    <row r="692" spans="4:4" x14ac:dyDescent="0.2">
      <c r="D692" s="163"/>
    </row>
    <row r="693" spans="4:4" x14ac:dyDescent="0.2">
      <c r="D693" s="163"/>
    </row>
    <row r="694" spans="4:4" x14ac:dyDescent="0.2">
      <c r="D694" s="163"/>
    </row>
    <row r="695" spans="4:4" x14ac:dyDescent="0.2">
      <c r="D695" s="163"/>
    </row>
    <row r="696" spans="4:4" x14ac:dyDescent="0.2">
      <c r="D696" s="163"/>
    </row>
    <row r="697" spans="4:4" x14ac:dyDescent="0.2">
      <c r="D697" s="163"/>
    </row>
    <row r="698" spans="4:4" x14ac:dyDescent="0.2">
      <c r="D698" s="163"/>
    </row>
    <row r="699" spans="4:4" x14ac:dyDescent="0.2">
      <c r="D699" s="163"/>
    </row>
    <row r="700" spans="4:4" x14ac:dyDescent="0.2">
      <c r="D700" s="163"/>
    </row>
    <row r="701" spans="4:4" x14ac:dyDescent="0.2">
      <c r="D701" s="163"/>
    </row>
    <row r="702" spans="4:4" x14ac:dyDescent="0.2">
      <c r="D702" s="163"/>
    </row>
    <row r="703" spans="4:4" x14ac:dyDescent="0.2">
      <c r="D703" s="163"/>
    </row>
    <row r="704" spans="4:4" x14ac:dyDescent="0.2">
      <c r="D704" s="163"/>
    </row>
    <row r="705" spans="4:4" x14ac:dyDescent="0.2">
      <c r="D705" s="163"/>
    </row>
    <row r="706" spans="4:4" x14ac:dyDescent="0.2">
      <c r="D706" s="163"/>
    </row>
    <row r="707" spans="4:4" x14ac:dyDescent="0.2">
      <c r="D707" s="163"/>
    </row>
    <row r="708" spans="4:4" x14ac:dyDescent="0.2">
      <c r="D708" s="163"/>
    </row>
    <row r="709" spans="4:4" x14ac:dyDescent="0.2">
      <c r="D709" s="163"/>
    </row>
    <row r="710" spans="4:4" x14ac:dyDescent="0.2">
      <c r="D710" s="163"/>
    </row>
    <row r="711" spans="4:4" x14ac:dyDescent="0.2">
      <c r="D711" s="163"/>
    </row>
    <row r="712" spans="4:4" x14ac:dyDescent="0.2">
      <c r="D712" s="163"/>
    </row>
    <row r="713" spans="4:4" x14ac:dyDescent="0.2">
      <c r="D713" s="163"/>
    </row>
    <row r="714" spans="4:4" x14ac:dyDescent="0.2">
      <c r="D714" s="163"/>
    </row>
    <row r="715" spans="4:4" x14ac:dyDescent="0.2">
      <c r="D715" s="163"/>
    </row>
    <row r="716" spans="4:4" x14ac:dyDescent="0.2">
      <c r="D716" s="163"/>
    </row>
    <row r="717" spans="4:4" x14ac:dyDescent="0.2">
      <c r="D717" s="163"/>
    </row>
    <row r="718" spans="4:4" x14ac:dyDescent="0.2">
      <c r="D718" s="163"/>
    </row>
    <row r="719" spans="4:4" x14ac:dyDescent="0.2">
      <c r="D719" s="163"/>
    </row>
    <row r="720" spans="4:4" x14ac:dyDescent="0.2">
      <c r="D720" s="163"/>
    </row>
    <row r="721" spans="4:4" x14ac:dyDescent="0.2">
      <c r="D721" s="163"/>
    </row>
    <row r="722" spans="4:4" x14ac:dyDescent="0.2">
      <c r="D722" s="163"/>
    </row>
    <row r="723" spans="4:4" x14ac:dyDescent="0.2">
      <c r="D723" s="163"/>
    </row>
    <row r="724" spans="4:4" x14ac:dyDescent="0.2">
      <c r="D724" s="163"/>
    </row>
    <row r="725" spans="4:4" x14ac:dyDescent="0.2">
      <c r="D725" s="163"/>
    </row>
    <row r="726" spans="4:4" x14ac:dyDescent="0.2">
      <c r="D726" s="163"/>
    </row>
    <row r="727" spans="4:4" x14ac:dyDescent="0.2">
      <c r="D727" s="163"/>
    </row>
    <row r="728" spans="4:4" x14ac:dyDescent="0.2">
      <c r="D728" s="163"/>
    </row>
    <row r="729" spans="4:4" x14ac:dyDescent="0.2">
      <c r="D729" s="163"/>
    </row>
    <row r="730" spans="4:4" x14ac:dyDescent="0.2">
      <c r="D730" s="163"/>
    </row>
    <row r="731" spans="4:4" x14ac:dyDescent="0.2">
      <c r="D731" s="163"/>
    </row>
    <row r="732" spans="4:4" x14ac:dyDescent="0.2">
      <c r="D732" s="163"/>
    </row>
    <row r="733" spans="4:4" x14ac:dyDescent="0.2">
      <c r="D733" s="163"/>
    </row>
    <row r="734" spans="4:4" x14ac:dyDescent="0.2">
      <c r="D734" s="163"/>
    </row>
    <row r="735" spans="4:4" x14ac:dyDescent="0.2">
      <c r="D735" s="163"/>
    </row>
    <row r="736" spans="4:4" x14ac:dyDescent="0.2">
      <c r="D736" s="163"/>
    </row>
    <row r="737" spans="4:4" x14ac:dyDescent="0.2">
      <c r="D737" s="163"/>
    </row>
    <row r="738" spans="4:4" x14ac:dyDescent="0.2">
      <c r="D738" s="163"/>
    </row>
    <row r="739" spans="4:4" x14ac:dyDescent="0.2">
      <c r="D739" s="163"/>
    </row>
    <row r="740" spans="4:4" x14ac:dyDescent="0.2">
      <c r="D740" s="163"/>
    </row>
    <row r="741" spans="4:4" x14ac:dyDescent="0.2">
      <c r="D741" s="163"/>
    </row>
    <row r="742" spans="4:4" x14ac:dyDescent="0.2">
      <c r="D742" s="163"/>
    </row>
    <row r="743" spans="4:4" x14ac:dyDescent="0.2">
      <c r="D743" s="163"/>
    </row>
    <row r="744" spans="4:4" x14ac:dyDescent="0.2">
      <c r="D744" s="163"/>
    </row>
    <row r="745" spans="4:4" x14ac:dyDescent="0.2">
      <c r="D745" s="163"/>
    </row>
    <row r="746" spans="4:4" x14ac:dyDescent="0.2">
      <c r="D746" s="163"/>
    </row>
    <row r="747" spans="4:4" x14ac:dyDescent="0.2">
      <c r="D747" s="163"/>
    </row>
    <row r="748" spans="4:4" x14ac:dyDescent="0.2">
      <c r="D748" s="163"/>
    </row>
    <row r="749" spans="4:4" x14ac:dyDescent="0.2">
      <c r="D749" s="163"/>
    </row>
    <row r="750" spans="4:4" x14ac:dyDescent="0.2">
      <c r="D750" s="163"/>
    </row>
    <row r="751" spans="4:4" x14ac:dyDescent="0.2">
      <c r="D751" s="163"/>
    </row>
    <row r="752" spans="4:4" x14ac:dyDescent="0.2">
      <c r="D752" s="163"/>
    </row>
    <row r="753" spans="4:4" x14ac:dyDescent="0.2">
      <c r="D753" s="163"/>
    </row>
    <row r="754" spans="4:4" x14ac:dyDescent="0.2">
      <c r="D754" s="163"/>
    </row>
    <row r="755" spans="4:4" x14ac:dyDescent="0.2">
      <c r="D755" s="163"/>
    </row>
    <row r="756" spans="4:4" x14ac:dyDescent="0.2">
      <c r="D756" s="163"/>
    </row>
    <row r="757" spans="4:4" x14ac:dyDescent="0.2">
      <c r="D757" s="163"/>
    </row>
    <row r="758" spans="4:4" x14ac:dyDescent="0.2">
      <c r="D758" s="163"/>
    </row>
    <row r="759" spans="4:4" x14ac:dyDescent="0.2">
      <c r="D759" s="163"/>
    </row>
    <row r="760" spans="4:4" x14ac:dyDescent="0.2">
      <c r="D760" s="163"/>
    </row>
    <row r="761" spans="4:4" x14ac:dyDescent="0.2">
      <c r="D761" s="163"/>
    </row>
    <row r="762" spans="4:4" x14ac:dyDescent="0.2">
      <c r="D762" s="163"/>
    </row>
    <row r="763" spans="4:4" x14ac:dyDescent="0.2">
      <c r="D763" s="163"/>
    </row>
    <row r="764" spans="4:4" x14ac:dyDescent="0.2">
      <c r="D764" s="163"/>
    </row>
    <row r="765" spans="4:4" x14ac:dyDescent="0.2">
      <c r="D765" s="163"/>
    </row>
    <row r="766" spans="4:4" x14ac:dyDescent="0.2">
      <c r="D766" s="163"/>
    </row>
    <row r="767" spans="4:4" x14ac:dyDescent="0.2">
      <c r="D767" s="163"/>
    </row>
    <row r="768" spans="4:4" x14ac:dyDescent="0.2">
      <c r="D768" s="163"/>
    </row>
    <row r="769" spans="4:4" x14ac:dyDescent="0.2">
      <c r="D769" s="163"/>
    </row>
    <row r="770" spans="4:4" x14ac:dyDescent="0.2">
      <c r="D770" s="163"/>
    </row>
    <row r="771" spans="4:4" x14ac:dyDescent="0.2">
      <c r="D771" s="163"/>
    </row>
    <row r="772" spans="4:4" x14ac:dyDescent="0.2">
      <c r="D772" s="163"/>
    </row>
    <row r="773" spans="4:4" x14ac:dyDescent="0.2">
      <c r="D773" s="163"/>
    </row>
    <row r="774" spans="4:4" x14ac:dyDescent="0.2">
      <c r="D774" s="163"/>
    </row>
    <row r="775" spans="4:4" x14ac:dyDescent="0.2">
      <c r="D775" s="163"/>
    </row>
    <row r="776" spans="4:4" x14ac:dyDescent="0.2">
      <c r="D776" s="163"/>
    </row>
    <row r="777" spans="4:4" x14ac:dyDescent="0.2">
      <c r="D777" s="163"/>
    </row>
    <row r="778" spans="4:4" x14ac:dyDescent="0.2">
      <c r="D778" s="163"/>
    </row>
    <row r="779" spans="4:4" x14ac:dyDescent="0.2">
      <c r="D779" s="163"/>
    </row>
    <row r="780" spans="4:4" x14ac:dyDescent="0.2">
      <c r="D780" s="163"/>
    </row>
    <row r="781" spans="4:4" x14ac:dyDescent="0.2">
      <c r="D781" s="163"/>
    </row>
    <row r="782" spans="4:4" x14ac:dyDescent="0.2">
      <c r="D782" s="163"/>
    </row>
    <row r="783" spans="4:4" x14ac:dyDescent="0.2">
      <c r="D783" s="163"/>
    </row>
    <row r="784" spans="4:4" x14ac:dyDescent="0.2">
      <c r="D784" s="163"/>
    </row>
    <row r="785" spans="4:4" x14ac:dyDescent="0.2">
      <c r="D785" s="163"/>
    </row>
    <row r="786" spans="4:4" x14ac:dyDescent="0.2">
      <c r="D786" s="163"/>
    </row>
    <row r="787" spans="4:4" x14ac:dyDescent="0.2">
      <c r="D787" s="163"/>
    </row>
    <row r="788" spans="4:4" x14ac:dyDescent="0.2">
      <c r="D788" s="163"/>
    </row>
    <row r="789" spans="4:4" x14ac:dyDescent="0.2">
      <c r="D789" s="163"/>
    </row>
    <row r="790" spans="4:4" x14ac:dyDescent="0.2">
      <c r="D790" s="163"/>
    </row>
    <row r="791" spans="4:4" x14ac:dyDescent="0.2">
      <c r="D791" s="163"/>
    </row>
    <row r="792" spans="4:4" x14ac:dyDescent="0.2">
      <c r="D792" s="163"/>
    </row>
    <row r="793" spans="4:4" x14ac:dyDescent="0.2">
      <c r="D793" s="163"/>
    </row>
    <row r="794" spans="4:4" x14ac:dyDescent="0.2">
      <c r="D794" s="163"/>
    </row>
    <row r="795" spans="4:4" x14ac:dyDescent="0.2">
      <c r="D795" s="163"/>
    </row>
    <row r="796" spans="4:4" x14ac:dyDescent="0.2">
      <c r="D796" s="163"/>
    </row>
    <row r="797" spans="4:4" x14ac:dyDescent="0.2">
      <c r="D797" s="163"/>
    </row>
    <row r="798" spans="4:4" x14ac:dyDescent="0.2">
      <c r="D798" s="163"/>
    </row>
    <row r="799" spans="4:4" x14ac:dyDescent="0.2">
      <c r="D799" s="163"/>
    </row>
    <row r="800" spans="4:4" x14ac:dyDescent="0.2">
      <c r="D800" s="163"/>
    </row>
    <row r="801" spans="4:4" x14ac:dyDescent="0.2">
      <c r="D801" s="163"/>
    </row>
    <row r="802" spans="4:4" x14ac:dyDescent="0.2">
      <c r="D802" s="163"/>
    </row>
    <row r="803" spans="4:4" x14ac:dyDescent="0.2">
      <c r="D803" s="163"/>
    </row>
    <row r="804" spans="4:4" x14ac:dyDescent="0.2">
      <c r="D804" s="163"/>
    </row>
    <row r="805" spans="4:4" x14ac:dyDescent="0.2">
      <c r="D805" s="163"/>
    </row>
    <row r="806" spans="4:4" x14ac:dyDescent="0.2">
      <c r="D806" s="163"/>
    </row>
    <row r="807" spans="4:4" x14ac:dyDescent="0.2">
      <c r="D807" s="163"/>
    </row>
    <row r="808" spans="4:4" x14ac:dyDescent="0.2">
      <c r="D808" s="163"/>
    </row>
    <row r="809" spans="4:4" x14ac:dyDescent="0.2">
      <c r="D809" s="163"/>
    </row>
    <row r="810" spans="4:4" x14ac:dyDescent="0.2">
      <c r="D810" s="163"/>
    </row>
    <row r="811" spans="4:4" x14ac:dyDescent="0.2">
      <c r="D811" s="163"/>
    </row>
    <row r="812" spans="4:4" x14ac:dyDescent="0.2">
      <c r="D812" s="163"/>
    </row>
    <row r="813" spans="4:4" x14ac:dyDescent="0.2">
      <c r="D813" s="163"/>
    </row>
    <row r="814" spans="4:4" x14ac:dyDescent="0.2">
      <c r="D814" s="163"/>
    </row>
    <row r="815" spans="4:4" x14ac:dyDescent="0.2">
      <c r="D815" s="163"/>
    </row>
    <row r="816" spans="4:4" x14ac:dyDescent="0.2">
      <c r="D816" s="163"/>
    </row>
    <row r="817" spans="4:4" x14ac:dyDescent="0.2">
      <c r="D817" s="163"/>
    </row>
    <row r="818" spans="4:4" x14ac:dyDescent="0.2">
      <c r="D818" s="163"/>
    </row>
    <row r="819" spans="4:4" x14ac:dyDescent="0.2">
      <c r="D819" s="163"/>
    </row>
    <row r="820" spans="4:4" x14ac:dyDescent="0.2">
      <c r="D820" s="163"/>
    </row>
    <row r="821" spans="4:4" x14ac:dyDescent="0.2">
      <c r="D821" s="163"/>
    </row>
    <row r="822" spans="4:4" x14ac:dyDescent="0.2">
      <c r="D822" s="163"/>
    </row>
    <row r="823" spans="4:4" x14ac:dyDescent="0.2">
      <c r="D823" s="163"/>
    </row>
    <row r="824" spans="4:4" x14ac:dyDescent="0.2">
      <c r="D824" s="163"/>
    </row>
    <row r="825" spans="4:4" x14ac:dyDescent="0.2">
      <c r="D825" s="163"/>
    </row>
    <row r="826" spans="4:4" x14ac:dyDescent="0.2">
      <c r="D826" s="163"/>
    </row>
    <row r="827" spans="4:4" x14ac:dyDescent="0.2">
      <c r="D827" s="163"/>
    </row>
    <row r="828" spans="4:4" x14ac:dyDescent="0.2">
      <c r="D828" s="163"/>
    </row>
    <row r="829" spans="4:4" x14ac:dyDescent="0.2">
      <c r="D829" s="163"/>
    </row>
    <row r="830" spans="4:4" x14ac:dyDescent="0.2">
      <c r="D830" s="163"/>
    </row>
    <row r="831" spans="4:4" x14ac:dyDescent="0.2">
      <c r="D831" s="163"/>
    </row>
    <row r="832" spans="4:4" x14ac:dyDescent="0.2">
      <c r="D832" s="163"/>
    </row>
    <row r="833" spans="4:4" x14ac:dyDescent="0.2">
      <c r="D833" s="163"/>
    </row>
    <row r="834" spans="4:4" x14ac:dyDescent="0.2">
      <c r="D834" s="163"/>
    </row>
    <row r="835" spans="4:4" x14ac:dyDescent="0.2">
      <c r="D835" s="163"/>
    </row>
    <row r="836" spans="4:4" x14ac:dyDescent="0.2">
      <c r="D836" s="163"/>
    </row>
    <row r="837" spans="4:4" x14ac:dyDescent="0.2">
      <c r="D837" s="163"/>
    </row>
    <row r="838" spans="4:4" x14ac:dyDescent="0.2">
      <c r="D838" s="163"/>
    </row>
    <row r="839" spans="4:4" x14ac:dyDescent="0.2">
      <c r="D839" s="163"/>
    </row>
    <row r="840" spans="4:4" x14ac:dyDescent="0.2">
      <c r="D840" s="163"/>
    </row>
    <row r="841" spans="4:4" x14ac:dyDescent="0.2">
      <c r="D841" s="163"/>
    </row>
    <row r="842" spans="4:4" x14ac:dyDescent="0.2">
      <c r="D842" s="163"/>
    </row>
    <row r="843" spans="4:4" x14ac:dyDescent="0.2">
      <c r="D843" s="163"/>
    </row>
    <row r="844" spans="4:4" x14ac:dyDescent="0.2">
      <c r="D844" s="163"/>
    </row>
    <row r="845" spans="4:4" x14ac:dyDescent="0.2">
      <c r="D845" s="163"/>
    </row>
    <row r="846" spans="4:4" x14ac:dyDescent="0.2">
      <c r="D846" s="163"/>
    </row>
    <row r="847" spans="4:4" x14ac:dyDescent="0.2">
      <c r="D847" s="163"/>
    </row>
    <row r="848" spans="4:4" x14ac:dyDescent="0.2">
      <c r="D848" s="163"/>
    </row>
    <row r="849" spans="4:4" x14ac:dyDescent="0.2">
      <c r="D849" s="163"/>
    </row>
    <row r="850" spans="4:4" x14ac:dyDescent="0.2">
      <c r="D850" s="163"/>
    </row>
    <row r="851" spans="4:4" x14ac:dyDescent="0.2">
      <c r="D851" s="163"/>
    </row>
    <row r="852" spans="4:4" x14ac:dyDescent="0.2">
      <c r="D852" s="163"/>
    </row>
    <row r="853" spans="4:4" x14ac:dyDescent="0.2">
      <c r="D853" s="163"/>
    </row>
    <row r="854" spans="4:4" x14ac:dyDescent="0.2">
      <c r="D854" s="163"/>
    </row>
    <row r="855" spans="4:4" x14ac:dyDescent="0.2">
      <c r="D855" s="163"/>
    </row>
    <row r="856" spans="4:4" x14ac:dyDescent="0.2">
      <c r="D856" s="163"/>
    </row>
    <row r="857" spans="4:4" x14ac:dyDescent="0.2">
      <c r="D857" s="163"/>
    </row>
    <row r="858" spans="4:4" x14ac:dyDescent="0.2">
      <c r="D858" s="163"/>
    </row>
    <row r="859" spans="4:4" x14ac:dyDescent="0.2">
      <c r="D859" s="163"/>
    </row>
    <row r="860" spans="4:4" x14ac:dyDescent="0.2">
      <c r="D860" s="163"/>
    </row>
    <row r="861" spans="4:4" x14ac:dyDescent="0.2">
      <c r="D861" s="163"/>
    </row>
    <row r="862" spans="4:4" x14ac:dyDescent="0.2">
      <c r="D862" s="163"/>
    </row>
    <row r="863" spans="4:4" x14ac:dyDescent="0.2">
      <c r="D863" s="163"/>
    </row>
    <row r="864" spans="4:4" x14ac:dyDescent="0.2">
      <c r="D864" s="163"/>
    </row>
    <row r="865" spans="4:4" x14ac:dyDescent="0.2">
      <c r="D865" s="163"/>
    </row>
    <row r="866" spans="4:4" x14ac:dyDescent="0.2">
      <c r="D866" s="163"/>
    </row>
    <row r="867" spans="4:4" x14ac:dyDescent="0.2">
      <c r="D867" s="163"/>
    </row>
    <row r="868" spans="4:4" x14ac:dyDescent="0.2">
      <c r="D868" s="163"/>
    </row>
    <row r="869" spans="4:4" x14ac:dyDescent="0.2">
      <c r="D869" s="163"/>
    </row>
    <row r="870" spans="4:4" x14ac:dyDescent="0.2">
      <c r="D870" s="163"/>
    </row>
    <row r="871" spans="4:4" x14ac:dyDescent="0.2">
      <c r="D871" s="163"/>
    </row>
    <row r="872" spans="4:4" x14ac:dyDescent="0.2">
      <c r="D872" s="163"/>
    </row>
    <row r="873" spans="4:4" x14ac:dyDescent="0.2">
      <c r="D873" s="163"/>
    </row>
    <row r="874" spans="4:4" x14ac:dyDescent="0.2">
      <c r="D874" s="163"/>
    </row>
    <row r="875" spans="4:4" x14ac:dyDescent="0.2">
      <c r="D875" s="163"/>
    </row>
    <row r="876" spans="4:4" x14ac:dyDescent="0.2">
      <c r="D876" s="163"/>
    </row>
    <row r="877" spans="4:4" x14ac:dyDescent="0.2">
      <c r="D877" s="163"/>
    </row>
    <row r="878" spans="4:4" x14ac:dyDescent="0.2">
      <c r="D878" s="163"/>
    </row>
    <row r="879" spans="4:4" x14ac:dyDescent="0.2">
      <c r="D879" s="163"/>
    </row>
    <row r="880" spans="4:4" x14ac:dyDescent="0.2">
      <c r="D880" s="163"/>
    </row>
    <row r="881" spans="4:4" x14ac:dyDescent="0.2">
      <c r="D881" s="163"/>
    </row>
    <row r="882" spans="4:4" x14ac:dyDescent="0.2">
      <c r="D882" s="163"/>
    </row>
    <row r="883" spans="4:4" x14ac:dyDescent="0.2">
      <c r="D883" s="163"/>
    </row>
    <row r="884" spans="4:4" x14ac:dyDescent="0.2">
      <c r="D884" s="163"/>
    </row>
    <row r="885" spans="4:4" x14ac:dyDescent="0.2">
      <c r="D885" s="163"/>
    </row>
    <row r="886" spans="4:4" x14ac:dyDescent="0.2">
      <c r="D886" s="163"/>
    </row>
    <row r="887" spans="4:4" x14ac:dyDescent="0.2">
      <c r="D887" s="163"/>
    </row>
    <row r="888" spans="4:4" x14ac:dyDescent="0.2">
      <c r="D888" s="163"/>
    </row>
    <row r="889" spans="4:4" x14ac:dyDescent="0.2">
      <c r="D889" s="163"/>
    </row>
    <row r="890" spans="4:4" x14ac:dyDescent="0.2">
      <c r="D890" s="163"/>
    </row>
    <row r="891" spans="4:4" x14ac:dyDescent="0.2">
      <c r="D891" s="163"/>
    </row>
    <row r="892" spans="4:4" x14ac:dyDescent="0.2">
      <c r="D892" s="163"/>
    </row>
    <row r="893" spans="4:4" x14ac:dyDescent="0.2">
      <c r="D893" s="163"/>
    </row>
    <row r="894" spans="4:4" x14ac:dyDescent="0.2">
      <c r="D894" s="163"/>
    </row>
    <row r="895" spans="4:4" x14ac:dyDescent="0.2">
      <c r="D895" s="163"/>
    </row>
    <row r="896" spans="4:4" x14ac:dyDescent="0.2">
      <c r="D896" s="163"/>
    </row>
    <row r="897" spans="4:4" x14ac:dyDescent="0.2">
      <c r="D897" s="163"/>
    </row>
    <row r="898" spans="4:4" x14ac:dyDescent="0.2">
      <c r="D898" s="163"/>
    </row>
    <row r="899" spans="4:4" x14ac:dyDescent="0.2">
      <c r="D899" s="163"/>
    </row>
    <row r="900" spans="4:4" x14ac:dyDescent="0.2">
      <c r="D900" s="163"/>
    </row>
    <row r="901" spans="4:4" x14ac:dyDescent="0.2">
      <c r="D901" s="163"/>
    </row>
    <row r="902" spans="4:4" x14ac:dyDescent="0.2">
      <c r="D902" s="163"/>
    </row>
    <row r="903" spans="4:4" x14ac:dyDescent="0.2">
      <c r="D903" s="163"/>
    </row>
    <row r="904" spans="4:4" x14ac:dyDescent="0.2">
      <c r="D904" s="163"/>
    </row>
    <row r="905" spans="4:4" x14ac:dyDescent="0.2">
      <c r="D905" s="163"/>
    </row>
    <row r="906" spans="4:4" x14ac:dyDescent="0.2">
      <c r="D906" s="163"/>
    </row>
    <row r="907" spans="4:4" x14ac:dyDescent="0.2">
      <c r="D907" s="163"/>
    </row>
    <row r="908" spans="4:4" x14ac:dyDescent="0.2">
      <c r="D908" s="163"/>
    </row>
    <row r="909" spans="4:4" x14ac:dyDescent="0.2">
      <c r="D909" s="163"/>
    </row>
    <row r="910" spans="4:4" x14ac:dyDescent="0.2">
      <c r="D910" s="163"/>
    </row>
    <row r="911" spans="4:4" x14ac:dyDescent="0.2">
      <c r="D911" s="163"/>
    </row>
    <row r="912" spans="4:4" x14ac:dyDescent="0.2">
      <c r="D912" s="163"/>
    </row>
    <row r="913" spans="4:4" x14ac:dyDescent="0.2">
      <c r="D913" s="163"/>
    </row>
    <row r="914" spans="4:4" x14ac:dyDescent="0.2">
      <c r="D914" s="163"/>
    </row>
    <row r="915" spans="4:4" x14ac:dyDescent="0.2">
      <c r="D915" s="163"/>
    </row>
    <row r="916" spans="4:4" x14ac:dyDescent="0.2">
      <c r="D916" s="163"/>
    </row>
    <row r="917" spans="4:4" x14ac:dyDescent="0.2">
      <c r="D917" s="163"/>
    </row>
    <row r="918" spans="4:4" x14ac:dyDescent="0.2">
      <c r="D918" s="163"/>
    </row>
    <row r="919" spans="4:4" x14ac:dyDescent="0.2">
      <c r="D919" s="163"/>
    </row>
    <row r="920" spans="4:4" x14ac:dyDescent="0.2">
      <c r="D920" s="163"/>
    </row>
    <row r="921" spans="4:4" x14ac:dyDescent="0.2">
      <c r="D921" s="163"/>
    </row>
    <row r="922" spans="4:4" x14ac:dyDescent="0.2">
      <c r="D922" s="163"/>
    </row>
    <row r="923" spans="4:4" x14ac:dyDescent="0.2">
      <c r="D923" s="163"/>
    </row>
    <row r="924" spans="4:4" x14ac:dyDescent="0.2">
      <c r="D924" s="163"/>
    </row>
    <row r="925" spans="4:4" x14ac:dyDescent="0.2">
      <c r="D925" s="163"/>
    </row>
    <row r="926" spans="4:4" x14ac:dyDescent="0.2">
      <c r="D926" s="163"/>
    </row>
    <row r="927" spans="4:4" x14ac:dyDescent="0.2">
      <c r="D927" s="163"/>
    </row>
    <row r="928" spans="4:4" x14ac:dyDescent="0.2">
      <c r="D928" s="163"/>
    </row>
    <row r="929" spans="4:4" x14ac:dyDescent="0.2">
      <c r="D929" s="163"/>
    </row>
    <row r="930" spans="4:4" x14ac:dyDescent="0.2">
      <c r="D930" s="163"/>
    </row>
    <row r="931" spans="4:4" x14ac:dyDescent="0.2">
      <c r="D931" s="163"/>
    </row>
    <row r="932" spans="4:4" x14ac:dyDescent="0.2">
      <c r="D932" s="163"/>
    </row>
    <row r="933" spans="4:4" x14ac:dyDescent="0.2">
      <c r="D933" s="163"/>
    </row>
    <row r="934" spans="4:4" x14ac:dyDescent="0.2">
      <c r="D934" s="163"/>
    </row>
    <row r="935" spans="4:4" x14ac:dyDescent="0.2">
      <c r="D935" s="163"/>
    </row>
    <row r="936" spans="4:4" x14ac:dyDescent="0.2">
      <c r="D936" s="163"/>
    </row>
    <row r="937" spans="4:4" x14ac:dyDescent="0.2">
      <c r="D937" s="163"/>
    </row>
    <row r="938" spans="4:4" x14ac:dyDescent="0.2">
      <c r="D938" s="163"/>
    </row>
    <row r="939" spans="4:4" x14ac:dyDescent="0.2">
      <c r="D939" s="163"/>
    </row>
    <row r="940" spans="4:4" x14ac:dyDescent="0.2">
      <c r="D940" s="163"/>
    </row>
    <row r="941" spans="4:4" x14ac:dyDescent="0.2">
      <c r="D941" s="163"/>
    </row>
    <row r="942" spans="4:4" x14ac:dyDescent="0.2">
      <c r="D942" s="163"/>
    </row>
    <row r="943" spans="4:4" x14ac:dyDescent="0.2">
      <c r="D943" s="163"/>
    </row>
    <row r="944" spans="4:4" x14ac:dyDescent="0.2">
      <c r="D944" s="163"/>
    </row>
    <row r="945" spans="4:4" x14ac:dyDescent="0.2">
      <c r="D945" s="163"/>
    </row>
    <row r="946" spans="4:4" x14ac:dyDescent="0.2">
      <c r="D946" s="163"/>
    </row>
    <row r="947" spans="4:4" x14ac:dyDescent="0.2">
      <c r="D947" s="163"/>
    </row>
    <row r="948" spans="4:4" x14ac:dyDescent="0.2">
      <c r="D948" s="163"/>
    </row>
    <row r="949" spans="4:4" x14ac:dyDescent="0.2">
      <c r="D949" s="163"/>
    </row>
    <row r="950" spans="4:4" x14ac:dyDescent="0.2">
      <c r="D950" s="163"/>
    </row>
    <row r="951" spans="4:4" x14ac:dyDescent="0.2">
      <c r="D951" s="163"/>
    </row>
    <row r="952" spans="4:4" x14ac:dyDescent="0.2">
      <c r="D952" s="163"/>
    </row>
    <row r="953" spans="4:4" x14ac:dyDescent="0.2">
      <c r="D953" s="163"/>
    </row>
    <row r="954" spans="4:4" x14ac:dyDescent="0.2">
      <c r="D954" s="163"/>
    </row>
    <row r="955" spans="4:4" x14ac:dyDescent="0.2">
      <c r="D955" s="163"/>
    </row>
    <row r="956" spans="4:4" x14ac:dyDescent="0.2">
      <c r="D956" s="163"/>
    </row>
    <row r="957" spans="4:4" x14ac:dyDescent="0.2">
      <c r="D957" s="163"/>
    </row>
    <row r="958" spans="4:4" x14ac:dyDescent="0.2">
      <c r="D958" s="163"/>
    </row>
    <row r="959" spans="4:4" x14ac:dyDescent="0.2">
      <c r="D959" s="163"/>
    </row>
    <row r="960" spans="4:4" x14ac:dyDescent="0.2">
      <c r="D960" s="163"/>
    </row>
    <row r="961" spans="4:4" x14ac:dyDescent="0.2">
      <c r="D961" s="163"/>
    </row>
    <row r="962" spans="4:4" x14ac:dyDescent="0.2">
      <c r="D962" s="163"/>
    </row>
    <row r="963" spans="4:4" x14ac:dyDescent="0.2">
      <c r="D963" s="163"/>
    </row>
    <row r="964" spans="4:4" x14ac:dyDescent="0.2">
      <c r="D964" s="163"/>
    </row>
    <row r="965" spans="4:4" x14ac:dyDescent="0.2">
      <c r="D965" s="163"/>
    </row>
    <row r="966" spans="4:4" x14ac:dyDescent="0.2">
      <c r="D966" s="163"/>
    </row>
    <row r="967" spans="4:4" x14ac:dyDescent="0.2">
      <c r="D967" s="163"/>
    </row>
    <row r="968" spans="4:4" x14ac:dyDescent="0.2">
      <c r="D968" s="163"/>
    </row>
    <row r="969" spans="4:4" x14ac:dyDescent="0.2">
      <c r="D969" s="163"/>
    </row>
    <row r="970" spans="4:4" x14ac:dyDescent="0.2">
      <c r="D970" s="163"/>
    </row>
    <row r="971" spans="4:4" x14ac:dyDescent="0.2">
      <c r="D971" s="163"/>
    </row>
    <row r="972" spans="4:4" x14ac:dyDescent="0.2">
      <c r="D972" s="163"/>
    </row>
    <row r="973" spans="4:4" x14ac:dyDescent="0.2">
      <c r="D973" s="163"/>
    </row>
    <row r="974" spans="4:4" x14ac:dyDescent="0.2">
      <c r="D974" s="163"/>
    </row>
    <row r="975" spans="4:4" x14ac:dyDescent="0.2">
      <c r="D975" s="163"/>
    </row>
    <row r="976" spans="4:4" x14ac:dyDescent="0.2">
      <c r="D976" s="163"/>
    </row>
    <row r="977" spans="4:4" x14ac:dyDescent="0.2">
      <c r="D977" s="163"/>
    </row>
    <row r="978" spans="4:4" x14ac:dyDescent="0.2">
      <c r="D978" s="163"/>
    </row>
    <row r="979" spans="4:4" x14ac:dyDescent="0.2">
      <c r="D979" s="163"/>
    </row>
    <row r="980" spans="4:4" x14ac:dyDescent="0.2">
      <c r="D980" s="163"/>
    </row>
    <row r="981" spans="4:4" x14ac:dyDescent="0.2">
      <c r="D981" s="163"/>
    </row>
    <row r="982" spans="4:4" x14ac:dyDescent="0.2">
      <c r="D982" s="163"/>
    </row>
    <row r="983" spans="4:4" x14ac:dyDescent="0.2">
      <c r="D983" s="163"/>
    </row>
    <row r="984" spans="4:4" x14ac:dyDescent="0.2">
      <c r="D984" s="163"/>
    </row>
    <row r="985" spans="4:4" x14ac:dyDescent="0.2">
      <c r="D985" s="163"/>
    </row>
    <row r="986" spans="4:4" x14ac:dyDescent="0.2">
      <c r="D986" s="163"/>
    </row>
    <row r="987" spans="4:4" x14ac:dyDescent="0.2">
      <c r="D987" s="163"/>
    </row>
    <row r="988" spans="4:4" x14ac:dyDescent="0.2">
      <c r="D988" s="163"/>
    </row>
    <row r="989" spans="4:4" x14ac:dyDescent="0.2">
      <c r="D989" s="163"/>
    </row>
    <row r="990" spans="4:4" x14ac:dyDescent="0.2">
      <c r="D990" s="163"/>
    </row>
    <row r="991" spans="4:4" x14ac:dyDescent="0.2">
      <c r="D991" s="163"/>
    </row>
    <row r="992" spans="4:4" x14ac:dyDescent="0.2">
      <c r="D992" s="163"/>
    </row>
    <row r="993" spans="4:4" x14ac:dyDescent="0.2">
      <c r="D993" s="163"/>
    </row>
    <row r="994" spans="4:4" x14ac:dyDescent="0.2">
      <c r="D994" s="163"/>
    </row>
    <row r="995" spans="4:4" x14ac:dyDescent="0.2">
      <c r="D995" s="163"/>
    </row>
    <row r="996" spans="4:4" x14ac:dyDescent="0.2">
      <c r="D996" s="163"/>
    </row>
    <row r="997" spans="4:4" x14ac:dyDescent="0.2">
      <c r="D997" s="163"/>
    </row>
    <row r="998" spans="4:4" x14ac:dyDescent="0.2">
      <c r="D998" s="163"/>
    </row>
    <row r="999" spans="4:4" x14ac:dyDescent="0.2">
      <c r="D999" s="163"/>
    </row>
    <row r="1000" spans="4:4" x14ac:dyDescent="0.2">
      <c r="D1000" s="163"/>
    </row>
    <row r="1001" spans="4:4" x14ac:dyDescent="0.2">
      <c r="D1001" s="163"/>
    </row>
    <row r="1002" spans="4:4" x14ac:dyDescent="0.2">
      <c r="D1002" s="163"/>
    </row>
    <row r="1003" spans="4:4" x14ac:dyDescent="0.2">
      <c r="D1003" s="163"/>
    </row>
    <row r="1004" spans="4:4" x14ac:dyDescent="0.2">
      <c r="D1004" s="163"/>
    </row>
    <row r="1005" spans="4:4" x14ac:dyDescent="0.2">
      <c r="D1005" s="163"/>
    </row>
    <row r="1006" spans="4:4" x14ac:dyDescent="0.2">
      <c r="D1006" s="163"/>
    </row>
    <row r="1007" spans="4:4" x14ac:dyDescent="0.2">
      <c r="D1007" s="163"/>
    </row>
    <row r="1008" spans="4:4" x14ac:dyDescent="0.2">
      <c r="D1008" s="163"/>
    </row>
    <row r="1009" spans="4:4" x14ac:dyDescent="0.2">
      <c r="D1009" s="163"/>
    </row>
    <row r="1010" spans="4:4" x14ac:dyDescent="0.2">
      <c r="D1010" s="163"/>
    </row>
    <row r="1011" spans="4:4" x14ac:dyDescent="0.2">
      <c r="D1011" s="163"/>
    </row>
    <row r="1012" spans="4:4" x14ac:dyDescent="0.2">
      <c r="D1012" s="163"/>
    </row>
    <row r="1013" spans="4:4" x14ac:dyDescent="0.2">
      <c r="D1013" s="163"/>
    </row>
    <row r="1014" spans="4:4" x14ac:dyDescent="0.2">
      <c r="D1014" s="163"/>
    </row>
    <row r="1015" spans="4:4" x14ac:dyDescent="0.2">
      <c r="D1015" s="163"/>
    </row>
    <row r="1016" spans="4:4" x14ac:dyDescent="0.2">
      <c r="D1016" s="163"/>
    </row>
    <row r="1017" spans="4:4" x14ac:dyDescent="0.2">
      <c r="D1017" s="163"/>
    </row>
    <row r="1018" spans="4:4" x14ac:dyDescent="0.2">
      <c r="D1018" s="163"/>
    </row>
    <row r="1019" spans="4:4" x14ac:dyDescent="0.2">
      <c r="D1019" s="163"/>
    </row>
    <row r="1020" spans="4:4" x14ac:dyDescent="0.2">
      <c r="D1020" s="163"/>
    </row>
    <row r="1021" spans="4:4" x14ac:dyDescent="0.2">
      <c r="D1021" s="163"/>
    </row>
    <row r="1022" spans="4:4" x14ac:dyDescent="0.2">
      <c r="D1022" s="163"/>
    </row>
    <row r="1023" spans="4:4" x14ac:dyDescent="0.2">
      <c r="D1023" s="163"/>
    </row>
    <row r="1024" spans="4:4" x14ac:dyDescent="0.2">
      <c r="D1024" s="163"/>
    </row>
    <row r="1025" spans="4:4" x14ac:dyDescent="0.2">
      <c r="D1025" s="163"/>
    </row>
    <row r="1026" spans="4:4" x14ac:dyDescent="0.2">
      <c r="D1026" s="163"/>
    </row>
    <row r="1027" spans="4:4" x14ac:dyDescent="0.2">
      <c r="D1027" s="163"/>
    </row>
    <row r="1028" spans="4:4" x14ac:dyDescent="0.2">
      <c r="D1028" s="163"/>
    </row>
    <row r="1029" spans="4:4" x14ac:dyDescent="0.2">
      <c r="D1029" s="163"/>
    </row>
    <row r="1030" spans="4:4" x14ac:dyDescent="0.2">
      <c r="D1030" s="163"/>
    </row>
    <row r="1031" spans="4:4" x14ac:dyDescent="0.2">
      <c r="D1031" s="163"/>
    </row>
    <row r="1032" spans="4:4" x14ac:dyDescent="0.2">
      <c r="D1032" s="163"/>
    </row>
    <row r="1033" spans="4:4" x14ac:dyDescent="0.2">
      <c r="D1033" s="163"/>
    </row>
    <row r="1034" spans="4:4" x14ac:dyDescent="0.2">
      <c r="D1034" s="163"/>
    </row>
    <row r="1035" spans="4:4" x14ac:dyDescent="0.2">
      <c r="D1035" s="163"/>
    </row>
    <row r="1036" spans="4:4" x14ac:dyDescent="0.2">
      <c r="D1036" s="163"/>
    </row>
    <row r="1037" spans="4:4" x14ac:dyDescent="0.2">
      <c r="D1037" s="163"/>
    </row>
    <row r="1038" spans="4:4" x14ac:dyDescent="0.2">
      <c r="D1038" s="163"/>
    </row>
    <row r="1039" spans="4:4" x14ac:dyDescent="0.2">
      <c r="D1039" s="163"/>
    </row>
    <row r="1040" spans="4:4" x14ac:dyDescent="0.2">
      <c r="D1040" s="163"/>
    </row>
    <row r="1041" spans="4:4" x14ac:dyDescent="0.2">
      <c r="D1041" s="163"/>
    </row>
    <row r="1042" spans="4:4" x14ac:dyDescent="0.2">
      <c r="D1042" s="163"/>
    </row>
    <row r="1043" spans="4:4" x14ac:dyDescent="0.2">
      <c r="D1043" s="163"/>
    </row>
    <row r="1044" spans="4:4" x14ac:dyDescent="0.2">
      <c r="D1044" s="163"/>
    </row>
    <row r="1045" spans="4:4" x14ac:dyDescent="0.2">
      <c r="D1045" s="163"/>
    </row>
    <row r="1046" spans="4:4" x14ac:dyDescent="0.2">
      <c r="D1046" s="163"/>
    </row>
    <row r="1047" spans="4:4" x14ac:dyDescent="0.2">
      <c r="D1047" s="163"/>
    </row>
    <row r="1048" spans="4:4" x14ac:dyDescent="0.2">
      <c r="D1048" s="163"/>
    </row>
    <row r="1049" spans="4:4" x14ac:dyDescent="0.2">
      <c r="D1049" s="163"/>
    </row>
    <row r="1050" spans="4:4" x14ac:dyDescent="0.2">
      <c r="D1050" s="163"/>
    </row>
    <row r="1051" spans="4:4" x14ac:dyDescent="0.2">
      <c r="D1051" s="163"/>
    </row>
    <row r="1052" spans="4:4" x14ac:dyDescent="0.2">
      <c r="D1052" s="163"/>
    </row>
    <row r="1053" spans="4:4" x14ac:dyDescent="0.2">
      <c r="D1053" s="163"/>
    </row>
    <row r="1054" spans="4:4" x14ac:dyDescent="0.2">
      <c r="D1054" s="163"/>
    </row>
    <row r="1055" spans="4:4" x14ac:dyDescent="0.2">
      <c r="D1055" s="163"/>
    </row>
    <row r="1056" spans="4:4" x14ac:dyDescent="0.2">
      <c r="D1056" s="163"/>
    </row>
    <row r="1057" spans="4:4" x14ac:dyDescent="0.2">
      <c r="D1057" s="163"/>
    </row>
    <row r="1058" spans="4:4" x14ac:dyDescent="0.2">
      <c r="D1058" s="163"/>
    </row>
    <row r="1059" spans="4:4" x14ac:dyDescent="0.2">
      <c r="D1059" s="163"/>
    </row>
    <row r="1060" spans="4:4" x14ac:dyDescent="0.2">
      <c r="D1060" s="163"/>
    </row>
    <row r="1061" spans="4:4" x14ac:dyDescent="0.2">
      <c r="D1061" s="163"/>
    </row>
    <row r="1062" spans="4:4" x14ac:dyDescent="0.2">
      <c r="D1062" s="163"/>
    </row>
    <row r="1063" spans="4:4" x14ac:dyDescent="0.2">
      <c r="D1063" s="163"/>
    </row>
    <row r="1064" spans="4:4" x14ac:dyDescent="0.2">
      <c r="D1064" s="163"/>
    </row>
    <row r="1065" spans="4:4" x14ac:dyDescent="0.2">
      <c r="D1065" s="163"/>
    </row>
    <row r="1066" spans="4:4" x14ac:dyDescent="0.2">
      <c r="D1066" s="163"/>
    </row>
    <row r="1067" spans="4:4" x14ac:dyDescent="0.2">
      <c r="D1067" s="163"/>
    </row>
    <row r="1068" spans="4:4" x14ac:dyDescent="0.2">
      <c r="D1068" s="163"/>
    </row>
    <row r="1069" spans="4:4" x14ac:dyDescent="0.2">
      <c r="D1069" s="163"/>
    </row>
    <row r="1070" spans="4:4" x14ac:dyDescent="0.2">
      <c r="D1070" s="163"/>
    </row>
    <row r="1071" spans="4:4" x14ac:dyDescent="0.2">
      <c r="D1071" s="163"/>
    </row>
    <row r="1072" spans="4:4" x14ac:dyDescent="0.2">
      <c r="D1072" s="163"/>
    </row>
    <row r="1073" spans="4:4" x14ac:dyDescent="0.2">
      <c r="D1073" s="163"/>
    </row>
    <row r="1074" spans="4:4" x14ac:dyDescent="0.2">
      <c r="D1074" s="163"/>
    </row>
    <row r="1075" spans="4:4" x14ac:dyDescent="0.2">
      <c r="D1075" s="163"/>
    </row>
    <row r="1076" spans="4:4" x14ac:dyDescent="0.2">
      <c r="D1076" s="163"/>
    </row>
    <row r="1077" spans="4:4" x14ac:dyDescent="0.2">
      <c r="D1077" s="163"/>
    </row>
    <row r="1078" spans="4:4" x14ac:dyDescent="0.2">
      <c r="D1078" s="163"/>
    </row>
    <row r="1079" spans="4:4" x14ac:dyDescent="0.2">
      <c r="D1079" s="163"/>
    </row>
    <row r="1080" spans="4:4" x14ac:dyDescent="0.2">
      <c r="D1080" s="163"/>
    </row>
    <row r="1081" spans="4:4" x14ac:dyDescent="0.2">
      <c r="D1081" s="163"/>
    </row>
    <row r="1082" spans="4:4" x14ac:dyDescent="0.2">
      <c r="D1082" s="163"/>
    </row>
    <row r="1083" spans="4:4" x14ac:dyDescent="0.2">
      <c r="D1083" s="163"/>
    </row>
    <row r="1084" spans="4:4" x14ac:dyDescent="0.2">
      <c r="D1084" s="163"/>
    </row>
    <row r="1085" spans="4:4" x14ac:dyDescent="0.2">
      <c r="D1085" s="163"/>
    </row>
    <row r="1086" spans="4:4" x14ac:dyDescent="0.2">
      <c r="D1086" s="163"/>
    </row>
    <row r="1087" spans="4:4" x14ac:dyDescent="0.2">
      <c r="D1087" s="163"/>
    </row>
    <row r="1088" spans="4:4" x14ac:dyDescent="0.2">
      <c r="D1088" s="163"/>
    </row>
    <row r="1089" spans="4:4" x14ac:dyDescent="0.2">
      <c r="D1089" s="163"/>
    </row>
    <row r="1090" spans="4:4" x14ac:dyDescent="0.2">
      <c r="D1090" s="163"/>
    </row>
    <row r="1091" spans="4:4" x14ac:dyDescent="0.2">
      <c r="D1091" s="163"/>
    </row>
    <row r="1092" spans="4:4" x14ac:dyDescent="0.2">
      <c r="D1092" s="163"/>
    </row>
    <row r="1093" spans="4:4" x14ac:dyDescent="0.2">
      <c r="D1093" s="163"/>
    </row>
    <row r="1094" spans="4:4" x14ac:dyDescent="0.2">
      <c r="D1094" s="163"/>
    </row>
    <row r="1095" spans="4:4" x14ac:dyDescent="0.2">
      <c r="D1095" s="163"/>
    </row>
    <row r="1096" spans="4:4" x14ac:dyDescent="0.2">
      <c r="D1096" s="163"/>
    </row>
    <row r="1097" spans="4:4" x14ac:dyDescent="0.2">
      <c r="D1097" s="163"/>
    </row>
    <row r="1098" spans="4:4" x14ac:dyDescent="0.2">
      <c r="D1098" s="163"/>
    </row>
    <row r="1099" spans="4:4" x14ac:dyDescent="0.2">
      <c r="D1099" s="163"/>
    </row>
    <row r="1100" spans="4:4" x14ac:dyDescent="0.2">
      <c r="D1100" s="163"/>
    </row>
    <row r="1101" spans="4:4" x14ac:dyDescent="0.2">
      <c r="D1101" s="163"/>
    </row>
    <row r="1102" spans="4:4" x14ac:dyDescent="0.2">
      <c r="D1102" s="163"/>
    </row>
    <row r="1103" spans="4:4" x14ac:dyDescent="0.2">
      <c r="D1103" s="163"/>
    </row>
    <row r="1104" spans="4:4" x14ac:dyDescent="0.2">
      <c r="D1104" s="163"/>
    </row>
    <row r="1105" spans="4:4" x14ac:dyDescent="0.2">
      <c r="D1105" s="163"/>
    </row>
    <row r="1106" spans="4:4" x14ac:dyDescent="0.2">
      <c r="D1106" s="163"/>
    </row>
    <row r="1107" spans="4:4" x14ac:dyDescent="0.2">
      <c r="D1107" s="163"/>
    </row>
    <row r="1108" spans="4:4" x14ac:dyDescent="0.2">
      <c r="D1108" s="163"/>
    </row>
    <row r="1109" spans="4:4" x14ac:dyDescent="0.2">
      <c r="D1109" s="163"/>
    </row>
    <row r="1110" spans="4:4" x14ac:dyDescent="0.2">
      <c r="D1110" s="163"/>
    </row>
    <row r="1111" spans="4:4" x14ac:dyDescent="0.2">
      <c r="D1111" s="163"/>
    </row>
    <row r="1112" spans="4:4" x14ac:dyDescent="0.2">
      <c r="D1112" s="163"/>
    </row>
    <row r="1113" spans="4:4" x14ac:dyDescent="0.2">
      <c r="D1113" s="163"/>
    </row>
    <row r="1114" spans="4:4" x14ac:dyDescent="0.2">
      <c r="D1114" s="163"/>
    </row>
    <row r="1115" spans="4:4" x14ac:dyDescent="0.2">
      <c r="D1115" s="163"/>
    </row>
    <row r="1116" spans="4:4" x14ac:dyDescent="0.2">
      <c r="D1116" s="163"/>
    </row>
    <row r="1117" spans="4:4" x14ac:dyDescent="0.2">
      <c r="D1117" s="163"/>
    </row>
    <row r="1118" spans="4:4" x14ac:dyDescent="0.2">
      <c r="D1118" s="163"/>
    </row>
    <row r="1119" spans="4:4" x14ac:dyDescent="0.2">
      <c r="D1119" s="163"/>
    </row>
    <row r="1120" spans="4:4" x14ac:dyDescent="0.2">
      <c r="D1120" s="163"/>
    </row>
    <row r="1121" spans="4:4" x14ac:dyDescent="0.2">
      <c r="D1121" s="163"/>
    </row>
    <row r="1122" spans="4:4" x14ac:dyDescent="0.2">
      <c r="D1122" s="163"/>
    </row>
    <row r="1123" spans="4:4" x14ac:dyDescent="0.2">
      <c r="D1123" s="163"/>
    </row>
    <row r="1124" spans="4:4" x14ac:dyDescent="0.2">
      <c r="D1124" s="163"/>
    </row>
    <row r="1125" spans="4:4" x14ac:dyDescent="0.2">
      <c r="D1125" s="163"/>
    </row>
    <row r="1126" spans="4:4" x14ac:dyDescent="0.2">
      <c r="D1126" s="163"/>
    </row>
    <row r="1127" spans="4:4" x14ac:dyDescent="0.2">
      <c r="D1127" s="163"/>
    </row>
    <row r="1128" spans="4:4" x14ac:dyDescent="0.2">
      <c r="D1128" s="163"/>
    </row>
    <row r="1129" spans="4:4" x14ac:dyDescent="0.2">
      <c r="D1129" s="163"/>
    </row>
    <row r="1130" spans="4:4" x14ac:dyDescent="0.2">
      <c r="D1130" s="163"/>
    </row>
    <row r="1131" spans="4:4" x14ac:dyDescent="0.2">
      <c r="D1131" s="163"/>
    </row>
    <row r="1132" spans="4:4" x14ac:dyDescent="0.2">
      <c r="D1132" s="163"/>
    </row>
    <row r="1133" spans="4:4" x14ac:dyDescent="0.2">
      <c r="D1133" s="163"/>
    </row>
    <row r="1134" spans="4:4" x14ac:dyDescent="0.2">
      <c r="D1134" s="163"/>
    </row>
    <row r="1135" spans="4:4" x14ac:dyDescent="0.2">
      <c r="D1135" s="163"/>
    </row>
    <row r="1136" spans="4:4" x14ac:dyDescent="0.2">
      <c r="D1136" s="163"/>
    </row>
    <row r="1137" spans="4:4" x14ac:dyDescent="0.2">
      <c r="D1137" s="163"/>
    </row>
    <row r="1138" spans="4:4" x14ac:dyDescent="0.2">
      <c r="D1138" s="163"/>
    </row>
    <row r="1139" spans="4:4" x14ac:dyDescent="0.2">
      <c r="D1139" s="163"/>
    </row>
    <row r="1140" spans="4:4" x14ac:dyDescent="0.2">
      <c r="D1140" s="163"/>
    </row>
    <row r="1141" spans="4:4" x14ac:dyDescent="0.2">
      <c r="D1141" s="163"/>
    </row>
    <row r="1142" spans="4:4" x14ac:dyDescent="0.2">
      <c r="D1142" s="163"/>
    </row>
    <row r="1143" spans="4:4" x14ac:dyDescent="0.2">
      <c r="D1143" s="163"/>
    </row>
    <row r="1144" spans="4:4" x14ac:dyDescent="0.2">
      <c r="D1144" s="163"/>
    </row>
    <row r="1145" spans="4:4" x14ac:dyDescent="0.2">
      <c r="D1145" s="163"/>
    </row>
    <row r="1146" spans="4:4" x14ac:dyDescent="0.2">
      <c r="D1146" s="163"/>
    </row>
    <row r="1147" spans="4:4" x14ac:dyDescent="0.2">
      <c r="D1147" s="163"/>
    </row>
    <row r="1148" spans="4:4" x14ac:dyDescent="0.2">
      <c r="D1148" s="163"/>
    </row>
    <row r="1149" spans="4:4" x14ac:dyDescent="0.2">
      <c r="D1149" s="163"/>
    </row>
    <row r="1150" spans="4:4" x14ac:dyDescent="0.2">
      <c r="D1150" s="163"/>
    </row>
    <row r="1151" spans="4:4" x14ac:dyDescent="0.2">
      <c r="D1151" s="163"/>
    </row>
    <row r="1152" spans="4:4" x14ac:dyDescent="0.2">
      <c r="D1152" s="163"/>
    </row>
    <row r="1153" spans="4:4" x14ac:dyDescent="0.2">
      <c r="D1153" s="163"/>
    </row>
    <row r="1154" spans="4:4" x14ac:dyDescent="0.2">
      <c r="D1154" s="163"/>
    </row>
    <row r="1155" spans="4:4" x14ac:dyDescent="0.2">
      <c r="D1155" s="163"/>
    </row>
    <row r="1156" spans="4:4" x14ac:dyDescent="0.2">
      <c r="D1156" s="163"/>
    </row>
    <row r="1157" spans="4:4" x14ac:dyDescent="0.2">
      <c r="D1157" s="163"/>
    </row>
    <row r="1158" spans="4:4" x14ac:dyDescent="0.2">
      <c r="D1158" s="163"/>
    </row>
    <row r="1159" spans="4:4" x14ac:dyDescent="0.2">
      <c r="D1159" s="163"/>
    </row>
    <row r="1160" spans="4:4" x14ac:dyDescent="0.2">
      <c r="D1160" s="163"/>
    </row>
    <row r="1161" spans="4:4" x14ac:dyDescent="0.2">
      <c r="D1161" s="163"/>
    </row>
    <row r="1162" spans="4:4" x14ac:dyDescent="0.2">
      <c r="D1162" s="163"/>
    </row>
    <row r="1163" spans="4:4" x14ac:dyDescent="0.2">
      <c r="D1163" s="163"/>
    </row>
    <row r="1164" spans="4:4" x14ac:dyDescent="0.2">
      <c r="D1164" s="163"/>
    </row>
    <row r="1165" spans="4:4" x14ac:dyDescent="0.2">
      <c r="D1165" s="163"/>
    </row>
    <row r="1166" spans="4:4" x14ac:dyDescent="0.2">
      <c r="D1166" s="163"/>
    </row>
    <row r="1167" spans="4:4" x14ac:dyDescent="0.2">
      <c r="D1167" s="163"/>
    </row>
    <row r="1168" spans="4:4" x14ac:dyDescent="0.2">
      <c r="D1168" s="163"/>
    </row>
    <row r="1169" spans="4:4" x14ac:dyDescent="0.2">
      <c r="D1169" s="163"/>
    </row>
    <row r="1170" spans="4:4" x14ac:dyDescent="0.2">
      <c r="D1170" s="163"/>
    </row>
    <row r="1171" spans="4:4" x14ac:dyDescent="0.2">
      <c r="D1171" s="163"/>
    </row>
    <row r="1172" spans="4:4" x14ac:dyDescent="0.2">
      <c r="D1172" s="163"/>
    </row>
    <row r="1173" spans="4:4" x14ac:dyDescent="0.2">
      <c r="D1173" s="163"/>
    </row>
    <row r="1174" spans="4:4" x14ac:dyDescent="0.2">
      <c r="D1174" s="163"/>
    </row>
    <row r="1175" spans="4:4" x14ac:dyDescent="0.2">
      <c r="D1175" s="163"/>
    </row>
    <row r="1176" spans="4:4" x14ac:dyDescent="0.2">
      <c r="D1176" s="163"/>
    </row>
    <row r="1177" spans="4:4" x14ac:dyDescent="0.2">
      <c r="D1177" s="163"/>
    </row>
    <row r="1178" spans="4:4" x14ac:dyDescent="0.2">
      <c r="D1178" s="163"/>
    </row>
    <row r="1179" spans="4:4" x14ac:dyDescent="0.2">
      <c r="D1179" s="163"/>
    </row>
    <row r="1180" spans="4:4" x14ac:dyDescent="0.2">
      <c r="D1180" s="163"/>
    </row>
    <row r="1181" spans="4:4" x14ac:dyDescent="0.2">
      <c r="D1181" s="163"/>
    </row>
    <row r="1182" spans="4:4" x14ac:dyDescent="0.2">
      <c r="D1182" s="163"/>
    </row>
    <row r="1183" spans="4:4" x14ac:dyDescent="0.2">
      <c r="D1183" s="163"/>
    </row>
    <row r="1184" spans="4:4" x14ac:dyDescent="0.2">
      <c r="D1184" s="163"/>
    </row>
    <row r="1185" spans="4:4" x14ac:dyDescent="0.2">
      <c r="D1185" s="163"/>
    </row>
    <row r="1186" spans="4:4" x14ac:dyDescent="0.2">
      <c r="D1186" s="163"/>
    </row>
    <row r="1187" spans="4:4" x14ac:dyDescent="0.2">
      <c r="D1187" s="163"/>
    </row>
    <row r="1188" spans="4:4" x14ac:dyDescent="0.2">
      <c r="D1188" s="163"/>
    </row>
    <row r="1189" spans="4:4" x14ac:dyDescent="0.2">
      <c r="D1189" s="163"/>
    </row>
    <row r="1190" spans="4:4" x14ac:dyDescent="0.2">
      <c r="D1190" s="163"/>
    </row>
    <row r="1191" spans="4:4" x14ac:dyDescent="0.2">
      <c r="D1191" s="163"/>
    </row>
    <row r="1192" spans="4:4" x14ac:dyDescent="0.2">
      <c r="D1192" s="163"/>
    </row>
    <row r="1193" spans="4:4" x14ac:dyDescent="0.2">
      <c r="D1193" s="163"/>
    </row>
    <row r="1194" spans="4:4" x14ac:dyDescent="0.2">
      <c r="D1194" s="163"/>
    </row>
    <row r="1195" spans="4:4" x14ac:dyDescent="0.2">
      <c r="D1195" s="163"/>
    </row>
    <row r="1196" spans="4:4" x14ac:dyDescent="0.2">
      <c r="D1196" s="163"/>
    </row>
    <row r="1197" spans="4:4" x14ac:dyDescent="0.2">
      <c r="D1197" s="163"/>
    </row>
    <row r="1198" spans="4:4" x14ac:dyDescent="0.2">
      <c r="D1198" s="163"/>
    </row>
    <row r="1199" spans="4:4" x14ac:dyDescent="0.2">
      <c r="D1199" s="163"/>
    </row>
    <row r="1200" spans="4:4" x14ac:dyDescent="0.2">
      <c r="D1200" s="163"/>
    </row>
    <row r="1201" spans="4:4" x14ac:dyDescent="0.2">
      <c r="D1201" s="163"/>
    </row>
    <row r="1202" spans="4:4" x14ac:dyDescent="0.2">
      <c r="D1202" s="163"/>
    </row>
    <row r="1203" spans="4:4" x14ac:dyDescent="0.2">
      <c r="D1203" s="163"/>
    </row>
    <row r="1204" spans="4:4" x14ac:dyDescent="0.2">
      <c r="D1204" s="163"/>
    </row>
    <row r="1205" spans="4:4" x14ac:dyDescent="0.2">
      <c r="D1205" s="163"/>
    </row>
    <row r="1206" spans="4:4" x14ac:dyDescent="0.2">
      <c r="D1206" s="163"/>
    </row>
    <row r="1207" spans="4:4" x14ac:dyDescent="0.2">
      <c r="D1207" s="163"/>
    </row>
    <row r="1208" spans="4:4" x14ac:dyDescent="0.2">
      <c r="D1208" s="163"/>
    </row>
    <row r="1209" spans="4:4" x14ac:dyDescent="0.2">
      <c r="D1209" s="163"/>
    </row>
    <row r="1210" spans="4:4" x14ac:dyDescent="0.2">
      <c r="D1210" s="163"/>
    </row>
    <row r="1211" spans="4:4" x14ac:dyDescent="0.2">
      <c r="D1211" s="163"/>
    </row>
    <row r="1212" spans="4:4" x14ac:dyDescent="0.2">
      <c r="D1212" s="163"/>
    </row>
    <row r="1213" spans="4:4" x14ac:dyDescent="0.2">
      <c r="D1213" s="163"/>
    </row>
    <row r="1214" spans="4:4" x14ac:dyDescent="0.2">
      <c r="D1214" s="163"/>
    </row>
    <row r="1215" spans="4:4" x14ac:dyDescent="0.2">
      <c r="D1215" s="163"/>
    </row>
    <row r="1216" spans="4:4" x14ac:dyDescent="0.2">
      <c r="D1216" s="163"/>
    </row>
    <row r="1217" spans="4:4" x14ac:dyDescent="0.2">
      <c r="D1217" s="163"/>
    </row>
    <row r="1218" spans="4:4" x14ac:dyDescent="0.2">
      <c r="D1218" s="163"/>
    </row>
    <row r="1219" spans="4:4" x14ac:dyDescent="0.2">
      <c r="D1219" s="163"/>
    </row>
    <row r="1220" spans="4:4" x14ac:dyDescent="0.2">
      <c r="D1220" s="163"/>
    </row>
    <row r="1221" spans="4:4" x14ac:dyDescent="0.2">
      <c r="D1221" s="163"/>
    </row>
    <row r="1222" spans="4:4" x14ac:dyDescent="0.2">
      <c r="D1222" s="163"/>
    </row>
    <row r="1223" spans="4:4" x14ac:dyDescent="0.2">
      <c r="D1223" s="163"/>
    </row>
    <row r="1224" spans="4:4" x14ac:dyDescent="0.2">
      <c r="D1224" s="163"/>
    </row>
    <row r="1225" spans="4:4" x14ac:dyDescent="0.2">
      <c r="D1225" s="163"/>
    </row>
    <row r="1226" spans="4:4" x14ac:dyDescent="0.2">
      <c r="D1226" s="163"/>
    </row>
    <row r="1227" spans="4:4" x14ac:dyDescent="0.2">
      <c r="D1227" s="163"/>
    </row>
    <row r="1228" spans="4:4" x14ac:dyDescent="0.2">
      <c r="D1228" s="163"/>
    </row>
    <row r="1229" spans="4:4" x14ac:dyDescent="0.2">
      <c r="D1229" s="163"/>
    </row>
    <row r="1230" spans="4:4" x14ac:dyDescent="0.2">
      <c r="D1230" s="163"/>
    </row>
    <row r="1231" spans="4:4" x14ac:dyDescent="0.2">
      <c r="D1231" s="163"/>
    </row>
    <row r="1232" spans="4:4" x14ac:dyDescent="0.2">
      <c r="D1232" s="163"/>
    </row>
    <row r="1233" spans="4:4" x14ac:dyDescent="0.2">
      <c r="D1233" s="163"/>
    </row>
    <row r="1234" spans="4:4" x14ac:dyDescent="0.2">
      <c r="D1234" s="163"/>
    </row>
    <row r="1235" spans="4:4" x14ac:dyDescent="0.2">
      <c r="D1235" s="163"/>
    </row>
    <row r="1236" spans="4:4" x14ac:dyDescent="0.2">
      <c r="D1236" s="163"/>
    </row>
    <row r="1237" spans="4:4" x14ac:dyDescent="0.2">
      <c r="D1237" s="163"/>
    </row>
    <row r="1238" spans="4:4" x14ac:dyDescent="0.2">
      <c r="D1238" s="163"/>
    </row>
    <row r="1239" spans="4:4" x14ac:dyDescent="0.2">
      <c r="D1239" s="163"/>
    </row>
    <row r="1240" spans="4:4" x14ac:dyDescent="0.2">
      <c r="D1240" s="163"/>
    </row>
    <row r="1241" spans="4:4" x14ac:dyDescent="0.2">
      <c r="D1241" s="163"/>
    </row>
    <row r="1242" spans="4:4" x14ac:dyDescent="0.2">
      <c r="D1242" s="163"/>
    </row>
    <row r="1243" spans="4:4" x14ac:dyDescent="0.2">
      <c r="D1243" s="163"/>
    </row>
    <row r="1244" spans="4:4" x14ac:dyDescent="0.2">
      <c r="D1244" s="163"/>
    </row>
    <row r="1245" spans="4:4" x14ac:dyDescent="0.2">
      <c r="D1245" s="163"/>
    </row>
    <row r="1246" spans="4:4" x14ac:dyDescent="0.2">
      <c r="D1246" s="163"/>
    </row>
    <row r="1247" spans="4:4" x14ac:dyDescent="0.2">
      <c r="D1247" s="163"/>
    </row>
    <row r="1248" spans="4:4" x14ac:dyDescent="0.2">
      <c r="D1248" s="163"/>
    </row>
    <row r="1249" spans="4:4" x14ac:dyDescent="0.2">
      <c r="D1249" s="163"/>
    </row>
    <row r="1250" spans="4:4" x14ac:dyDescent="0.2">
      <c r="D1250" s="163"/>
    </row>
    <row r="1251" spans="4:4" x14ac:dyDescent="0.2">
      <c r="D1251" s="163"/>
    </row>
    <row r="1252" spans="4:4" x14ac:dyDescent="0.2">
      <c r="D1252" s="163"/>
    </row>
    <row r="1253" spans="4:4" x14ac:dyDescent="0.2">
      <c r="D1253" s="163"/>
    </row>
    <row r="1254" spans="4:4" x14ac:dyDescent="0.2">
      <c r="D1254" s="163"/>
    </row>
    <row r="1255" spans="4:4" x14ac:dyDescent="0.2">
      <c r="D1255" s="163"/>
    </row>
    <row r="1256" spans="4:4" x14ac:dyDescent="0.2">
      <c r="D1256" s="163"/>
    </row>
    <row r="1257" spans="4:4" x14ac:dyDescent="0.2">
      <c r="D1257" s="163"/>
    </row>
    <row r="1258" spans="4:4" x14ac:dyDescent="0.2">
      <c r="D1258" s="163"/>
    </row>
    <row r="1259" spans="4:4" x14ac:dyDescent="0.2">
      <c r="D1259" s="163"/>
    </row>
    <row r="1260" spans="4:4" x14ac:dyDescent="0.2">
      <c r="D1260" s="163"/>
    </row>
    <row r="1261" spans="4:4" x14ac:dyDescent="0.2">
      <c r="D1261" s="163"/>
    </row>
    <row r="1262" spans="4:4" x14ac:dyDescent="0.2">
      <c r="D1262" s="163"/>
    </row>
    <row r="1263" spans="4:4" x14ac:dyDescent="0.2">
      <c r="D1263" s="163"/>
    </row>
    <row r="1264" spans="4:4" x14ac:dyDescent="0.2">
      <c r="D1264" s="163"/>
    </row>
    <row r="1265" spans="4:4" x14ac:dyDescent="0.2">
      <c r="D1265" s="163"/>
    </row>
    <row r="1266" spans="4:4" x14ac:dyDescent="0.2">
      <c r="D1266" s="163"/>
    </row>
    <row r="1267" spans="4:4" x14ac:dyDescent="0.2">
      <c r="D1267" s="163"/>
    </row>
    <row r="1268" spans="4:4" x14ac:dyDescent="0.2">
      <c r="D1268" s="163"/>
    </row>
    <row r="1269" spans="4:4" x14ac:dyDescent="0.2">
      <c r="D1269" s="163"/>
    </row>
    <row r="1270" spans="4:4" x14ac:dyDescent="0.2">
      <c r="D1270" s="163"/>
    </row>
    <row r="1271" spans="4:4" x14ac:dyDescent="0.2">
      <c r="D1271" s="163"/>
    </row>
    <row r="1272" spans="4:4" x14ac:dyDescent="0.2">
      <c r="D1272" s="163"/>
    </row>
    <row r="1273" spans="4:4" x14ac:dyDescent="0.2">
      <c r="D1273" s="163"/>
    </row>
    <row r="1274" spans="4:4" x14ac:dyDescent="0.2">
      <c r="D1274" s="163"/>
    </row>
    <row r="1275" spans="4:4" x14ac:dyDescent="0.2">
      <c r="D1275" s="163"/>
    </row>
    <row r="1276" spans="4:4" x14ac:dyDescent="0.2">
      <c r="D1276" s="163"/>
    </row>
    <row r="1277" spans="4:4" x14ac:dyDescent="0.2">
      <c r="D1277" s="163"/>
    </row>
    <row r="1278" spans="4:4" x14ac:dyDescent="0.2">
      <c r="D1278" s="163"/>
    </row>
    <row r="1279" spans="4:4" x14ac:dyDescent="0.2">
      <c r="D1279" s="163"/>
    </row>
    <row r="1280" spans="4:4" x14ac:dyDescent="0.2">
      <c r="D1280" s="163"/>
    </row>
    <row r="1281" spans="4:4" x14ac:dyDescent="0.2">
      <c r="D1281" s="163"/>
    </row>
    <row r="1282" spans="4:4" x14ac:dyDescent="0.2">
      <c r="D1282" s="163"/>
    </row>
    <row r="1283" spans="4:4" x14ac:dyDescent="0.2">
      <c r="D1283" s="163"/>
    </row>
    <row r="1284" spans="4:4" x14ac:dyDescent="0.2">
      <c r="D1284" s="163"/>
    </row>
    <row r="1285" spans="4:4" x14ac:dyDescent="0.2">
      <c r="D1285" s="163"/>
    </row>
    <row r="1286" spans="4:4" x14ac:dyDescent="0.2">
      <c r="D1286" s="163"/>
    </row>
    <row r="1287" spans="4:4" x14ac:dyDescent="0.2">
      <c r="D1287" s="163"/>
    </row>
    <row r="1288" spans="4:4" x14ac:dyDescent="0.2">
      <c r="D1288" s="163"/>
    </row>
    <row r="1289" spans="4:4" x14ac:dyDescent="0.2">
      <c r="D1289" s="163"/>
    </row>
    <row r="1290" spans="4:4" x14ac:dyDescent="0.2">
      <c r="D1290" s="163"/>
    </row>
    <row r="1291" spans="4:4" x14ac:dyDescent="0.2">
      <c r="D1291" s="163"/>
    </row>
    <row r="1292" spans="4:4" x14ac:dyDescent="0.2">
      <c r="D1292" s="163"/>
    </row>
    <row r="1293" spans="4:4" x14ac:dyDescent="0.2">
      <c r="D1293" s="163"/>
    </row>
    <row r="1294" spans="4:4" x14ac:dyDescent="0.2">
      <c r="D1294" s="163"/>
    </row>
    <row r="1295" spans="4:4" x14ac:dyDescent="0.2">
      <c r="D1295" s="163"/>
    </row>
    <row r="1296" spans="4:4" x14ac:dyDescent="0.2">
      <c r="D1296" s="163"/>
    </row>
    <row r="1297" spans="4:4" x14ac:dyDescent="0.2">
      <c r="D1297" s="163"/>
    </row>
    <row r="1298" spans="4:4" x14ac:dyDescent="0.2">
      <c r="D1298" s="163"/>
    </row>
    <row r="1299" spans="4:4" x14ac:dyDescent="0.2">
      <c r="D1299" s="163"/>
    </row>
    <row r="1300" spans="4:4" x14ac:dyDescent="0.2">
      <c r="D1300" s="163"/>
    </row>
    <row r="1301" spans="4:4" x14ac:dyDescent="0.2">
      <c r="D1301" s="163"/>
    </row>
    <row r="1302" spans="4:4" x14ac:dyDescent="0.2">
      <c r="D1302" s="163"/>
    </row>
    <row r="1303" spans="4:4" x14ac:dyDescent="0.2">
      <c r="D1303" s="163"/>
    </row>
    <row r="1304" spans="4:4" x14ac:dyDescent="0.2">
      <c r="D1304" s="163"/>
    </row>
    <row r="1305" spans="4:4" x14ac:dyDescent="0.2">
      <c r="D1305" s="163"/>
    </row>
    <row r="1306" spans="4:4" x14ac:dyDescent="0.2">
      <c r="D1306" s="163"/>
    </row>
    <row r="1307" spans="4:4" x14ac:dyDescent="0.2">
      <c r="D1307" s="163"/>
    </row>
    <row r="1308" spans="4:4" x14ac:dyDescent="0.2">
      <c r="D1308" s="163"/>
    </row>
    <row r="1309" spans="4:4" x14ac:dyDescent="0.2">
      <c r="D1309" s="163"/>
    </row>
    <row r="1310" spans="4:4" x14ac:dyDescent="0.2">
      <c r="D1310" s="163"/>
    </row>
    <row r="1311" spans="4:4" x14ac:dyDescent="0.2">
      <c r="D1311" s="163"/>
    </row>
    <row r="1312" spans="4:4" x14ac:dyDescent="0.2">
      <c r="D1312" s="163"/>
    </row>
    <row r="1313" spans="4:4" x14ac:dyDescent="0.2">
      <c r="D1313" s="163"/>
    </row>
    <row r="1314" spans="4:4" x14ac:dyDescent="0.2">
      <c r="D1314" s="163"/>
    </row>
    <row r="1315" spans="4:4" x14ac:dyDescent="0.2">
      <c r="D1315" s="163"/>
    </row>
    <row r="1316" spans="4:4" x14ac:dyDescent="0.2">
      <c r="D1316" s="163"/>
    </row>
    <row r="1317" spans="4:4" x14ac:dyDescent="0.2">
      <c r="D1317" s="163"/>
    </row>
    <row r="1318" spans="4:4" x14ac:dyDescent="0.2">
      <c r="D1318" s="163"/>
    </row>
    <row r="1319" spans="4:4" x14ac:dyDescent="0.2">
      <c r="D1319" s="163"/>
    </row>
    <row r="1320" spans="4:4" x14ac:dyDescent="0.2">
      <c r="D1320" s="163"/>
    </row>
    <row r="1321" spans="4:4" x14ac:dyDescent="0.2">
      <c r="D1321" s="163"/>
    </row>
    <row r="1322" spans="4:4" x14ac:dyDescent="0.2">
      <c r="D1322" s="163"/>
    </row>
    <row r="1323" spans="4:4" x14ac:dyDescent="0.2">
      <c r="D1323" s="163"/>
    </row>
    <row r="1324" spans="4:4" x14ac:dyDescent="0.2">
      <c r="D1324" s="163"/>
    </row>
    <row r="1325" spans="4:4" x14ac:dyDescent="0.2">
      <c r="D1325" s="163"/>
    </row>
    <row r="1326" spans="4:4" x14ac:dyDescent="0.2">
      <c r="D1326" s="163"/>
    </row>
    <row r="1327" spans="4:4" x14ac:dyDescent="0.2">
      <c r="D1327" s="163"/>
    </row>
    <row r="1328" spans="4:4" x14ac:dyDescent="0.2">
      <c r="D1328" s="163"/>
    </row>
    <row r="1329" spans="4:4" x14ac:dyDescent="0.2">
      <c r="D1329" s="163"/>
    </row>
    <row r="1330" spans="4:4" x14ac:dyDescent="0.2">
      <c r="D1330" s="163"/>
    </row>
    <row r="1331" spans="4:4" x14ac:dyDescent="0.2">
      <c r="D1331" s="163"/>
    </row>
    <row r="1332" spans="4:4" x14ac:dyDescent="0.2">
      <c r="D1332" s="163"/>
    </row>
    <row r="1333" spans="4:4" x14ac:dyDescent="0.2">
      <c r="D1333" s="163"/>
    </row>
    <row r="1334" spans="4:4" x14ac:dyDescent="0.2">
      <c r="D1334" s="163"/>
    </row>
    <row r="1335" spans="4:4" x14ac:dyDescent="0.2">
      <c r="D1335" s="163"/>
    </row>
    <row r="1336" spans="4:4" x14ac:dyDescent="0.2">
      <c r="D1336" s="163"/>
    </row>
    <row r="1337" spans="4:4" x14ac:dyDescent="0.2">
      <c r="D1337" s="163"/>
    </row>
    <row r="1338" spans="4:4" x14ac:dyDescent="0.2">
      <c r="D1338" s="163"/>
    </row>
    <row r="1339" spans="4:4" x14ac:dyDescent="0.2">
      <c r="D1339" s="163"/>
    </row>
    <row r="1340" spans="4:4" x14ac:dyDescent="0.2">
      <c r="D1340" s="163"/>
    </row>
    <row r="1341" spans="4:4" x14ac:dyDescent="0.2">
      <c r="D1341" s="163"/>
    </row>
    <row r="1342" spans="4:4" x14ac:dyDescent="0.2">
      <c r="D1342" s="163"/>
    </row>
    <row r="1343" spans="4:4" x14ac:dyDescent="0.2">
      <c r="D1343" s="163"/>
    </row>
    <row r="1344" spans="4:4" x14ac:dyDescent="0.2">
      <c r="D1344" s="163"/>
    </row>
    <row r="1345" spans="4:4" x14ac:dyDescent="0.2">
      <c r="D1345" s="163"/>
    </row>
    <row r="1346" spans="4:4" x14ac:dyDescent="0.2">
      <c r="D1346" s="163"/>
    </row>
    <row r="1347" spans="4:4" x14ac:dyDescent="0.2">
      <c r="D1347" s="163"/>
    </row>
    <row r="1348" spans="4:4" x14ac:dyDescent="0.2">
      <c r="D1348" s="163"/>
    </row>
    <row r="1349" spans="4:4" x14ac:dyDescent="0.2">
      <c r="D1349" s="163"/>
    </row>
    <row r="1350" spans="4:4" x14ac:dyDescent="0.2">
      <c r="D1350" s="163"/>
    </row>
    <row r="1351" spans="4:4" x14ac:dyDescent="0.2">
      <c r="D1351" s="163"/>
    </row>
    <row r="1352" spans="4:4" x14ac:dyDescent="0.2">
      <c r="D1352" s="163"/>
    </row>
    <row r="1353" spans="4:4" x14ac:dyDescent="0.2">
      <c r="D1353" s="163"/>
    </row>
    <row r="1354" spans="4:4" x14ac:dyDescent="0.2">
      <c r="D1354" s="163"/>
    </row>
    <row r="1355" spans="4:4" x14ac:dyDescent="0.2">
      <c r="D1355" s="163"/>
    </row>
    <row r="1356" spans="4:4" x14ac:dyDescent="0.2">
      <c r="D1356" s="163"/>
    </row>
    <row r="1357" spans="4:4" x14ac:dyDescent="0.2">
      <c r="D1357" s="163"/>
    </row>
    <row r="1358" spans="4:4" x14ac:dyDescent="0.2">
      <c r="D1358" s="163"/>
    </row>
    <row r="1359" spans="4:4" x14ac:dyDescent="0.2">
      <c r="D1359" s="163"/>
    </row>
    <row r="1360" spans="4:4" x14ac:dyDescent="0.2">
      <c r="D1360" s="163"/>
    </row>
    <row r="1361" spans="4:4" x14ac:dyDescent="0.2">
      <c r="D1361" s="163"/>
    </row>
    <row r="1362" spans="4:4" x14ac:dyDescent="0.2">
      <c r="D1362" s="163"/>
    </row>
    <row r="1363" spans="4:4" x14ac:dyDescent="0.2">
      <c r="D1363" s="163"/>
    </row>
    <row r="1364" spans="4:4" x14ac:dyDescent="0.2">
      <c r="D1364" s="163"/>
    </row>
    <row r="1365" spans="4:4" x14ac:dyDescent="0.2">
      <c r="D1365" s="163"/>
    </row>
    <row r="1366" spans="4:4" x14ac:dyDescent="0.2">
      <c r="D1366" s="163"/>
    </row>
    <row r="1367" spans="4:4" x14ac:dyDescent="0.2">
      <c r="D1367" s="163"/>
    </row>
    <row r="1368" spans="4:4" x14ac:dyDescent="0.2">
      <c r="D1368" s="163"/>
    </row>
    <row r="1369" spans="4:4" x14ac:dyDescent="0.2">
      <c r="D1369" s="163"/>
    </row>
    <row r="1370" spans="4:4" x14ac:dyDescent="0.2">
      <c r="D1370" s="163"/>
    </row>
    <row r="1371" spans="4:4" x14ac:dyDescent="0.2">
      <c r="D1371" s="163"/>
    </row>
    <row r="1372" spans="4:4" x14ac:dyDescent="0.2">
      <c r="D1372" s="163"/>
    </row>
    <row r="1373" spans="4:4" x14ac:dyDescent="0.2">
      <c r="D1373" s="163"/>
    </row>
    <row r="1374" spans="4:4" x14ac:dyDescent="0.2">
      <c r="D1374" s="163"/>
    </row>
    <row r="1375" spans="4:4" x14ac:dyDescent="0.2">
      <c r="D1375" s="163"/>
    </row>
    <row r="1376" spans="4:4" x14ac:dyDescent="0.2">
      <c r="D1376" s="163"/>
    </row>
    <row r="1377" spans="4:4" x14ac:dyDescent="0.2">
      <c r="D1377" s="163"/>
    </row>
    <row r="1378" spans="4:4" x14ac:dyDescent="0.2">
      <c r="D1378" s="163"/>
    </row>
    <row r="1379" spans="4:4" x14ac:dyDescent="0.2">
      <c r="D1379" s="163"/>
    </row>
    <row r="1380" spans="4:4" x14ac:dyDescent="0.2">
      <c r="D1380" s="163"/>
    </row>
    <row r="1381" spans="4:4" x14ac:dyDescent="0.2">
      <c r="D1381" s="163"/>
    </row>
    <row r="1382" spans="4:4" x14ac:dyDescent="0.2">
      <c r="D1382" s="163"/>
    </row>
    <row r="1383" spans="4:4" x14ac:dyDescent="0.2">
      <c r="D1383" s="163"/>
    </row>
    <row r="1384" spans="4:4" x14ac:dyDescent="0.2">
      <c r="D1384" s="163"/>
    </row>
    <row r="1385" spans="4:4" x14ac:dyDescent="0.2">
      <c r="D1385" s="163"/>
    </row>
    <row r="1386" spans="4:4" x14ac:dyDescent="0.2">
      <c r="D1386" s="163"/>
    </row>
    <row r="1387" spans="4:4" x14ac:dyDescent="0.2">
      <c r="D1387" s="163"/>
    </row>
    <row r="1388" spans="4:4" x14ac:dyDescent="0.2">
      <c r="D1388" s="163"/>
    </row>
    <row r="1389" spans="4:4" x14ac:dyDescent="0.2">
      <c r="D1389" s="163"/>
    </row>
    <row r="1390" spans="4:4" x14ac:dyDescent="0.2">
      <c r="D1390" s="163"/>
    </row>
    <row r="1391" spans="4:4" x14ac:dyDescent="0.2">
      <c r="D1391" s="163"/>
    </row>
    <row r="1392" spans="4:4" x14ac:dyDescent="0.2">
      <c r="D1392" s="163"/>
    </row>
    <row r="1393" spans="4:4" x14ac:dyDescent="0.2">
      <c r="D1393" s="163"/>
    </row>
    <row r="1394" spans="4:4" x14ac:dyDescent="0.2">
      <c r="D1394" s="163"/>
    </row>
    <row r="1395" spans="4:4" x14ac:dyDescent="0.2">
      <c r="D1395" s="163"/>
    </row>
    <row r="1396" spans="4:4" x14ac:dyDescent="0.2">
      <c r="D1396" s="163"/>
    </row>
    <row r="1397" spans="4:4" x14ac:dyDescent="0.2">
      <c r="D1397" s="163"/>
    </row>
    <row r="1398" spans="4:4" x14ac:dyDescent="0.2">
      <c r="D1398" s="163"/>
    </row>
    <row r="1399" spans="4:4" x14ac:dyDescent="0.2">
      <c r="D1399" s="163"/>
    </row>
    <row r="1400" spans="4:4" x14ac:dyDescent="0.2">
      <c r="D1400" s="163"/>
    </row>
    <row r="1401" spans="4:4" x14ac:dyDescent="0.2">
      <c r="D1401" s="163"/>
    </row>
    <row r="1402" spans="4:4" x14ac:dyDescent="0.2">
      <c r="D1402" s="163"/>
    </row>
    <row r="1403" spans="4:4" x14ac:dyDescent="0.2">
      <c r="D1403" s="163"/>
    </row>
    <row r="1404" spans="4:4" x14ac:dyDescent="0.2">
      <c r="D1404" s="163"/>
    </row>
    <row r="1405" spans="4:4" x14ac:dyDescent="0.2">
      <c r="D1405" s="163"/>
    </row>
    <row r="1406" spans="4:4" x14ac:dyDescent="0.2">
      <c r="D1406" s="163"/>
    </row>
    <row r="1407" spans="4:4" x14ac:dyDescent="0.2">
      <c r="D1407" s="163"/>
    </row>
    <row r="1408" spans="4:4" x14ac:dyDescent="0.2">
      <c r="D1408" s="163"/>
    </row>
    <row r="1409" spans="4:4" x14ac:dyDescent="0.2">
      <c r="D1409" s="163"/>
    </row>
    <row r="1410" spans="4:4" x14ac:dyDescent="0.2">
      <c r="D1410" s="163"/>
    </row>
    <row r="1411" spans="4:4" x14ac:dyDescent="0.2">
      <c r="D1411" s="163"/>
    </row>
    <row r="1412" spans="4:4" x14ac:dyDescent="0.2">
      <c r="D1412" s="163"/>
    </row>
    <row r="1413" spans="4:4" x14ac:dyDescent="0.2">
      <c r="D1413" s="163"/>
    </row>
    <row r="1414" spans="4:4" x14ac:dyDescent="0.2">
      <c r="D1414" s="163"/>
    </row>
    <row r="1415" spans="4:4" x14ac:dyDescent="0.2">
      <c r="D1415" s="163"/>
    </row>
    <row r="1416" spans="4:4" x14ac:dyDescent="0.2">
      <c r="D1416" s="163"/>
    </row>
    <row r="1417" spans="4:4" x14ac:dyDescent="0.2">
      <c r="D1417" s="163"/>
    </row>
    <row r="1418" spans="4:4" x14ac:dyDescent="0.2">
      <c r="D1418" s="163"/>
    </row>
    <row r="1419" spans="4:4" x14ac:dyDescent="0.2">
      <c r="D1419" s="163"/>
    </row>
    <row r="1420" spans="4:4" x14ac:dyDescent="0.2">
      <c r="D1420" s="163"/>
    </row>
    <row r="1421" spans="4:4" x14ac:dyDescent="0.2">
      <c r="D1421" s="163"/>
    </row>
    <row r="1422" spans="4:4" x14ac:dyDescent="0.2">
      <c r="D1422" s="163"/>
    </row>
    <row r="1423" spans="4:4" x14ac:dyDescent="0.2">
      <c r="D1423" s="163"/>
    </row>
    <row r="1424" spans="4:4" x14ac:dyDescent="0.2">
      <c r="D1424" s="163"/>
    </row>
    <row r="1425" spans="4:4" x14ac:dyDescent="0.2">
      <c r="D1425" s="163"/>
    </row>
    <row r="1426" spans="4:4" x14ac:dyDescent="0.2">
      <c r="D1426" s="163"/>
    </row>
    <row r="1427" spans="4:4" x14ac:dyDescent="0.2">
      <c r="D1427" s="163"/>
    </row>
    <row r="1428" spans="4:4" x14ac:dyDescent="0.2">
      <c r="D1428" s="163"/>
    </row>
    <row r="1429" spans="4:4" x14ac:dyDescent="0.2">
      <c r="D1429" s="163"/>
    </row>
    <row r="1430" spans="4:4" x14ac:dyDescent="0.2">
      <c r="D1430" s="163"/>
    </row>
    <row r="1431" spans="4:4" x14ac:dyDescent="0.2">
      <c r="D1431" s="163"/>
    </row>
    <row r="1432" spans="4:4" x14ac:dyDescent="0.2">
      <c r="D1432" s="163"/>
    </row>
    <row r="1433" spans="4:4" x14ac:dyDescent="0.2">
      <c r="D1433" s="163"/>
    </row>
    <row r="1434" spans="4:4" x14ac:dyDescent="0.2">
      <c r="D1434" s="163"/>
    </row>
    <row r="1435" spans="4:4" x14ac:dyDescent="0.2">
      <c r="D1435" s="163"/>
    </row>
    <row r="1436" spans="4:4" x14ac:dyDescent="0.2">
      <c r="D1436" s="163"/>
    </row>
    <row r="1437" spans="4:4" x14ac:dyDescent="0.2">
      <c r="D1437" s="163"/>
    </row>
    <row r="1438" spans="4:4" x14ac:dyDescent="0.2">
      <c r="D1438" s="163"/>
    </row>
    <row r="1439" spans="4:4" x14ac:dyDescent="0.2">
      <c r="D1439" s="163"/>
    </row>
    <row r="1440" spans="4:4" x14ac:dyDescent="0.2">
      <c r="D1440" s="163"/>
    </row>
    <row r="1441" spans="4:4" x14ac:dyDescent="0.2">
      <c r="D1441" s="163"/>
    </row>
    <row r="1442" spans="4:4" x14ac:dyDescent="0.2">
      <c r="D1442" s="163"/>
    </row>
    <row r="1443" spans="4:4" x14ac:dyDescent="0.2">
      <c r="D1443" s="163"/>
    </row>
    <row r="1444" spans="4:4" x14ac:dyDescent="0.2">
      <c r="D1444" s="163"/>
    </row>
    <row r="1445" spans="4:4" x14ac:dyDescent="0.2">
      <c r="D1445" s="163"/>
    </row>
    <row r="1446" spans="4:4" x14ac:dyDescent="0.2">
      <c r="D1446" s="163"/>
    </row>
    <row r="1447" spans="4:4" x14ac:dyDescent="0.2">
      <c r="D1447" s="163"/>
    </row>
    <row r="1448" spans="4:4" x14ac:dyDescent="0.2">
      <c r="D1448" s="163"/>
    </row>
    <row r="1449" spans="4:4" x14ac:dyDescent="0.2">
      <c r="D1449" s="163"/>
    </row>
    <row r="1450" spans="4:4" x14ac:dyDescent="0.2">
      <c r="D1450" s="163"/>
    </row>
    <row r="1451" spans="4:4" x14ac:dyDescent="0.2">
      <c r="D1451" s="163"/>
    </row>
    <row r="1452" spans="4:4" x14ac:dyDescent="0.2">
      <c r="D1452" s="163"/>
    </row>
    <row r="1453" spans="4:4" x14ac:dyDescent="0.2">
      <c r="D1453" s="163"/>
    </row>
    <row r="1454" spans="4:4" x14ac:dyDescent="0.2">
      <c r="D1454" s="163"/>
    </row>
    <row r="1455" spans="4:4" x14ac:dyDescent="0.2">
      <c r="D1455" s="163"/>
    </row>
    <row r="1456" spans="4:4" x14ac:dyDescent="0.2">
      <c r="D1456" s="163"/>
    </row>
    <row r="1457" spans="4:4" x14ac:dyDescent="0.2">
      <c r="D1457" s="163"/>
    </row>
    <row r="1458" spans="4:4" x14ac:dyDescent="0.2">
      <c r="D1458" s="163"/>
    </row>
    <row r="1459" spans="4:4" x14ac:dyDescent="0.2">
      <c r="D1459" s="163"/>
    </row>
    <row r="1460" spans="4:4" x14ac:dyDescent="0.2">
      <c r="D1460" s="163"/>
    </row>
    <row r="1461" spans="4:4" x14ac:dyDescent="0.2">
      <c r="D1461" s="163"/>
    </row>
    <row r="1462" spans="4:4" x14ac:dyDescent="0.2">
      <c r="D1462" s="163"/>
    </row>
    <row r="1463" spans="4:4" x14ac:dyDescent="0.2">
      <c r="D1463" s="163"/>
    </row>
    <row r="1464" spans="4:4" x14ac:dyDescent="0.2">
      <c r="D1464" s="163"/>
    </row>
    <row r="1465" spans="4:4" x14ac:dyDescent="0.2">
      <c r="D1465" s="163"/>
    </row>
    <row r="1466" spans="4:4" x14ac:dyDescent="0.2">
      <c r="D1466" s="163"/>
    </row>
    <row r="1467" spans="4:4" x14ac:dyDescent="0.2">
      <c r="D1467" s="163"/>
    </row>
    <row r="1468" spans="4:4" x14ac:dyDescent="0.2">
      <c r="D1468" s="163"/>
    </row>
    <row r="1469" spans="4:4" x14ac:dyDescent="0.2">
      <c r="D1469" s="163"/>
    </row>
    <row r="1470" spans="4:4" x14ac:dyDescent="0.2">
      <c r="D1470" s="163"/>
    </row>
    <row r="1471" spans="4:4" x14ac:dyDescent="0.2">
      <c r="D1471" s="163"/>
    </row>
    <row r="1472" spans="4:4" x14ac:dyDescent="0.2">
      <c r="D1472" s="163"/>
    </row>
    <row r="1473" spans="4:4" x14ac:dyDescent="0.2">
      <c r="D1473" s="163"/>
    </row>
    <row r="1474" spans="4:4" x14ac:dyDescent="0.2">
      <c r="D1474" s="163"/>
    </row>
    <row r="1475" spans="4:4" x14ac:dyDescent="0.2">
      <c r="D1475" s="163"/>
    </row>
    <row r="1476" spans="4:4" x14ac:dyDescent="0.2">
      <c r="D1476" s="163"/>
    </row>
    <row r="1477" spans="4:4" x14ac:dyDescent="0.2">
      <c r="D1477" s="163"/>
    </row>
    <row r="1478" spans="4:4" x14ac:dyDescent="0.2">
      <c r="D1478" s="163"/>
    </row>
    <row r="1479" spans="4:4" x14ac:dyDescent="0.2">
      <c r="D1479" s="163"/>
    </row>
    <row r="1480" spans="4:4" x14ac:dyDescent="0.2">
      <c r="D1480" s="163"/>
    </row>
    <row r="1481" spans="4:4" x14ac:dyDescent="0.2">
      <c r="D1481" s="163"/>
    </row>
    <row r="1482" spans="4:4" x14ac:dyDescent="0.2">
      <c r="D1482" s="163"/>
    </row>
    <row r="1483" spans="4:4" x14ac:dyDescent="0.2">
      <c r="D1483" s="163"/>
    </row>
    <row r="1484" spans="4:4" x14ac:dyDescent="0.2">
      <c r="D1484" s="163"/>
    </row>
    <row r="1485" spans="4:4" x14ac:dyDescent="0.2">
      <c r="D1485" s="163"/>
    </row>
    <row r="1486" spans="4:4" x14ac:dyDescent="0.2">
      <c r="D1486" s="163"/>
    </row>
    <row r="1487" spans="4:4" x14ac:dyDescent="0.2">
      <c r="D1487" s="163"/>
    </row>
    <row r="1488" spans="4:4" x14ac:dyDescent="0.2">
      <c r="D1488" s="163"/>
    </row>
    <row r="1489" spans="4:4" x14ac:dyDescent="0.2">
      <c r="D1489" s="163"/>
    </row>
    <row r="1490" spans="4:4" x14ac:dyDescent="0.2">
      <c r="D1490" s="163"/>
    </row>
    <row r="1491" spans="4:4" x14ac:dyDescent="0.2">
      <c r="D1491" s="163"/>
    </row>
    <row r="1492" spans="4:4" x14ac:dyDescent="0.2">
      <c r="D1492" s="163"/>
    </row>
    <row r="1493" spans="4:4" x14ac:dyDescent="0.2">
      <c r="D1493" s="163"/>
    </row>
    <row r="1494" spans="4:4" x14ac:dyDescent="0.2">
      <c r="D1494" s="163"/>
    </row>
    <row r="1495" spans="4:4" x14ac:dyDescent="0.2">
      <c r="D1495" s="163"/>
    </row>
    <row r="1496" spans="4:4" x14ac:dyDescent="0.2">
      <c r="D1496" s="163"/>
    </row>
    <row r="1497" spans="4:4" x14ac:dyDescent="0.2">
      <c r="D1497" s="163"/>
    </row>
    <row r="1498" spans="4:4" x14ac:dyDescent="0.2">
      <c r="D1498" s="163"/>
    </row>
    <row r="1499" spans="4:4" x14ac:dyDescent="0.2">
      <c r="D1499" s="163"/>
    </row>
    <row r="1500" spans="4:4" x14ac:dyDescent="0.2">
      <c r="D1500" s="163"/>
    </row>
    <row r="1501" spans="4:4" x14ac:dyDescent="0.2">
      <c r="D1501" s="163"/>
    </row>
    <row r="1502" spans="4:4" x14ac:dyDescent="0.2">
      <c r="D1502" s="163"/>
    </row>
    <row r="1503" spans="4:4" x14ac:dyDescent="0.2">
      <c r="D1503" s="163"/>
    </row>
    <row r="1504" spans="4:4" x14ac:dyDescent="0.2">
      <c r="D1504" s="163"/>
    </row>
    <row r="1505" spans="4:4" x14ac:dyDescent="0.2">
      <c r="D1505" s="163"/>
    </row>
    <row r="1506" spans="4:4" x14ac:dyDescent="0.2">
      <c r="D1506" s="163"/>
    </row>
    <row r="1507" spans="4:4" x14ac:dyDescent="0.2">
      <c r="D1507" s="163"/>
    </row>
    <row r="1508" spans="4:4" x14ac:dyDescent="0.2">
      <c r="D1508" s="163"/>
    </row>
    <row r="1509" spans="4:4" x14ac:dyDescent="0.2">
      <c r="D1509" s="163"/>
    </row>
    <row r="1510" spans="4:4" x14ac:dyDescent="0.2">
      <c r="D1510" s="163"/>
    </row>
    <row r="1511" spans="4:4" x14ac:dyDescent="0.2">
      <c r="D1511" s="163"/>
    </row>
    <row r="1512" spans="4:4" x14ac:dyDescent="0.2">
      <c r="D1512" s="163"/>
    </row>
    <row r="1513" spans="4:4" x14ac:dyDescent="0.2">
      <c r="D1513" s="163"/>
    </row>
    <row r="1514" spans="4:4" x14ac:dyDescent="0.2">
      <c r="D1514" s="163"/>
    </row>
    <row r="1515" spans="4:4" x14ac:dyDescent="0.2">
      <c r="D1515" s="163"/>
    </row>
    <row r="1516" spans="4:4" x14ac:dyDescent="0.2">
      <c r="D1516" s="163"/>
    </row>
    <row r="1517" spans="4:4" x14ac:dyDescent="0.2">
      <c r="D1517" s="163"/>
    </row>
    <row r="1518" spans="4:4" x14ac:dyDescent="0.2">
      <c r="D1518" s="163"/>
    </row>
    <row r="1519" spans="4:4" x14ac:dyDescent="0.2">
      <c r="D1519" s="163"/>
    </row>
    <row r="1520" spans="4:4" x14ac:dyDescent="0.2">
      <c r="D1520" s="163"/>
    </row>
    <row r="1521" spans="4:4" x14ac:dyDescent="0.2">
      <c r="D1521" s="163"/>
    </row>
    <row r="1522" spans="4:4" x14ac:dyDescent="0.2">
      <c r="D1522" s="163"/>
    </row>
    <row r="1523" spans="4:4" x14ac:dyDescent="0.2">
      <c r="D1523" s="163"/>
    </row>
    <row r="1524" spans="4:4" x14ac:dyDescent="0.2">
      <c r="D1524" s="163"/>
    </row>
    <row r="1525" spans="4:4" x14ac:dyDescent="0.2">
      <c r="D1525" s="163"/>
    </row>
    <row r="1526" spans="4:4" x14ac:dyDescent="0.2">
      <c r="D1526" s="163"/>
    </row>
    <row r="1527" spans="4:4" x14ac:dyDescent="0.2">
      <c r="D1527" s="163"/>
    </row>
    <row r="1528" spans="4:4" x14ac:dyDescent="0.2">
      <c r="D1528" s="163"/>
    </row>
    <row r="1529" spans="4:4" x14ac:dyDescent="0.2">
      <c r="D1529" s="163"/>
    </row>
    <row r="1530" spans="4:4" x14ac:dyDescent="0.2">
      <c r="D1530" s="163"/>
    </row>
    <row r="1531" spans="4:4" x14ac:dyDescent="0.2">
      <c r="D1531" s="163"/>
    </row>
    <row r="1532" spans="4:4" x14ac:dyDescent="0.2">
      <c r="D1532" s="163"/>
    </row>
    <row r="1533" spans="4:4" x14ac:dyDescent="0.2">
      <c r="D1533" s="163"/>
    </row>
    <row r="1534" spans="4:4" x14ac:dyDescent="0.2">
      <c r="D1534" s="163"/>
    </row>
    <row r="1535" spans="4:4" x14ac:dyDescent="0.2">
      <c r="D1535" s="163"/>
    </row>
    <row r="1536" spans="4:4" x14ac:dyDescent="0.2">
      <c r="D1536" s="163"/>
    </row>
    <row r="1537" spans="4:4" x14ac:dyDescent="0.2">
      <c r="D1537" s="163"/>
    </row>
    <row r="1538" spans="4:4" x14ac:dyDescent="0.2">
      <c r="D1538" s="163"/>
    </row>
    <row r="1539" spans="4:4" x14ac:dyDescent="0.2">
      <c r="D1539" s="163"/>
    </row>
    <row r="1540" spans="4:4" x14ac:dyDescent="0.2">
      <c r="D1540" s="163"/>
    </row>
    <row r="1541" spans="4:4" x14ac:dyDescent="0.2">
      <c r="D1541" s="163"/>
    </row>
    <row r="1542" spans="4:4" x14ac:dyDescent="0.2">
      <c r="D1542" s="163"/>
    </row>
    <row r="1543" spans="4:4" x14ac:dyDescent="0.2">
      <c r="D1543" s="163"/>
    </row>
    <row r="1544" spans="4:4" x14ac:dyDescent="0.2">
      <c r="D1544" s="163"/>
    </row>
    <row r="1545" spans="4:4" x14ac:dyDescent="0.2">
      <c r="D1545" s="163"/>
    </row>
    <row r="1546" spans="4:4" x14ac:dyDescent="0.2">
      <c r="D1546" s="163"/>
    </row>
    <row r="1547" spans="4:4" x14ac:dyDescent="0.2">
      <c r="D1547" s="163"/>
    </row>
    <row r="1548" spans="4:4" x14ac:dyDescent="0.2">
      <c r="D1548" s="163"/>
    </row>
    <row r="1549" spans="4:4" x14ac:dyDescent="0.2">
      <c r="D1549" s="163"/>
    </row>
    <row r="1550" spans="4:4" x14ac:dyDescent="0.2">
      <c r="D1550" s="163"/>
    </row>
    <row r="1551" spans="4:4" x14ac:dyDescent="0.2">
      <c r="D1551" s="163"/>
    </row>
    <row r="1552" spans="4:4" x14ac:dyDescent="0.2">
      <c r="D1552" s="163"/>
    </row>
    <row r="1553" spans="4:4" x14ac:dyDescent="0.2">
      <c r="D1553" s="163"/>
    </row>
    <row r="1554" spans="4:4" x14ac:dyDescent="0.2">
      <c r="D1554" s="163"/>
    </row>
    <row r="1555" spans="4:4" x14ac:dyDescent="0.2">
      <c r="D1555" s="163"/>
    </row>
    <row r="1556" spans="4:4" x14ac:dyDescent="0.2">
      <c r="D1556" s="163"/>
    </row>
    <row r="1557" spans="4:4" x14ac:dyDescent="0.2">
      <c r="D1557" s="163"/>
    </row>
    <row r="1558" spans="4:4" x14ac:dyDescent="0.2">
      <c r="D1558" s="163"/>
    </row>
    <row r="1559" spans="4:4" x14ac:dyDescent="0.2">
      <c r="D1559" s="163"/>
    </row>
    <row r="1560" spans="4:4" x14ac:dyDescent="0.2">
      <c r="D1560" s="163"/>
    </row>
    <row r="1561" spans="4:4" x14ac:dyDescent="0.2">
      <c r="D1561" s="163"/>
    </row>
    <row r="1562" spans="4:4" x14ac:dyDescent="0.2">
      <c r="D1562" s="163"/>
    </row>
    <row r="1563" spans="4:4" x14ac:dyDescent="0.2">
      <c r="D1563" s="163"/>
    </row>
    <row r="1564" spans="4:4" x14ac:dyDescent="0.2">
      <c r="D1564" s="163"/>
    </row>
    <row r="1565" spans="4:4" x14ac:dyDescent="0.2">
      <c r="D1565" s="163"/>
    </row>
    <row r="1566" spans="4:4" x14ac:dyDescent="0.2">
      <c r="D1566" s="163"/>
    </row>
    <row r="1567" spans="4:4" x14ac:dyDescent="0.2">
      <c r="D1567" s="163"/>
    </row>
    <row r="1568" spans="4:4" x14ac:dyDescent="0.2">
      <c r="D1568" s="163"/>
    </row>
    <row r="1569" spans="4:4" x14ac:dyDescent="0.2">
      <c r="D1569" s="163"/>
    </row>
    <row r="1570" spans="4:4" x14ac:dyDescent="0.2">
      <c r="D1570" s="163"/>
    </row>
    <row r="1571" spans="4:4" x14ac:dyDescent="0.2">
      <c r="D1571" s="163"/>
    </row>
    <row r="1572" spans="4:4" x14ac:dyDescent="0.2">
      <c r="D1572" s="163"/>
    </row>
    <row r="1573" spans="4:4" x14ac:dyDescent="0.2">
      <c r="D1573" s="163"/>
    </row>
    <row r="1574" spans="4:4" x14ac:dyDescent="0.2">
      <c r="D1574" s="163"/>
    </row>
    <row r="1575" spans="4:4" x14ac:dyDescent="0.2">
      <c r="D1575" s="163"/>
    </row>
    <row r="1576" spans="4:4" x14ac:dyDescent="0.2">
      <c r="D1576" s="163"/>
    </row>
    <row r="1577" spans="4:4" x14ac:dyDescent="0.2">
      <c r="D1577" s="163"/>
    </row>
    <row r="1578" spans="4:4" x14ac:dyDescent="0.2">
      <c r="D1578" s="163"/>
    </row>
    <row r="1579" spans="4:4" x14ac:dyDescent="0.2">
      <c r="D1579" s="163"/>
    </row>
    <row r="1580" spans="4:4" x14ac:dyDescent="0.2">
      <c r="D1580" s="163"/>
    </row>
    <row r="1581" spans="4:4" x14ac:dyDescent="0.2">
      <c r="D1581" s="163"/>
    </row>
    <row r="1582" spans="4:4" x14ac:dyDescent="0.2">
      <c r="D1582" s="163"/>
    </row>
    <row r="1583" spans="4:4" x14ac:dyDescent="0.2">
      <c r="D1583" s="163"/>
    </row>
    <row r="1584" spans="4:4" x14ac:dyDescent="0.2">
      <c r="D1584" s="163"/>
    </row>
    <row r="1585" spans="4:4" x14ac:dyDescent="0.2">
      <c r="D1585" s="163"/>
    </row>
    <row r="1586" spans="4:4" x14ac:dyDescent="0.2">
      <c r="D1586" s="163"/>
    </row>
    <row r="1587" spans="4:4" x14ac:dyDescent="0.2">
      <c r="D1587" s="163"/>
    </row>
    <row r="1588" spans="4:4" x14ac:dyDescent="0.2">
      <c r="D1588" s="163"/>
    </row>
    <row r="1589" spans="4:4" x14ac:dyDescent="0.2">
      <c r="D1589" s="163"/>
    </row>
    <row r="1590" spans="4:4" x14ac:dyDescent="0.2">
      <c r="D1590" s="163"/>
    </row>
    <row r="1591" spans="4:4" x14ac:dyDescent="0.2">
      <c r="D1591" s="163"/>
    </row>
    <row r="1592" spans="4:4" x14ac:dyDescent="0.2">
      <c r="D1592" s="163"/>
    </row>
    <row r="1593" spans="4:4" x14ac:dyDescent="0.2">
      <c r="D1593" s="163"/>
    </row>
    <row r="1594" spans="4:4" x14ac:dyDescent="0.2">
      <c r="D1594" s="163"/>
    </row>
    <row r="1595" spans="4:4" x14ac:dyDescent="0.2">
      <c r="D1595" s="163"/>
    </row>
    <row r="1596" spans="4:4" x14ac:dyDescent="0.2">
      <c r="D1596" s="163"/>
    </row>
    <row r="1597" spans="4:4" x14ac:dyDescent="0.2">
      <c r="D1597" s="163"/>
    </row>
    <row r="1598" spans="4:4" x14ac:dyDescent="0.2">
      <c r="D1598" s="163"/>
    </row>
    <row r="1599" spans="4:4" x14ac:dyDescent="0.2">
      <c r="D1599" s="163"/>
    </row>
    <row r="1600" spans="4:4" x14ac:dyDescent="0.2">
      <c r="D1600" s="163"/>
    </row>
    <row r="1601" spans="4:4" x14ac:dyDescent="0.2">
      <c r="D1601" s="163"/>
    </row>
    <row r="1602" spans="4:4" x14ac:dyDescent="0.2">
      <c r="D1602" s="163"/>
    </row>
    <row r="1603" spans="4:4" x14ac:dyDescent="0.2">
      <c r="D1603" s="163"/>
    </row>
    <row r="1604" spans="4:4" x14ac:dyDescent="0.2">
      <c r="D1604" s="163"/>
    </row>
    <row r="1605" spans="4:4" x14ac:dyDescent="0.2">
      <c r="D1605" s="163"/>
    </row>
    <row r="1606" spans="4:4" x14ac:dyDescent="0.2">
      <c r="D1606" s="163"/>
    </row>
    <row r="1607" spans="4:4" x14ac:dyDescent="0.2">
      <c r="D1607" s="163"/>
    </row>
    <row r="1608" spans="4:4" x14ac:dyDescent="0.2">
      <c r="D1608" s="163"/>
    </row>
    <row r="1609" spans="4:4" x14ac:dyDescent="0.2">
      <c r="D1609" s="163"/>
    </row>
    <row r="1610" spans="4:4" x14ac:dyDescent="0.2">
      <c r="D1610" s="163"/>
    </row>
    <row r="1611" spans="4:4" x14ac:dyDescent="0.2">
      <c r="D1611" s="163"/>
    </row>
    <row r="1612" spans="4:4" x14ac:dyDescent="0.2">
      <c r="D1612" s="163"/>
    </row>
    <row r="1613" spans="4:4" x14ac:dyDescent="0.2">
      <c r="D1613" s="163"/>
    </row>
    <row r="1614" spans="4:4" x14ac:dyDescent="0.2">
      <c r="D1614" s="163"/>
    </row>
    <row r="1615" spans="4:4" x14ac:dyDescent="0.2">
      <c r="D1615" s="163"/>
    </row>
    <row r="1616" spans="4:4" x14ac:dyDescent="0.2">
      <c r="D1616" s="163"/>
    </row>
    <row r="1617" spans="4:4" x14ac:dyDescent="0.2">
      <c r="D1617" s="163"/>
    </row>
    <row r="1618" spans="4:4" x14ac:dyDescent="0.2">
      <c r="D1618" s="163"/>
    </row>
    <row r="1619" spans="4:4" x14ac:dyDescent="0.2">
      <c r="D1619" s="163"/>
    </row>
    <row r="1620" spans="4:4" x14ac:dyDescent="0.2">
      <c r="D1620" s="163"/>
    </row>
    <row r="1621" spans="4:4" x14ac:dyDescent="0.2">
      <c r="D1621" s="163"/>
    </row>
    <row r="1622" spans="4:4" x14ac:dyDescent="0.2">
      <c r="D1622" s="163"/>
    </row>
    <row r="1623" spans="4:4" x14ac:dyDescent="0.2">
      <c r="D1623" s="163"/>
    </row>
    <row r="1624" spans="4:4" x14ac:dyDescent="0.2">
      <c r="D1624" s="163"/>
    </row>
    <row r="1625" spans="4:4" x14ac:dyDescent="0.2">
      <c r="D1625" s="163"/>
    </row>
    <row r="1626" spans="4:4" x14ac:dyDescent="0.2">
      <c r="D1626" s="163"/>
    </row>
    <row r="1627" spans="4:4" x14ac:dyDescent="0.2">
      <c r="D1627" s="163"/>
    </row>
    <row r="1628" spans="4:4" x14ac:dyDescent="0.2">
      <c r="D1628" s="163"/>
    </row>
    <row r="1629" spans="4:4" x14ac:dyDescent="0.2">
      <c r="D1629" s="163"/>
    </row>
    <row r="1630" spans="4:4" x14ac:dyDescent="0.2">
      <c r="D1630" s="163"/>
    </row>
    <row r="1631" spans="4:4" x14ac:dyDescent="0.2">
      <c r="D1631" s="163"/>
    </row>
    <row r="1632" spans="4:4" x14ac:dyDescent="0.2">
      <c r="D1632" s="163"/>
    </row>
    <row r="1633" spans="4:4" x14ac:dyDescent="0.2">
      <c r="D1633" s="163"/>
    </row>
    <row r="1634" spans="4:4" x14ac:dyDescent="0.2">
      <c r="D1634" s="163"/>
    </row>
    <row r="1635" spans="4:4" x14ac:dyDescent="0.2">
      <c r="D1635" s="163"/>
    </row>
    <row r="1636" spans="4:4" x14ac:dyDescent="0.2">
      <c r="D1636" s="163"/>
    </row>
    <row r="1637" spans="4:4" x14ac:dyDescent="0.2">
      <c r="D1637" s="163"/>
    </row>
    <row r="1638" spans="4:4" x14ac:dyDescent="0.2">
      <c r="D1638" s="163"/>
    </row>
    <row r="1639" spans="4:4" x14ac:dyDescent="0.2">
      <c r="D1639" s="163"/>
    </row>
    <row r="1640" spans="4:4" x14ac:dyDescent="0.2">
      <c r="D1640" s="163"/>
    </row>
    <row r="1641" spans="4:4" x14ac:dyDescent="0.2">
      <c r="D1641" s="163"/>
    </row>
    <row r="1642" spans="4:4" x14ac:dyDescent="0.2">
      <c r="D1642" s="163"/>
    </row>
    <row r="1643" spans="4:4" x14ac:dyDescent="0.2">
      <c r="D1643" s="163"/>
    </row>
    <row r="1644" spans="4:4" x14ac:dyDescent="0.2">
      <c r="D1644" s="163"/>
    </row>
    <row r="1645" spans="4:4" x14ac:dyDescent="0.2">
      <c r="D1645" s="163"/>
    </row>
    <row r="1646" spans="4:4" x14ac:dyDescent="0.2">
      <c r="D1646" s="163"/>
    </row>
    <row r="1647" spans="4:4" x14ac:dyDescent="0.2">
      <c r="D1647" s="163"/>
    </row>
    <row r="1648" spans="4:4" x14ac:dyDescent="0.2">
      <c r="D1648" s="163"/>
    </row>
    <row r="1649" spans="4:4" x14ac:dyDescent="0.2">
      <c r="D1649" s="163"/>
    </row>
    <row r="1650" spans="4:4" x14ac:dyDescent="0.2">
      <c r="D1650" s="163"/>
    </row>
    <row r="1651" spans="4:4" x14ac:dyDescent="0.2">
      <c r="D1651" s="163"/>
    </row>
    <row r="1652" spans="4:4" x14ac:dyDescent="0.2">
      <c r="D1652" s="163"/>
    </row>
    <row r="1653" spans="4:4" x14ac:dyDescent="0.2">
      <c r="D1653" s="163"/>
    </row>
    <row r="1654" spans="4:4" x14ac:dyDescent="0.2">
      <c r="D1654" s="163"/>
    </row>
    <row r="1655" spans="4:4" x14ac:dyDescent="0.2">
      <c r="D1655" s="163"/>
    </row>
    <row r="1656" spans="4:4" x14ac:dyDescent="0.2">
      <c r="D1656" s="163"/>
    </row>
    <row r="1657" spans="4:4" x14ac:dyDescent="0.2">
      <c r="D1657" s="163"/>
    </row>
    <row r="1658" spans="4:4" x14ac:dyDescent="0.2">
      <c r="D1658" s="163"/>
    </row>
    <row r="1659" spans="4:4" x14ac:dyDescent="0.2">
      <c r="D1659" s="163"/>
    </row>
    <row r="1660" spans="4:4" x14ac:dyDescent="0.2">
      <c r="D1660" s="163"/>
    </row>
    <row r="1661" spans="4:4" x14ac:dyDescent="0.2">
      <c r="D1661" s="163"/>
    </row>
    <row r="1662" spans="4:4" x14ac:dyDescent="0.2">
      <c r="D1662" s="163"/>
    </row>
    <row r="1663" spans="4:4" x14ac:dyDescent="0.2">
      <c r="D1663" s="163"/>
    </row>
    <row r="1664" spans="4:4" x14ac:dyDescent="0.2">
      <c r="D1664" s="163"/>
    </row>
    <row r="1665" spans="4:4" x14ac:dyDescent="0.2">
      <c r="D1665" s="163"/>
    </row>
    <row r="1666" spans="4:4" x14ac:dyDescent="0.2">
      <c r="D1666" s="163"/>
    </row>
    <row r="1667" spans="4:4" x14ac:dyDescent="0.2">
      <c r="D1667" s="163"/>
    </row>
    <row r="1668" spans="4:4" x14ac:dyDescent="0.2">
      <c r="D1668" s="163"/>
    </row>
    <row r="1669" spans="4:4" x14ac:dyDescent="0.2">
      <c r="D1669" s="163"/>
    </row>
    <row r="1670" spans="4:4" x14ac:dyDescent="0.2">
      <c r="D1670" s="163"/>
    </row>
    <row r="1671" spans="4:4" x14ac:dyDescent="0.2">
      <c r="D1671" s="163"/>
    </row>
    <row r="1672" spans="4:4" x14ac:dyDescent="0.2">
      <c r="D1672" s="163"/>
    </row>
    <row r="1673" spans="4:4" x14ac:dyDescent="0.2">
      <c r="D1673" s="163"/>
    </row>
    <row r="1674" spans="4:4" x14ac:dyDescent="0.2">
      <c r="D1674" s="163"/>
    </row>
    <row r="1675" spans="4:4" x14ac:dyDescent="0.2">
      <c r="D1675" s="163"/>
    </row>
    <row r="1676" spans="4:4" x14ac:dyDescent="0.2">
      <c r="D1676" s="163"/>
    </row>
    <row r="1677" spans="4:4" x14ac:dyDescent="0.2">
      <c r="D1677" s="163"/>
    </row>
    <row r="1678" spans="4:4" x14ac:dyDescent="0.2">
      <c r="D1678" s="163"/>
    </row>
    <row r="1679" spans="4:4" x14ac:dyDescent="0.2">
      <c r="D1679" s="163"/>
    </row>
    <row r="1680" spans="4:4" x14ac:dyDescent="0.2">
      <c r="D1680" s="163"/>
    </row>
    <row r="1681" spans="4:4" x14ac:dyDescent="0.2">
      <c r="D1681" s="163"/>
    </row>
    <row r="1682" spans="4:4" x14ac:dyDescent="0.2">
      <c r="D1682" s="163"/>
    </row>
    <row r="1683" spans="4:4" x14ac:dyDescent="0.2">
      <c r="D1683" s="163"/>
    </row>
    <row r="1684" spans="4:4" x14ac:dyDescent="0.2">
      <c r="D1684" s="163"/>
    </row>
    <row r="1685" spans="4:4" x14ac:dyDescent="0.2">
      <c r="D1685" s="163"/>
    </row>
    <row r="1686" spans="4:4" x14ac:dyDescent="0.2">
      <c r="D1686" s="163"/>
    </row>
    <row r="1687" spans="4:4" x14ac:dyDescent="0.2">
      <c r="D1687" s="163"/>
    </row>
    <row r="1688" spans="4:4" x14ac:dyDescent="0.2">
      <c r="D1688" s="163"/>
    </row>
    <row r="1689" spans="4:4" x14ac:dyDescent="0.2">
      <c r="D1689" s="163"/>
    </row>
    <row r="1690" spans="4:4" x14ac:dyDescent="0.2">
      <c r="D1690" s="163"/>
    </row>
    <row r="1691" spans="4:4" x14ac:dyDescent="0.2">
      <c r="D1691" s="163"/>
    </row>
    <row r="1692" spans="4:4" x14ac:dyDescent="0.2">
      <c r="D1692" s="163"/>
    </row>
    <row r="1693" spans="4:4" x14ac:dyDescent="0.2">
      <c r="D1693" s="163"/>
    </row>
    <row r="1694" spans="4:4" x14ac:dyDescent="0.2">
      <c r="D1694" s="163"/>
    </row>
    <row r="1695" spans="4:4" x14ac:dyDescent="0.2">
      <c r="D1695" s="163"/>
    </row>
    <row r="1696" spans="4:4" x14ac:dyDescent="0.2">
      <c r="D1696" s="163"/>
    </row>
    <row r="1697" spans="4:4" x14ac:dyDescent="0.2">
      <c r="D1697" s="163"/>
    </row>
    <row r="1698" spans="4:4" x14ac:dyDescent="0.2">
      <c r="D1698" s="163"/>
    </row>
    <row r="1699" spans="4:4" x14ac:dyDescent="0.2">
      <c r="D1699" s="163"/>
    </row>
    <row r="1700" spans="4:4" x14ac:dyDescent="0.2">
      <c r="D1700" s="163"/>
    </row>
    <row r="1701" spans="4:4" x14ac:dyDescent="0.2">
      <c r="D1701" s="163"/>
    </row>
    <row r="1702" spans="4:4" x14ac:dyDescent="0.2">
      <c r="D1702" s="163"/>
    </row>
    <row r="1703" spans="4:4" x14ac:dyDescent="0.2">
      <c r="D1703" s="163"/>
    </row>
    <row r="1704" spans="4:4" x14ac:dyDescent="0.2">
      <c r="D1704" s="163"/>
    </row>
    <row r="1705" spans="4:4" x14ac:dyDescent="0.2">
      <c r="D1705" s="163"/>
    </row>
    <row r="1706" spans="4:4" x14ac:dyDescent="0.2">
      <c r="D1706" s="163"/>
    </row>
    <row r="1707" spans="4:4" x14ac:dyDescent="0.2">
      <c r="D1707" s="163"/>
    </row>
    <row r="1708" spans="4:4" x14ac:dyDescent="0.2">
      <c r="D1708" s="163"/>
    </row>
    <row r="1709" spans="4:4" x14ac:dyDescent="0.2">
      <c r="D1709" s="163"/>
    </row>
    <row r="1710" spans="4:4" x14ac:dyDescent="0.2">
      <c r="D1710" s="163"/>
    </row>
    <row r="1711" spans="4:4" x14ac:dyDescent="0.2">
      <c r="D1711" s="163"/>
    </row>
    <row r="1712" spans="4:4" x14ac:dyDescent="0.2">
      <c r="D1712" s="163"/>
    </row>
    <row r="1713" spans="4:4" x14ac:dyDescent="0.2">
      <c r="D1713" s="163"/>
    </row>
    <row r="1714" spans="4:4" x14ac:dyDescent="0.2">
      <c r="D1714" s="163"/>
    </row>
    <row r="1715" spans="4:4" x14ac:dyDescent="0.2">
      <c r="D1715" s="163"/>
    </row>
    <row r="1716" spans="4:4" x14ac:dyDescent="0.2">
      <c r="D1716" s="163"/>
    </row>
    <row r="1717" spans="4:4" x14ac:dyDescent="0.2">
      <c r="D1717" s="163"/>
    </row>
    <row r="1718" spans="4:4" x14ac:dyDescent="0.2">
      <c r="D1718" s="163"/>
    </row>
    <row r="1719" spans="4:4" x14ac:dyDescent="0.2">
      <c r="D1719" s="163"/>
    </row>
    <row r="1720" spans="4:4" x14ac:dyDescent="0.2">
      <c r="D1720" s="163"/>
    </row>
    <row r="1721" spans="4:4" x14ac:dyDescent="0.2">
      <c r="D1721" s="163"/>
    </row>
    <row r="1722" spans="4:4" x14ac:dyDescent="0.2">
      <c r="D1722" s="163"/>
    </row>
    <row r="1723" spans="4:4" x14ac:dyDescent="0.2">
      <c r="D1723" s="163"/>
    </row>
    <row r="1724" spans="4:4" x14ac:dyDescent="0.2">
      <c r="D1724" s="163"/>
    </row>
    <row r="1725" spans="4:4" x14ac:dyDescent="0.2">
      <c r="D1725" s="163"/>
    </row>
    <row r="1726" spans="4:4" x14ac:dyDescent="0.2">
      <c r="D1726" s="163"/>
    </row>
    <row r="1727" spans="4:4" x14ac:dyDescent="0.2">
      <c r="D1727" s="163"/>
    </row>
    <row r="1728" spans="4:4" x14ac:dyDescent="0.2">
      <c r="D1728" s="163"/>
    </row>
    <row r="1729" spans="4:4" x14ac:dyDescent="0.2">
      <c r="D1729" s="163"/>
    </row>
    <row r="1730" spans="4:4" x14ac:dyDescent="0.2">
      <c r="D1730" s="163"/>
    </row>
    <row r="1731" spans="4:4" x14ac:dyDescent="0.2">
      <c r="D1731" s="163"/>
    </row>
    <row r="1732" spans="4:4" x14ac:dyDescent="0.2">
      <c r="D1732" s="163"/>
    </row>
    <row r="1733" spans="4:4" x14ac:dyDescent="0.2">
      <c r="D1733" s="163"/>
    </row>
    <row r="1734" spans="4:4" x14ac:dyDescent="0.2">
      <c r="D1734" s="163"/>
    </row>
    <row r="1735" spans="4:4" x14ac:dyDescent="0.2">
      <c r="D1735" s="163"/>
    </row>
    <row r="1736" spans="4:4" x14ac:dyDescent="0.2">
      <c r="D1736" s="163"/>
    </row>
    <row r="1737" spans="4:4" x14ac:dyDescent="0.2">
      <c r="D1737" s="163"/>
    </row>
    <row r="1738" spans="4:4" x14ac:dyDescent="0.2">
      <c r="D1738" s="163"/>
    </row>
    <row r="1739" spans="4:4" x14ac:dyDescent="0.2">
      <c r="D1739" s="163"/>
    </row>
    <row r="1740" spans="4:4" x14ac:dyDescent="0.2">
      <c r="D1740" s="163"/>
    </row>
    <row r="1741" spans="4:4" x14ac:dyDescent="0.2">
      <c r="D1741" s="163"/>
    </row>
    <row r="1742" spans="4:4" x14ac:dyDescent="0.2">
      <c r="D1742" s="163"/>
    </row>
    <row r="1743" spans="4:4" x14ac:dyDescent="0.2">
      <c r="D1743" s="163"/>
    </row>
    <row r="1744" spans="4:4" x14ac:dyDescent="0.2">
      <c r="D1744" s="163"/>
    </row>
    <row r="1745" spans="4:4" x14ac:dyDescent="0.2">
      <c r="D1745" s="163"/>
    </row>
    <row r="1746" spans="4:4" x14ac:dyDescent="0.2">
      <c r="D1746" s="163"/>
    </row>
    <row r="1747" spans="4:4" x14ac:dyDescent="0.2">
      <c r="D1747" s="163"/>
    </row>
    <row r="1748" spans="4:4" x14ac:dyDescent="0.2">
      <c r="D1748" s="163"/>
    </row>
    <row r="1749" spans="4:4" x14ac:dyDescent="0.2">
      <c r="D1749" s="163"/>
    </row>
    <row r="1750" spans="4:4" x14ac:dyDescent="0.2">
      <c r="D1750" s="163"/>
    </row>
    <row r="1751" spans="4:4" x14ac:dyDescent="0.2">
      <c r="D1751" s="163"/>
    </row>
    <row r="1752" spans="4:4" x14ac:dyDescent="0.2">
      <c r="D1752" s="163"/>
    </row>
    <row r="1753" spans="4:4" x14ac:dyDescent="0.2">
      <c r="D1753" s="163"/>
    </row>
    <row r="1754" spans="4:4" x14ac:dyDescent="0.2">
      <c r="D1754" s="163"/>
    </row>
    <row r="1755" spans="4:4" x14ac:dyDescent="0.2">
      <c r="D1755" s="163"/>
    </row>
    <row r="1756" spans="4:4" x14ac:dyDescent="0.2">
      <c r="D1756" s="163"/>
    </row>
    <row r="1757" spans="4:4" x14ac:dyDescent="0.2">
      <c r="D1757" s="163"/>
    </row>
    <row r="1758" spans="4:4" x14ac:dyDescent="0.2">
      <c r="D1758" s="163"/>
    </row>
    <row r="1759" spans="4:4" x14ac:dyDescent="0.2">
      <c r="D1759" s="163"/>
    </row>
    <row r="1760" spans="4:4" x14ac:dyDescent="0.2">
      <c r="D1760" s="163"/>
    </row>
    <row r="1761" spans="4:4" x14ac:dyDescent="0.2">
      <c r="D1761" s="163"/>
    </row>
    <row r="1762" spans="4:4" x14ac:dyDescent="0.2">
      <c r="D1762" s="163"/>
    </row>
    <row r="1763" spans="4:4" x14ac:dyDescent="0.2">
      <c r="D1763" s="163"/>
    </row>
    <row r="1764" spans="4:4" x14ac:dyDescent="0.2">
      <c r="D1764" s="163"/>
    </row>
    <row r="1765" spans="4:4" x14ac:dyDescent="0.2">
      <c r="D1765" s="163"/>
    </row>
    <row r="1766" spans="4:4" x14ac:dyDescent="0.2">
      <c r="D1766" s="163"/>
    </row>
    <row r="1767" spans="4:4" x14ac:dyDescent="0.2">
      <c r="D1767" s="163"/>
    </row>
    <row r="1768" spans="4:4" x14ac:dyDescent="0.2">
      <c r="D1768" s="163"/>
    </row>
    <row r="1769" spans="4:4" x14ac:dyDescent="0.2">
      <c r="D1769" s="163"/>
    </row>
    <row r="1770" spans="4:4" x14ac:dyDescent="0.2">
      <c r="D1770" s="163"/>
    </row>
    <row r="1771" spans="4:4" x14ac:dyDescent="0.2">
      <c r="D1771" s="163"/>
    </row>
    <row r="1772" spans="4:4" x14ac:dyDescent="0.2">
      <c r="D1772" s="163"/>
    </row>
    <row r="1773" spans="4:4" x14ac:dyDescent="0.2">
      <c r="D1773" s="163"/>
    </row>
    <row r="1774" spans="4:4" x14ac:dyDescent="0.2">
      <c r="D1774" s="163"/>
    </row>
    <row r="1775" spans="4:4" x14ac:dyDescent="0.2">
      <c r="D1775" s="163"/>
    </row>
    <row r="1776" spans="4:4" x14ac:dyDescent="0.2">
      <c r="D1776" s="163"/>
    </row>
    <row r="1777" spans="4:4" x14ac:dyDescent="0.2">
      <c r="D1777" s="163"/>
    </row>
    <row r="1778" spans="4:4" x14ac:dyDescent="0.2">
      <c r="D1778" s="163"/>
    </row>
    <row r="1779" spans="4:4" x14ac:dyDescent="0.2">
      <c r="D1779" s="163"/>
    </row>
    <row r="1780" spans="4:4" x14ac:dyDescent="0.2">
      <c r="D1780" s="163"/>
    </row>
    <row r="1781" spans="4:4" x14ac:dyDescent="0.2">
      <c r="D1781" s="163"/>
    </row>
    <row r="1782" spans="4:4" x14ac:dyDescent="0.2">
      <c r="D1782" s="163"/>
    </row>
    <row r="1783" spans="4:4" x14ac:dyDescent="0.2">
      <c r="D1783" s="163"/>
    </row>
    <row r="1784" spans="4:4" x14ac:dyDescent="0.2">
      <c r="D1784" s="163"/>
    </row>
    <row r="1785" spans="4:4" x14ac:dyDescent="0.2">
      <c r="D1785" s="163"/>
    </row>
    <row r="1786" spans="4:4" x14ac:dyDescent="0.2">
      <c r="D1786" s="163"/>
    </row>
    <row r="1787" spans="4:4" x14ac:dyDescent="0.2">
      <c r="D1787" s="163"/>
    </row>
    <row r="1788" spans="4:4" x14ac:dyDescent="0.2">
      <c r="D1788" s="163"/>
    </row>
    <row r="1789" spans="4:4" x14ac:dyDescent="0.2">
      <c r="D1789" s="163"/>
    </row>
    <row r="1790" spans="4:4" x14ac:dyDescent="0.2">
      <c r="D1790" s="163"/>
    </row>
    <row r="1791" spans="4:4" x14ac:dyDescent="0.2">
      <c r="D1791" s="163"/>
    </row>
    <row r="1792" spans="4:4" x14ac:dyDescent="0.2">
      <c r="D1792" s="163"/>
    </row>
    <row r="1793" spans="4:4" x14ac:dyDescent="0.2">
      <c r="D1793" s="163"/>
    </row>
    <row r="1794" spans="4:4" x14ac:dyDescent="0.2">
      <c r="D1794" s="163"/>
    </row>
    <row r="1795" spans="4:4" x14ac:dyDescent="0.2">
      <c r="D1795" s="163"/>
    </row>
    <row r="1796" spans="4:4" x14ac:dyDescent="0.2">
      <c r="D1796" s="163"/>
    </row>
    <row r="1797" spans="4:4" x14ac:dyDescent="0.2">
      <c r="D1797" s="163"/>
    </row>
    <row r="1798" spans="4:4" x14ac:dyDescent="0.2">
      <c r="D1798" s="163"/>
    </row>
    <row r="1799" spans="4:4" x14ac:dyDescent="0.2">
      <c r="D1799" s="163"/>
    </row>
    <row r="1800" spans="4:4" x14ac:dyDescent="0.2">
      <c r="D1800" s="163"/>
    </row>
    <row r="1801" spans="4:4" x14ac:dyDescent="0.2">
      <c r="D1801" s="163"/>
    </row>
    <row r="1802" spans="4:4" x14ac:dyDescent="0.2">
      <c r="D1802" s="163"/>
    </row>
    <row r="1803" spans="4:4" x14ac:dyDescent="0.2">
      <c r="D1803" s="163"/>
    </row>
    <row r="1804" spans="4:4" x14ac:dyDescent="0.2">
      <c r="D1804" s="163"/>
    </row>
    <row r="1805" spans="4:4" x14ac:dyDescent="0.2">
      <c r="D1805" s="163"/>
    </row>
    <row r="1806" spans="4:4" x14ac:dyDescent="0.2">
      <c r="D1806" s="163"/>
    </row>
    <row r="1807" spans="4:4" x14ac:dyDescent="0.2">
      <c r="D1807" s="163"/>
    </row>
    <row r="1808" spans="4:4" x14ac:dyDescent="0.2">
      <c r="D1808" s="163"/>
    </row>
    <row r="1809" spans="4:4" x14ac:dyDescent="0.2">
      <c r="D1809" s="163"/>
    </row>
    <row r="1810" spans="4:4" x14ac:dyDescent="0.2">
      <c r="D1810" s="163"/>
    </row>
    <row r="1811" spans="4:4" x14ac:dyDescent="0.2">
      <c r="D1811" s="163"/>
    </row>
    <row r="1812" spans="4:4" x14ac:dyDescent="0.2">
      <c r="D1812" s="163"/>
    </row>
    <row r="1813" spans="4:4" x14ac:dyDescent="0.2">
      <c r="D1813" s="163"/>
    </row>
    <row r="1814" spans="4:4" x14ac:dyDescent="0.2">
      <c r="D1814" s="163"/>
    </row>
    <row r="1815" spans="4:4" x14ac:dyDescent="0.2">
      <c r="D1815" s="163"/>
    </row>
    <row r="1816" spans="4:4" x14ac:dyDescent="0.2">
      <c r="D1816" s="163"/>
    </row>
    <row r="1817" spans="4:4" x14ac:dyDescent="0.2">
      <c r="D1817" s="163"/>
    </row>
    <row r="1818" spans="4:4" x14ac:dyDescent="0.2">
      <c r="D1818" s="163"/>
    </row>
    <row r="1819" spans="4:4" x14ac:dyDescent="0.2">
      <c r="D1819" s="163"/>
    </row>
    <row r="1820" spans="4:4" x14ac:dyDescent="0.2">
      <c r="D1820" s="163"/>
    </row>
    <row r="1821" spans="4:4" x14ac:dyDescent="0.2">
      <c r="D1821" s="163"/>
    </row>
    <row r="1822" spans="4:4" x14ac:dyDescent="0.2">
      <c r="D1822" s="163"/>
    </row>
    <row r="1823" spans="4:4" x14ac:dyDescent="0.2">
      <c r="D1823" s="163"/>
    </row>
    <row r="1824" spans="4:4" x14ac:dyDescent="0.2">
      <c r="D1824" s="163"/>
    </row>
    <row r="1825" spans="4:4" x14ac:dyDescent="0.2">
      <c r="D1825" s="163"/>
    </row>
    <row r="1826" spans="4:4" x14ac:dyDescent="0.2">
      <c r="D1826" s="163"/>
    </row>
    <row r="1827" spans="4:4" x14ac:dyDescent="0.2">
      <c r="D1827" s="163"/>
    </row>
    <row r="1828" spans="4:4" x14ac:dyDescent="0.2">
      <c r="D1828" s="163"/>
    </row>
    <row r="1829" spans="4:4" x14ac:dyDescent="0.2">
      <c r="D1829" s="163"/>
    </row>
    <row r="1830" spans="4:4" x14ac:dyDescent="0.2">
      <c r="D1830" s="163"/>
    </row>
    <row r="1831" spans="4:4" x14ac:dyDescent="0.2">
      <c r="D1831" s="163"/>
    </row>
    <row r="1832" spans="4:4" x14ac:dyDescent="0.2">
      <c r="D1832" s="163"/>
    </row>
    <row r="1833" spans="4:4" x14ac:dyDescent="0.2">
      <c r="D1833" s="163"/>
    </row>
    <row r="1834" spans="4:4" x14ac:dyDescent="0.2">
      <c r="D1834" s="163"/>
    </row>
    <row r="1835" spans="4:4" x14ac:dyDescent="0.2">
      <c r="D1835" s="163"/>
    </row>
    <row r="1836" spans="4:4" x14ac:dyDescent="0.2">
      <c r="D1836" s="163"/>
    </row>
    <row r="1837" spans="4:4" x14ac:dyDescent="0.2">
      <c r="D1837" s="163"/>
    </row>
    <row r="1838" spans="4:4" x14ac:dyDescent="0.2">
      <c r="D1838" s="163"/>
    </row>
    <row r="1839" spans="4:4" x14ac:dyDescent="0.2">
      <c r="D1839" s="163"/>
    </row>
    <row r="1840" spans="4:4" x14ac:dyDescent="0.2">
      <c r="D1840" s="163"/>
    </row>
    <row r="1841" spans="4:4" x14ac:dyDescent="0.2">
      <c r="D1841" s="163"/>
    </row>
    <row r="1842" spans="4:4" x14ac:dyDescent="0.2">
      <c r="D1842" s="163"/>
    </row>
    <row r="1843" spans="4:4" x14ac:dyDescent="0.2">
      <c r="D1843" s="163"/>
    </row>
    <row r="1844" spans="4:4" x14ac:dyDescent="0.2">
      <c r="D1844" s="163"/>
    </row>
    <row r="1845" spans="4:4" x14ac:dyDescent="0.2">
      <c r="D1845" s="163"/>
    </row>
    <row r="1846" spans="4:4" x14ac:dyDescent="0.2">
      <c r="D1846" s="163"/>
    </row>
    <row r="1847" spans="4:4" x14ac:dyDescent="0.2">
      <c r="D1847" s="163"/>
    </row>
    <row r="1848" spans="4:4" x14ac:dyDescent="0.2">
      <c r="D1848" s="163"/>
    </row>
    <row r="1849" spans="4:4" x14ac:dyDescent="0.2">
      <c r="D1849" s="163"/>
    </row>
    <row r="1850" spans="4:4" x14ac:dyDescent="0.2">
      <c r="D1850" s="163"/>
    </row>
    <row r="1851" spans="4:4" x14ac:dyDescent="0.2">
      <c r="D1851" s="163"/>
    </row>
    <row r="1852" spans="4:4" x14ac:dyDescent="0.2">
      <c r="D1852" s="163"/>
    </row>
    <row r="1853" spans="4:4" x14ac:dyDescent="0.2">
      <c r="D1853" s="163"/>
    </row>
    <row r="1854" spans="4:4" x14ac:dyDescent="0.2">
      <c r="D1854" s="163"/>
    </row>
    <row r="1855" spans="4:4" x14ac:dyDescent="0.2">
      <c r="D1855" s="163"/>
    </row>
    <row r="1856" spans="4:4" x14ac:dyDescent="0.2">
      <c r="D1856" s="163"/>
    </row>
    <row r="1857" spans="4:4" x14ac:dyDescent="0.2">
      <c r="D1857" s="163"/>
    </row>
    <row r="1858" spans="4:4" x14ac:dyDescent="0.2">
      <c r="D1858" s="163"/>
    </row>
    <row r="1859" spans="4:4" x14ac:dyDescent="0.2">
      <c r="D1859" s="163"/>
    </row>
    <row r="1860" spans="4:4" x14ac:dyDescent="0.2">
      <c r="D1860" s="163"/>
    </row>
    <row r="1861" spans="4:4" x14ac:dyDescent="0.2">
      <c r="D1861" s="163"/>
    </row>
    <row r="1862" spans="4:4" x14ac:dyDescent="0.2">
      <c r="D1862" s="163"/>
    </row>
    <row r="1863" spans="4:4" x14ac:dyDescent="0.2">
      <c r="D1863" s="163"/>
    </row>
    <row r="1864" spans="4:4" x14ac:dyDescent="0.2">
      <c r="D1864" s="163"/>
    </row>
    <row r="1865" spans="4:4" x14ac:dyDescent="0.2">
      <c r="D1865" s="163"/>
    </row>
    <row r="1866" spans="4:4" x14ac:dyDescent="0.2">
      <c r="D1866" s="163"/>
    </row>
    <row r="1867" spans="4:4" x14ac:dyDescent="0.2">
      <c r="D1867" s="163"/>
    </row>
    <row r="1868" spans="4:4" x14ac:dyDescent="0.2">
      <c r="D1868" s="163"/>
    </row>
    <row r="1869" spans="4:4" x14ac:dyDescent="0.2">
      <c r="D1869" s="163"/>
    </row>
    <row r="1870" spans="4:4" x14ac:dyDescent="0.2">
      <c r="D1870" s="163"/>
    </row>
    <row r="1871" spans="4:4" x14ac:dyDescent="0.2">
      <c r="D1871" s="163"/>
    </row>
    <row r="1872" spans="4:4" x14ac:dyDescent="0.2">
      <c r="D1872" s="163"/>
    </row>
    <row r="1873" spans="4:4" x14ac:dyDescent="0.2">
      <c r="D1873" s="163"/>
    </row>
    <row r="1874" spans="4:4" x14ac:dyDescent="0.2">
      <c r="D1874" s="163"/>
    </row>
    <row r="1875" spans="4:4" x14ac:dyDescent="0.2">
      <c r="D1875" s="163"/>
    </row>
    <row r="1876" spans="4:4" x14ac:dyDescent="0.2">
      <c r="D1876" s="163"/>
    </row>
    <row r="1877" spans="4:4" x14ac:dyDescent="0.2">
      <c r="D1877" s="163"/>
    </row>
    <row r="1878" spans="4:4" x14ac:dyDescent="0.2">
      <c r="D1878" s="163"/>
    </row>
    <row r="1879" spans="4:4" x14ac:dyDescent="0.2">
      <c r="D1879" s="163"/>
    </row>
    <row r="1880" spans="4:4" x14ac:dyDescent="0.2">
      <c r="D1880" s="163"/>
    </row>
    <row r="1881" spans="4:4" x14ac:dyDescent="0.2">
      <c r="D1881" s="163"/>
    </row>
    <row r="1882" spans="4:4" x14ac:dyDescent="0.2">
      <c r="D1882" s="163"/>
    </row>
    <row r="1883" spans="4:4" x14ac:dyDescent="0.2">
      <c r="D1883" s="163"/>
    </row>
    <row r="1884" spans="4:4" x14ac:dyDescent="0.2">
      <c r="D1884" s="163"/>
    </row>
    <row r="1885" spans="4:4" x14ac:dyDescent="0.2">
      <c r="D1885" s="163"/>
    </row>
    <row r="1886" spans="4:4" x14ac:dyDescent="0.2">
      <c r="D1886" s="163"/>
    </row>
    <row r="1887" spans="4:4" x14ac:dyDescent="0.2">
      <c r="D1887" s="163"/>
    </row>
    <row r="1888" spans="4:4" x14ac:dyDescent="0.2">
      <c r="D1888" s="163"/>
    </row>
    <row r="1889" spans="4:4" x14ac:dyDescent="0.2">
      <c r="D1889" s="163"/>
    </row>
    <row r="1890" spans="4:4" x14ac:dyDescent="0.2">
      <c r="D1890" s="163"/>
    </row>
    <row r="1891" spans="4:4" x14ac:dyDescent="0.2">
      <c r="D1891" s="163"/>
    </row>
    <row r="1892" spans="4:4" x14ac:dyDescent="0.2">
      <c r="D1892" s="163"/>
    </row>
    <row r="1893" spans="4:4" x14ac:dyDescent="0.2">
      <c r="D1893" s="163"/>
    </row>
    <row r="1894" spans="4:4" x14ac:dyDescent="0.2">
      <c r="D1894" s="163"/>
    </row>
    <row r="1895" spans="4:4" x14ac:dyDescent="0.2">
      <c r="D1895" s="163"/>
    </row>
    <row r="1896" spans="4:4" x14ac:dyDescent="0.2">
      <c r="D1896" s="163"/>
    </row>
    <row r="1897" spans="4:4" x14ac:dyDescent="0.2">
      <c r="D1897" s="163"/>
    </row>
    <row r="1898" spans="4:4" x14ac:dyDescent="0.2">
      <c r="D1898" s="163"/>
    </row>
    <row r="1899" spans="4:4" x14ac:dyDescent="0.2">
      <c r="D1899" s="163"/>
    </row>
    <row r="1900" spans="4:4" x14ac:dyDescent="0.2">
      <c r="D1900" s="163"/>
    </row>
    <row r="1901" spans="4:4" x14ac:dyDescent="0.2">
      <c r="D1901" s="163"/>
    </row>
    <row r="1902" spans="4:4" x14ac:dyDescent="0.2">
      <c r="D1902" s="163"/>
    </row>
    <row r="1903" spans="4:4" x14ac:dyDescent="0.2">
      <c r="D1903" s="163"/>
    </row>
    <row r="1904" spans="4:4" x14ac:dyDescent="0.2">
      <c r="D1904" s="163"/>
    </row>
    <row r="1905" spans="4:4" x14ac:dyDescent="0.2">
      <c r="D1905" s="163"/>
    </row>
    <row r="1906" spans="4:4" x14ac:dyDescent="0.2">
      <c r="D1906" s="163"/>
    </row>
    <row r="1907" spans="4:4" x14ac:dyDescent="0.2">
      <c r="D1907" s="163"/>
    </row>
    <row r="1908" spans="4:4" x14ac:dyDescent="0.2">
      <c r="D1908" s="163"/>
    </row>
    <row r="1909" spans="4:4" x14ac:dyDescent="0.2">
      <c r="D1909" s="163"/>
    </row>
    <row r="1910" spans="4:4" x14ac:dyDescent="0.2">
      <c r="D1910" s="163"/>
    </row>
    <row r="1911" spans="4:4" x14ac:dyDescent="0.2">
      <c r="D1911" s="163"/>
    </row>
    <row r="1912" spans="4:4" x14ac:dyDescent="0.2">
      <c r="D1912" s="163"/>
    </row>
    <row r="1913" spans="4:4" x14ac:dyDescent="0.2">
      <c r="D1913" s="163"/>
    </row>
    <row r="1914" spans="4:4" x14ac:dyDescent="0.2">
      <c r="D1914" s="163"/>
    </row>
    <row r="1915" spans="4:4" x14ac:dyDescent="0.2">
      <c r="D1915" s="163"/>
    </row>
    <row r="1916" spans="4:4" x14ac:dyDescent="0.2">
      <c r="D1916" s="163"/>
    </row>
    <row r="1917" spans="4:4" x14ac:dyDescent="0.2">
      <c r="D1917" s="163"/>
    </row>
    <row r="1918" spans="4:4" x14ac:dyDescent="0.2">
      <c r="D1918" s="163"/>
    </row>
    <row r="1919" spans="4:4" x14ac:dyDescent="0.2">
      <c r="D1919" s="163"/>
    </row>
    <row r="1920" spans="4:4" x14ac:dyDescent="0.2">
      <c r="D1920" s="163"/>
    </row>
    <row r="1921" spans="4:4" x14ac:dyDescent="0.2">
      <c r="D1921" s="163"/>
    </row>
    <row r="1922" spans="4:4" x14ac:dyDescent="0.2">
      <c r="D1922" s="163"/>
    </row>
    <row r="1923" spans="4:4" x14ac:dyDescent="0.2">
      <c r="D1923" s="163"/>
    </row>
    <row r="1924" spans="4:4" x14ac:dyDescent="0.2">
      <c r="D1924" s="163"/>
    </row>
    <row r="1925" spans="4:4" x14ac:dyDescent="0.2">
      <c r="D1925" s="163"/>
    </row>
    <row r="1926" spans="4:4" x14ac:dyDescent="0.2">
      <c r="D1926" s="163"/>
    </row>
    <row r="1927" spans="4:4" x14ac:dyDescent="0.2">
      <c r="D1927" s="163"/>
    </row>
    <row r="1928" spans="4:4" x14ac:dyDescent="0.2">
      <c r="D1928" s="163"/>
    </row>
    <row r="1929" spans="4:4" x14ac:dyDescent="0.2">
      <c r="D1929" s="163"/>
    </row>
    <row r="1930" spans="4:4" x14ac:dyDescent="0.2">
      <c r="D1930" s="163"/>
    </row>
    <row r="1931" spans="4:4" x14ac:dyDescent="0.2">
      <c r="D1931" s="163"/>
    </row>
    <row r="1932" spans="4:4" x14ac:dyDescent="0.2">
      <c r="D1932" s="163"/>
    </row>
    <row r="1933" spans="4:4" x14ac:dyDescent="0.2">
      <c r="D1933" s="163"/>
    </row>
    <row r="1934" spans="4:4" x14ac:dyDescent="0.2">
      <c r="D1934" s="163"/>
    </row>
    <row r="1935" spans="4:4" x14ac:dyDescent="0.2">
      <c r="D1935" s="163"/>
    </row>
    <row r="1936" spans="4:4" x14ac:dyDescent="0.2">
      <c r="D1936" s="163"/>
    </row>
    <row r="1937" spans="4:4" x14ac:dyDescent="0.2">
      <c r="D1937" s="163"/>
    </row>
    <row r="1938" spans="4:4" x14ac:dyDescent="0.2">
      <c r="D1938" s="163"/>
    </row>
    <row r="1939" spans="4:4" x14ac:dyDescent="0.2">
      <c r="D1939" s="163"/>
    </row>
    <row r="1940" spans="4:4" x14ac:dyDescent="0.2">
      <c r="D1940" s="163"/>
    </row>
    <row r="1941" spans="4:4" x14ac:dyDescent="0.2">
      <c r="D1941" s="163"/>
    </row>
    <row r="1942" spans="4:4" x14ac:dyDescent="0.2">
      <c r="D1942" s="163"/>
    </row>
    <row r="1943" spans="4:4" x14ac:dyDescent="0.2">
      <c r="D1943" s="163"/>
    </row>
    <row r="1944" spans="4:4" x14ac:dyDescent="0.2">
      <c r="D1944" s="163"/>
    </row>
    <row r="1945" spans="4:4" x14ac:dyDescent="0.2">
      <c r="D1945" s="163"/>
    </row>
    <row r="1946" spans="4:4" x14ac:dyDescent="0.2">
      <c r="D1946" s="163"/>
    </row>
    <row r="1947" spans="4:4" x14ac:dyDescent="0.2">
      <c r="D1947" s="163"/>
    </row>
    <row r="1948" spans="4:4" x14ac:dyDescent="0.2">
      <c r="D1948" s="163"/>
    </row>
    <row r="1949" spans="4:4" x14ac:dyDescent="0.2">
      <c r="D1949" s="163"/>
    </row>
    <row r="1950" spans="4:4" x14ac:dyDescent="0.2">
      <c r="D1950" s="163"/>
    </row>
    <row r="1951" spans="4:4" x14ac:dyDescent="0.2">
      <c r="D1951" s="163"/>
    </row>
    <row r="1952" spans="4:4" x14ac:dyDescent="0.2">
      <c r="D1952" s="163"/>
    </row>
    <row r="1953" spans="4:4" x14ac:dyDescent="0.2">
      <c r="D1953" s="163"/>
    </row>
    <row r="1954" spans="4:4" x14ac:dyDescent="0.2">
      <c r="D1954" s="163"/>
    </row>
    <row r="1955" spans="4:4" x14ac:dyDescent="0.2">
      <c r="D1955" s="163"/>
    </row>
    <row r="1956" spans="4:4" x14ac:dyDescent="0.2">
      <c r="D1956" s="163"/>
    </row>
    <row r="1957" spans="4:4" x14ac:dyDescent="0.2">
      <c r="D1957" s="163"/>
    </row>
    <row r="1958" spans="4:4" x14ac:dyDescent="0.2">
      <c r="D1958" s="163"/>
    </row>
    <row r="1959" spans="4:4" x14ac:dyDescent="0.2">
      <c r="D1959" s="163"/>
    </row>
    <row r="1960" spans="4:4" x14ac:dyDescent="0.2">
      <c r="D1960" s="163"/>
    </row>
    <row r="1961" spans="4:4" x14ac:dyDescent="0.2">
      <c r="D1961" s="163"/>
    </row>
    <row r="1962" spans="4:4" x14ac:dyDescent="0.2">
      <c r="D1962" s="163"/>
    </row>
    <row r="1963" spans="4:4" x14ac:dyDescent="0.2">
      <c r="D1963" s="163"/>
    </row>
    <row r="1964" spans="4:4" x14ac:dyDescent="0.2">
      <c r="D1964" s="163"/>
    </row>
    <row r="1965" spans="4:4" x14ac:dyDescent="0.2">
      <c r="D1965" s="163"/>
    </row>
    <row r="1966" spans="4:4" x14ac:dyDescent="0.2">
      <c r="D1966" s="163"/>
    </row>
    <row r="1967" spans="4:4" x14ac:dyDescent="0.2">
      <c r="D1967" s="163"/>
    </row>
    <row r="1968" spans="4:4" x14ac:dyDescent="0.2">
      <c r="D1968" s="163"/>
    </row>
    <row r="1969" spans="4:4" x14ac:dyDescent="0.2">
      <c r="D1969" s="163"/>
    </row>
    <row r="1970" spans="4:4" x14ac:dyDescent="0.2">
      <c r="D1970" s="163"/>
    </row>
    <row r="1971" spans="4:4" x14ac:dyDescent="0.2">
      <c r="D1971" s="163"/>
    </row>
    <row r="1972" spans="4:4" x14ac:dyDescent="0.2">
      <c r="D1972" s="163"/>
    </row>
    <row r="1973" spans="4:4" x14ac:dyDescent="0.2">
      <c r="D1973" s="163"/>
    </row>
    <row r="1974" spans="4:4" x14ac:dyDescent="0.2">
      <c r="D1974" s="163"/>
    </row>
    <row r="1975" spans="4:4" x14ac:dyDescent="0.2">
      <c r="D1975" s="163"/>
    </row>
    <row r="1976" spans="4:4" x14ac:dyDescent="0.2">
      <c r="D1976" s="163"/>
    </row>
    <row r="1977" spans="4:4" x14ac:dyDescent="0.2">
      <c r="D1977" s="163"/>
    </row>
    <row r="1978" spans="4:4" x14ac:dyDescent="0.2">
      <c r="D1978" s="163"/>
    </row>
    <row r="1979" spans="4:4" x14ac:dyDescent="0.2">
      <c r="D1979" s="163"/>
    </row>
    <row r="1980" spans="4:4" x14ac:dyDescent="0.2">
      <c r="D1980" s="163"/>
    </row>
    <row r="1981" spans="4:4" x14ac:dyDescent="0.2">
      <c r="D1981" s="163"/>
    </row>
    <row r="1982" spans="4:4" x14ac:dyDescent="0.2">
      <c r="D1982" s="163"/>
    </row>
    <row r="1983" spans="4:4" x14ac:dyDescent="0.2">
      <c r="D1983" s="163"/>
    </row>
    <row r="1984" spans="4:4" x14ac:dyDescent="0.2">
      <c r="D1984" s="163"/>
    </row>
    <row r="1985" spans="4:4" x14ac:dyDescent="0.2">
      <c r="D1985" s="163"/>
    </row>
    <row r="1986" spans="4:4" x14ac:dyDescent="0.2">
      <c r="D1986" s="163"/>
    </row>
    <row r="1987" spans="4:4" x14ac:dyDescent="0.2">
      <c r="D1987" s="163"/>
    </row>
    <row r="1988" spans="4:4" x14ac:dyDescent="0.2">
      <c r="D1988" s="163"/>
    </row>
    <row r="1989" spans="4:4" x14ac:dyDescent="0.2">
      <c r="D1989" s="163"/>
    </row>
    <row r="1990" spans="4:4" x14ac:dyDescent="0.2">
      <c r="D1990" s="163"/>
    </row>
    <row r="1991" spans="4:4" x14ac:dyDescent="0.2">
      <c r="D1991" s="163"/>
    </row>
    <row r="1992" spans="4:4" x14ac:dyDescent="0.2">
      <c r="D1992" s="163"/>
    </row>
    <row r="1993" spans="4:4" x14ac:dyDescent="0.2">
      <c r="D1993" s="163"/>
    </row>
    <row r="1994" spans="4:4" x14ac:dyDescent="0.2">
      <c r="D1994" s="163"/>
    </row>
    <row r="1995" spans="4:4" x14ac:dyDescent="0.2">
      <c r="D1995" s="163"/>
    </row>
    <row r="1996" spans="4:4" x14ac:dyDescent="0.2">
      <c r="D1996" s="163"/>
    </row>
    <row r="1997" spans="4:4" x14ac:dyDescent="0.2">
      <c r="D1997" s="163"/>
    </row>
    <row r="1998" spans="4:4" x14ac:dyDescent="0.2">
      <c r="D1998" s="163"/>
    </row>
    <row r="1999" spans="4:4" x14ac:dyDescent="0.2">
      <c r="D1999" s="163"/>
    </row>
    <row r="2000" spans="4:4" x14ac:dyDescent="0.2">
      <c r="D2000" s="163"/>
    </row>
    <row r="2001" spans="4:4" x14ac:dyDescent="0.2">
      <c r="D2001" s="163"/>
    </row>
    <row r="2002" spans="4:4" x14ac:dyDescent="0.2">
      <c r="D2002" s="163"/>
    </row>
    <row r="2003" spans="4:4" x14ac:dyDescent="0.2">
      <c r="D2003" s="163"/>
    </row>
    <row r="2004" spans="4:4" x14ac:dyDescent="0.2">
      <c r="D2004" s="163"/>
    </row>
    <row r="2005" spans="4:4" x14ac:dyDescent="0.2">
      <c r="D2005" s="163"/>
    </row>
    <row r="2006" spans="4:4" x14ac:dyDescent="0.2">
      <c r="D2006" s="163"/>
    </row>
    <row r="2007" spans="4:4" x14ac:dyDescent="0.2">
      <c r="D2007" s="163"/>
    </row>
    <row r="2008" spans="4:4" x14ac:dyDescent="0.2">
      <c r="D2008" s="163"/>
    </row>
    <row r="2009" spans="4:4" x14ac:dyDescent="0.2">
      <c r="D2009" s="163"/>
    </row>
    <row r="2010" spans="4:4" x14ac:dyDescent="0.2">
      <c r="D2010" s="163"/>
    </row>
    <row r="2011" spans="4:4" x14ac:dyDescent="0.2">
      <c r="D2011" s="163"/>
    </row>
    <row r="2012" spans="4:4" x14ac:dyDescent="0.2">
      <c r="D2012" s="163"/>
    </row>
    <row r="2013" spans="4:4" x14ac:dyDescent="0.2">
      <c r="D2013" s="163"/>
    </row>
    <row r="2014" spans="4:4" x14ac:dyDescent="0.2">
      <c r="D2014" s="163"/>
    </row>
    <row r="2015" spans="4:4" x14ac:dyDescent="0.2">
      <c r="D2015" s="163"/>
    </row>
    <row r="2016" spans="4:4" x14ac:dyDescent="0.2">
      <c r="D2016" s="163"/>
    </row>
    <row r="2017" spans="4:4" x14ac:dyDescent="0.2">
      <c r="D2017" s="163"/>
    </row>
    <row r="2018" spans="4:4" x14ac:dyDescent="0.2">
      <c r="D2018" s="163"/>
    </row>
    <row r="2019" spans="4:4" x14ac:dyDescent="0.2">
      <c r="D2019" s="163"/>
    </row>
    <row r="2020" spans="4:4" x14ac:dyDescent="0.2">
      <c r="D2020" s="163"/>
    </row>
    <row r="2021" spans="4:4" x14ac:dyDescent="0.2">
      <c r="D2021" s="163"/>
    </row>
    <row r="2022" spans="4:4" x14ac:dyDescent="0.2">
      <c r="D2022" s="163"/>
    </row>
    <row r="2023" spans="4:4" x14ac:dyDescent="0.2">
      <c r="D2023" s="163"/>
    </row>
    <row r="2024" spans="4:4" x14ac:dyDescent="0.2">
      <c r="D2024" s="163"/>
    </row>
    <row r="2025" spans="4:4" x14ac:dyDescent="0.2">
      <c r="D2025" s="163"/>
    </row>
    <row r="2026" spans="4:4" x14ac:dyDescent="0.2">
      <c r="D2026" s="163"/>
    </row>
    <row r="2027" spans="4:4" x14ac:dyDescent="0.2">
      <c r="D2027" s="163"/>
    </row>
    <row r="2028" spans="4:4" x14ac:dyDescent="0.2">
      <c r="D2028" s="163"/>
    </row>
    <row r="2029" spans="4:4" x14ac:dyDescent="0.2">
      <c r="D2029" s="163"/>
    </row>
    <row r="2030" spans="4:4" x14ac:dyDescent="0.2">
      <c r="D2030" s="163"/>
    </row>
    <row r="2031" spans="4:4" x14ac:dyDescent="0.2">
      <c r="D2031" s="163"/>
    </row>
    <row r="2032" spans="4:4" x14ac:dyDescent="0.2">
      <c r="D2032" s="163"/>
    </row>
    <row r="2033" spans="4:4" x14ac:dyDescent="0.2">
      <c r="D2033" s="163"/>
    </row>
    <row r="2034" spans="4:4" x14ac:dyDescent="0.2">
      <c r="D2034" s="163"/>
    </row>
    <row r="2035" spans="4:4" x14ac:dyDescent="0.2">
      <c r="D2035" s="163"/>
    </row>
    <row r="2036" spans="4:4" x14ac:dyDescent="0.2">
      <c r="D2036" s="163"/>
    </row>
    <row r="2037" spans="4:4" x14ac:dyDescent="0.2">
      <c r="D2037" s="163"/>
    </row>
    <row r="2038" spans="4:4" x14ac:dyDescent="0.2">
      <c r="D2038" s="163"/>
    </row>
    <row r="2039" spans="4:4" x14ac:dyDescent="0.2">
      <c r="D2039" s="163"/>
    </row>
    <row r="2040" spans="4:4" x14ac:dyDescent="0.2">
      <c r="D2040" s="163"/>
    </row>
    <row r="2041" spans="4:4" x14ac:dyDescent="0.2">
      <c r="D2041" s="163"/>
    </row>
    <row r="2042" spans="4:4" x14ac:dyDescent="0.2">
      <c r="D2042" s="163"/>
    </row>
    <row r="2043" spans="4:4" x14ac:dyDescent="0.2">
      <c r="D2043" s="163"/>
    </row>
    <row r="2044" spans="4:4" x14ac:dyDescent="0.2">
      <c r="D2044" s="163"/>
    </row>
    <row r="2045" spans="4:4" x14ac:dyDescent="0.2">
      <c r="D2045" s="163"/>
    </row>
    <row r="2046" spans="4:4" x14ac:dyDescent="0.2">
      <c r="D2046" s="163"/>
    </row>
    <row r="2047" spans="4:4" x14ac:dyDescent="0.2">
      <c r="D2047" s="163"/>
    </row>
    <row r="2048" spans="4:4" x14ac:dyDescent="0.2">
      <c r="D2048" s="163"/>
    </row>
    <row r="2049" spans="4:4" x14ac:dyDescent="0.2">
      <c r="D2049" s="163"/>
    </row>
    <row r="2050" spans="4:4" x14ac:dyDescent="0.2">
      <c r="D2050" s="163"/>
    </row>
    <row r="2051" spans="4:4" x14ac:dyDescent="0.2">
      <c r="D2051" s="163"/>
    </row>
    <row r="2052" spans="4:4" x14ac:dyDescent="0.2">
      <c r="D2052" s="163"/>
    </row>
    <row r="2053" spans="4:4" x14ac:dyDescent="0.2">
      <c r="D2053" s="163"/>
    </row>
    <row r="2054" spans="4:4" x14ac:dyDescent="0.2">
      <c r="D2054" s="163"/>
    </row>
    <row r="2055" spans="4:4" x14ac:dyDescent="0.2">
      <c r="D2055" s="163"/>
    </row>
    <row r="2056" spans="4:4" x14ac:dyDescent="0.2">
      <c r="D2056" s="163"/>
    </row>
    <row r="2057" spans="4:4" x14ac:dyDescent="0.2">
      <c r="D2057" s="163"/>
    </row>
    <row r="2058" spans="4:4" x14ac:dyDescent="0.2">
      <c r="D2058" s="163"/>
    </row>
    <row r="2059" spans="4:4" x14ac:dyDescent="0.2">
      <c r="D2059" s="163"/>
    </row>
    <row r="2060" spans="4:4" x14ac:dyDescent="0.2">
      <c r="D2060" s="163"/>
    </row>
    <row r="2061" spans="4:4" x14ac:dyDescent="0.2">
      <c r="D2061" s="163"/>
    </row>
    <row r="2062" spans="4:4" x14ac:dyDescent="0.2">
      <c r="D2062" s="163"/>
    </row>
    <row r="2063" spans="4:4" x14ac:dyDescent="0.2">
      <c r="D2063" s="163"/>
    </row>
    <row r="2064" spans="4:4" x14ac:dyDescent="0.2">
      <c r="D2064" s="163"/>
    </row>
    <row r="2065" spans="4:4" x14ac:dyDescent="0.2">
      <c r="D2065" s="163"/>
    </row>
    <row r="2066" spans="4:4" x14ac:dyDescent="0.2">
      <c r="D2066" s="163"/>
    </row>
    <row r="2067" spans="4:4" x14ac:dyDescent="0.2">
      <c r="D2067" s="163"/>
    </row>
    <row r="2068" spans="4:4" x14ac:dyDescent="0.2">
      <c r="D2068" s="163"/>
    </row>
    <row r="2069" spans="4:4" x14ac:dyDescent="0.2">
      <c r="D2069" s="163"/>
    </row>
    <row r="2070" spans="4:4" x14ac:dyDescent="0.2">
      <c r="D2070" s="163"/>
    </row>
    <row r="2071" spans="4:4" x14ac:dyDescent="0.2">
      <c r="D2071" s="163"/>
    </row>
    <row r="2072" spans="4:4" x14ac:dyDescent="0.2">
      <c r="D2072" s="163"/>
    </row>
    <row r="2073" spans="4:4" x14ac:dyDescent="0.2">
      <c r="D2073" s="163"/>
    </row>
    <row r="2074" spans="4:4" x14ac:dyDescent="0.2">
      <c r="D2074" s="163"/>
    </row>
    <row r="2075" spans="4:4" x14ac:dyDescent="0.2">
      <c r="D2075" s="163"/>
    </row>
    <row r="2076" spans="4:4" x14ac:dyDescent="0.2">
      <c r="D2076" s="163"/>
    </row>
    <row r="2077" spans="4:4" x14ac:dyDescent="0.2">
      <c r="D2077" s="163"/>
    </row>
    <row r="2078" spans="4:4" x14ac:dyDescent="0.2">
      <c r="D2078" s="163"/>
    </row>
    <row r="2079" spans="4:4" x14ac:dyDescent="0.2">
      <c r="D2079" s="163"/>
    </row>
    <row r="2080" spans="4:4" x14ac:dyDescent="0.2">
      <c r="D2080" s="163"/>
    </row>
    <row r="2081" spans="4:4" x14ac:dyDescent="0.2">
      <c r="D2081" s="163"/>
    </row>
    <row r="2082" spans="4:4" x14ac:dyDescent="0.2">
      <c r="D2082" s="163"/>
    </row>
    <row r="2083" spans="4:4" x14ac:dyDescent="0.2">
      <c r="D2083" s="163"/>
    </row>
    <row r="2084" spans="4:4" x14ac:dyDescent="0.2">
      <c r="D2084" s="163"/>
    </row>
    <row r="2085" spans="4:4" x14ac:dyDescent="0.2">
      <c r="D2085" s="163"/>
    </row>
    <row r="2086" spans="4:4" x14ac:dyDescent="0.2">
      <c r="D2086" s="163"/>
    </row>
    <row r="2087" spans="4:4" x14ac:dyDescent="0.2">
      <c r="D2087" s="163"/>
    </row>
    <row r="2088" spans="4:4" x14ac:dyDescent="0.2">
      <c r="D2088" s="163"/>
    </row>
    <row r="2089" spans="4:4" x14ac:dyDescent="0.2">
      <c r="D2089" s="163"/>
    </row>
    <row r="2090" spans="4:4" x14ac:dyDescent="0.2">
      <c r="D2090" s="163"/>
    </row>
    <row r="2091" spans="4:4" x14ac:dyDescent="0.2">
      <c r="D2091" s="163"/>
    </row>
    <row r="2092" spans="4:4" x14ac:dyDescent="0.2">
      <c r="D2092" s="163"/>
    </row>
    <row r="2093" spans="4:4" x14ac:dyDescent="0.2">
      <c r="D2093" s="163"/>
    </row>
    <row r="2094" spans="4:4" x14ac:dyDescent="0.2">
      <c r="D2094" s="163"/>
    </row>
    <row r="2095" spans="4:4" x14ac:dyDescent="0.2">
      <c r="D2095" s="163"/>
    </row>
    <row r="2096" spans="4:4" x14ac:dyDescent="0.2">
      <c r="D2096" s="163"/>
    </row>
    <row r="2097" spans="4:4" x14ac:dyDescent="0.2">
      <c r="D2097" s="163"/>
    </row>
    <row r="2098" spans="4:4" x14ac:dyDescent="0.2">
      <c r="D2098" s="163"/>
    </row>
    <row r="2099" spans="4:4" x14ac:dyDescent="0.2">
      <c r="D2099" s="163"/>
    </row>
    <row r="2100" spans="4:4" x14ac:dyDescent="0.2">
      <c r="D2100" s="163"/>
    </row>
    <row r="2101" spans="4:4" x14ac:dyDescent="0.2">
      <c r="D2101" s="163"/>
    </row>
    <row r="2102" spans="4:4" x14ac:dyDescent="0.2">
      <c r="D2102" s="163"/>
    </row>
    <row r="2103" spans="4:4" x14ac:dyDescent="0.2">
      <c r="D2103" s="163"/>
    </row>
    <row r="2104" spans="4:4" x14ac:dyDescent="0.2">
      <c r="D2104" s="163"/>
    </row>
    <row r="2105" spans="4:4" x14ac:dyDescent="0.2">
      <c r="D2105" s="163"/>
    </row>
    <row r="2106" spans="4:4" x14ac:dyDescent="0.2">
      <c r="D2106" s="163"/>
    </row>
    <row r="2107" spans="4:4" x14ac:dyDescent="0.2">
      <c r="D2107" s="163"/>
    </row>
    <row r="2108" spans="4:4" x14ac:dyDescent="0.2">
      <c r="D2108" s="163"/>
    </row>
    <row r="2109" spans="4:4" x14ac:dyDescent="0.2">
      <c r="D2109" s="163"/>
    </row>
    <row r="2110" spans="4:4" x14ac:dyDescent="0.2">
      <c r="D2110" s="163"/>
    </row>
    <row r="2111" spans="4:4" x14ac:dyDescent="0.2">
      <c r="D2111" s="163"/>
    </row>
    <row r="2112" spans="4:4" x14ac:dyDescent="0.2">
      <c r="D2112" s="163"/>
    </row>
    <row r="2113" spans="4:4" x14ac:dyDescent="0.2">
      <c r="D2113" s="163"/>
    </row>
    <row r="2114" spans="4:4" x14ac:dyDescent="0.2">
      <c r="D2114" s="163"/>
    </row>
    <row r="2115" spans="4:4" x14ac:dyDescent="0.2">
      <c r="D2115" s="163"/>
    </row>
    <row r="2116" spans="4:4" x14ac:dyDescent="0.2">
      <c r="D2116" s="163"/>
    </row>
    <row r="2117" spans="4:4" x14ac:dyDescent="0.2">
      <c r="D2117" s="163"/>
    </row>
    <row r="2118" spans="4:4" x14ac:dyDescent="0.2">
      <c r="D2118" s="163"/>
    </row>
    <row r="2119" spans="4:4" x14ac:dyDescent="0.2">
      <c r="D2119" s="163"/>
    </row>
    <row r="2120" spans="4:4" x14ac:dyDescent="0.2">
      <c r="D2120" s="163"/>
    </row>
    <row r="2121" spans="4:4" x14ac:dyDescent="0.2">
      <c r="D2121" s="163"/>
    </row>
    <row r="2122" spans="4:4" x14ac:dyDescent="0.2">
      <c r="D2122" s="163"/>
    </row>
    <row r="2123" spans="4:4" x14ac:dyDescent="0.2">
      <c r="D2123" s="163"/>
    </row>
    <row r="2124" spans="4:4" x14ac:dyDescent="0.2">
      <c r="D2124" s="163"/>
    </row>
    <row r="2125" spans="4:4" x14ac:dyDescent="0.2">
      <c r="D2125" s="163"/>
    </row>
    <row r="2126" spans="4:4" x14ac:dyDescent="0.2">
      <c r="D2126" s="163"/>
    </row>
    <row r="2127" spans="4:4" x14ac:dyDescent="0.2">
      <c r="D2127" s="163"/>
    </row>
    <row r="2128" spans="4:4" x14ac:dyDescent="0.2">
      <c r="D2128" s="163"/>
    </row>
    <row r="2129" spans="4:4" x14ac:dyDescent="0.2">
      <c r="D2129" s="163"/>
    </row>
    <row r="2130" spans="4:4" x14ac:dyDescent="0.2">
      <c r="D2130" s="163"/>
    </row>
    <row r="2131" spans="4:4" x14ac:dyDescent="0.2">
      <c r="D2131" s="163"/>
    </row>
    <row r="2132" spans="4:4" x14ac:dyDescent="0.2">
      <c r="D2132" s="163"/>
    </row>
    <row r="2133" spans="4:4" x14ac:dyDescent="0.2">
      <c r="D2133" s="163"/>
    </row>
    <row r="2134" spans="4:4" x14ac:dyDescent="0.2">
      <c r="D2134" s="163"/>
    </row>
    <row r="2135" spans="4:4" x14ac:dyDescent="0.2">
      <c r="D2135" s="163"/>
    </row>
    <row r="2136" spans="4:4" x14ac:dyDescent="0.2">
      <c r="D2136" s="163"/>
    </row>
    <row r="2137" spans="4:4" x14ac:dyDescent="0.2">
      <c r="D2137" s="163"/>
    </row>
    <row r="2138" spans="4:4" x14ac:dyDescent="0.2">
      <c r="D2138" s="163"/>
    </row>
    <row r="2139" spans="4:4" x14ac:dyDescent="0.2">
      <c r="D2139" s="163"/>
    </row>
    <row r="2140" spans="4:4" x14ac:dyDescent="0.2">
      <c r="D2140" s="163"/>
    </row>
    <row r="2141" spans="4:4" x14ac:dyDescent="0.2">
      <c r="D2141" s="163"/>
    </row>
    <row r="2142" spans="4:4" x14ac:dyDescent="0.2">
      <c r="D2142" s="163"/>
    </row>
    <row r="2143" spans="4:4" x14ac:dyDescent="0.2">
      <c r="D2143" s="163"/>
    </row>
    <row r="2144" spans="4:4" x14ac:dyDescent="0.2">
      <c r="D2144" s="163"/>
    </row>
    <row r="2145" spans="4:4" x14ac:dyDescent="0.2">
      <c r="D2145" s="163"/>
    </row>
    <row r="2146" spans="4:4" x14ac:dyDescent="0.2">
      <c r="D2146" s="163"/>
    </row>
    <row r="2147" spans="4:4" x14ac:dyDescent="0.2">
      <c r="D2147" s="163"/>
    </row>
    <row r="2148" spans="4:4" x14ac:dyDescent="0.2">
      <c r="D2148" s="163"/>
    </row>
    <row r="2149" spans="4:4" x14ac:dyDescent="0.2">
      <c r="D2149" s="163"/>
    </row>
    <row r="2150" spans="4:4" x14ac:dyDescent="0.2">
      <c r="D2150" s="163"/>
    </row>
    <row r="2151" spans="4:4" x14ac:dyDescent="0.2">
      <c r="D2151" s="163"/>
    </row>
    <row r="2152" spans="4:4" x14ac:dyDescent="0.2">
      <c r="D2152" s="163"/>
    </row>
    <row r="2153" spans="4:4" x14ac:dyDescent="0.2">
      <c r="D2153" s="163"/>
    </row>
    <row r="2154" spans="4:4" x14ac:dyDescent="0.2">
      <c r="D2154" s="163"/>
    </row>
    <row r="2155" spans="4:4" x14ac:dyDescent="0.2">
      <c r="D2155" s="163"/>
    </row>
    <row r="2156" spans="4:4" x14ac:dyDescent="0.2">
      <c r="D2156" s="163"/>
    </row>
    <row r="2157" spans="4:4" x14ac:dyDescent="0.2">
      <c r="D2157" s="163"/>
    </row>
    <row r="2158" spans="4:4" x14ac:dyDescent="0.2">
      <c r="D2158" s="163"/>
    </row>
    <row r="2159" spans="4:4" x14ac:dyDescent="0.2">
      <c r="D2159" s="163"/>
    </row>
    <row r="2160" spans="4:4" x14ac:dyDescent="0.2">
      <c r="D2160" s="163"/>
    </row>
    <row r="2161" spans="4:4" x14ac:dyDescent="0.2">
      <c r="D2161" s="163"/>
    </row>
    <row r="2162" spans="4:4" x14ac:dyDescent="0.2">
      <c r="D2162" s="163"/>
    </row>
    <row r="2163" spans="4:4" x14ac:dyDescent="0.2">
      <c r="D2163" s="163"/>
    </row>
    <row r="2164" spans="4:4" x14ac:dyDescent="0.2">
      <c r="D2164" s="163"/>
    </row>
    <row r="2165" spans="4:4" x14ac:dyDescent="0.2">
      <c r="D2165" s="163"/>
    </row>
    <row r="2166" spans="4:4" x14ac:dyDescent="0.2">
      <c r="D2166" s="163"/>
    </row>
    <row r="2167" spans="4:4" x14ac:dyDescent="0.2">
      <c r="D2167" s="163"/>
    </row>
    <row r="2168" spans="4:4" x14ac:dyDescent="0.2">
      <c r="D2168" s="163"/>
    </row>
    <row r="2169" spans="4:4" x14ac:dyDescent="0.2">
      <c r="D2169" s="163"/>
    </row>
    <row r="2170" spans="4:4" x14ac:dyDescent="0.2">
      <c r="D2170" s="163"/>
    </row>
    <row r="2171" spans="4:4" x14ac:dyDescent="0.2">
      <c r="D2171" s="163"/>
    </row>
    <row r="2172" spans="4:4" x14ac:dyDescent="0.2">
      <c r="D2172" s="163"/>
    </row>
    <row r="2173" spans="4:4" x14ac:dyDescent="0.2">
      <c r="D2173" s="163"/>
    </row>
    <row r="2174" spans="4:4" x14ac:dyDescent="0.2">
      <c r="D2174" s="163"/>
    </row>
    <row r="2175" spans="4:4" x14ac:dyDescent="0.2">
      <c r="D2175" s="163"/>
    </row>
    <row r="2176" spans="4:4" x14ac:dyDescent="0.2">
      <c r="D2176" s="163"/>
    </row>
    <row r="2177" spans="4:4" x14ac:dyDescent="0.2">
      <c r="D2177" s="163"/>
    </row>
    <row r="2178" spans="4:4" x14ac:dyDescent="0.2">
      <c r="D2178" s="163"/>
    </row>
    <row r="2179" spans="4:4" x14ac:dyDescent="0.2">
      <c r="D2179" s="163"/>
    </row>
    <row r="2180" spans="4:4" x14ac:dyDescent="0.2">
      <c r="D2180" s="163"/>
    </row>
    <row r="2181" spans="4:4" x14ac:dyDescent="0.2">
      <c r="D2181" s="163"/>
    </row>
    <row r="2182" spans="4:4" x14ac:dyDescent="0.2">
      <c r="D2182" s="163"/>
    </row>
    <row r="2183" spans="4:4" x14ac:dyDescent="0.2">
      <c r="D2183" s="163"/>
    </row>
    <row r="2184" spans="4:4" x14ac:dyDescent="0.2">
      <c r="D2184" s="163"/>
    </row>
    <row r="2185" spans="4:4" x14ac:dyDescent="0.2">
      <c r="D2185" s="163"/>
    </row>
    <row r="2186" spans="4:4" x14ac:dyDescent="0.2">
      <c r="D2186" s="163"/>
    </row>
    <row r="2187" spans="4:4" x14ac:dyDescent="0.2">
      <c r="D2187" s="163"/>
    </row>
    <row r="2188" spans="4:4" x14ac:dyDescent="0.2">
      <c r="D2188" s="163"/>
    </row>
    <row r="2189" spans="4:4" x14ac:dyDescent="0.2">
      <c r="D2189" s="163"/>
    </row>
    <row r="2190" spans="4:4" x14ac:dyDescent="0.2">
      <c r="D2190" s="163"/>
    </row>
    <row r="2191" spans="4:4" x14ac:dyDescent="0.2">
      <c r="D2191" s="163"/>
    </row>
    <row r="2192" spans="4:4" x14ac:dyDescent="0.2">
      <c r="D2192" s="163"/>
    </row>
    <row r="2193" spans="4:4" x14ac:dyDescent="0.2">
      <c r="D2193" s="163"/>
    </row>
    <row r="2194" spans="4:4" x14ac:dyDescent="0.2">
      <c r="D2194" s="163"/>
    </row>
    <row r="2195" spans="4:4" x14ac:dyDescent="0.2">
      <c r="D2195" s="163"/>
    </row>
    <row r="2196" spans="4:4" x14ac:dyDescent="0.2">
      <c r="D2196" s="163"/>
    </row>
    <row r="2197" spans="4:4" x14ac:dyDescent="0.2">
      <c r="D2197" s="163"/>
    </row>
    <row r="2198" spans="4:4" x14ac:dyDescent="0.2">
      <c r="D2198" s="163"/>
    </row>
    <row r="2199" spans="4:4" x14ac:dyDescent="0.2">
      <c r="D2199" s="163"/>
    </row>
    <row r="2200" spans="4:4" x14ac:dyDescent="0.2">
      <c r="D2200" s="163"/>
    </row>
    <row r="2201" spans="4:4" x14ac:dyDescent="0.2">
      <c r="D2201" s="163"/>
    </row>
    <row r="2202" spans="4:4" x14ac:dyDescent="0.2">
      <c r="D2202" s="163"/>
    </row>
    <row r="2203" spans="4:4" x14ac:dyDescent="0.2">
      <c r="D2203" s="163"/>
    </row>
    <row r="2204" spans="4:4" x14ac:dyDescent="0.2">
      <c r="D2204" s="163"/>
    </row>
    <row r="2205" spans="4:4" x14ac:dyDescent="0.2">
      <c r="D2205" s="163"/>
    </row>
    <row r="2206" spans="4:4" x14ac:dyDescent="0.2">
      <c r="D2206" s="163"/>
    </row>
    <row r="2207" spans="4:4" x14ac:dyDescent="0.2">
      <c r="D2207" s="163"/>
    </row>
    <row r="2208" spans="4:4" x14ac:dyDescent="0.2">
      <c r="D2208" s="163"/>
    </row>
    <row r="2209" spans="4:4" x14ac:dyDescent="0.2">
      <c r="D2209" s="163"/>
    </row>
    <row r="2210" spans="4:4" x14ac:dyDescent="0.2">
      <c r="D2210" s="163"/>
    </row>
    <row r="2211" spans="4:4" x14ac:dyDescent="0.2">
      <c r="D2211" s="163"/>
    </row>
    <row r="2212" spans="4:4" x14ac:dyDescent="0.2">
      <c r="D2212" s="163"/>
    </row>
    <row r="2213" spans="4:4" x14ac:dyDescent="0.2">
      <c r="D2213" s="163"/>
    </row>
    <row r="2214" spans="4:4" x14ac:dyDescent="0.2">
      <c r="D2214" s="163"/>
    </row>
    <row r="2215" spans="4:4" x14ac:dyDescent="0.2">
      <c r="D2215" s="163"/>
    </row>
    <row r="2216" spans="4:4" x14ac:dyDescent="0.2">
      <c r="D2216" s="163"/>
    </row>
    <row r="2217" spans="4:4" x14ac:dyDescent="0.2">
      <c r="D2217" s="163"/>
    </row>
    <row r="2218" spans="4:4" x14ac:dyDescent="0.2">
      <c r="D2218" s="163"/>
    </row>
    <row r="2219" spans="4:4" x14ac:dyDescent="0.2">
      <c r="D2219" s="163"/>
    </row>
    <row r="2220" spans="4:4" x14ac:dyDescent="0.2">
      <c r="D2220" s="163"/>
    </row>
    <row r="2221" spans="4:4" x14ac:dyDescent="0.2">
      <c r="D2221" s="163"/>
    </row>
    <row r="2222" spans="4:4" x14ac:dyDescent="0.2">
      <c r="D2222" s="163"/>
    </row>
    <row r="2223" spans="4:4" x14ac:dyDescent="0.2">
      <c r="D2223" s="163"/>
    </row>
    <row r="2224" spans="4:4" x14ac:dyDescent="0.2">
      <c r="D2224" s="163"/>
    </row>
    <row r="2225" spans="4:4" x14ac:dyDescent="0.2">
      <c r="D2225" s="163"/>
    </row>
    <row r="2226" spans="4:4" x14ac:dyDescent="0.2">
      <c r="D2226" s="163"/>
    </row>
    <row r="2227" spans="4:4" x14ac:dyDescent="0.2">
      <c r="D2227" s="163"/>
    </row>
    <row r="2228" spans="4:4" x14ac:dyDescent="0.2">
      <c r="D2228" s="163"/>
    </row>
    <row r="2229" spans="4:4" x14ac:dyDescent="0.2">
      <c r="D2229" s="163"/>
    </row>
    <row r="2230" spans="4:4" x14ac:dyDescent="0.2">
      <c r="D2230" s="163"/>
    </row>
    <row r="2231" spans="4:4" x14ac:dyDescent="0.2">
      <c r="D2231" s="163"/>
    </row>
    <row r="2232" spans="4:4" x14ac:dyDescent="0.2">
      <c r="D2232" s="163"/>
    </row>
    <row r="2233" spans="4:4" x14ac:dyDescent="0.2">
      <c r="D2233" s="163"/>
    </row>
    <row r="2234" spans="4:4" x14ac:dyDescent="0.2">
      <c r="D2234" s="163"/>
    </row>
    <row r="2235" spans="4:4" x14ac:dyDescent="0.2">
      <c r="D2235" s="163"/>
    </row>
    <row r="2236" spans="4:4" x14ac:dyDescent="0.2">
      <c r="D2236" s="163"/>
    </row>
    <row r="2237" spans="4:4" x14ac:dyDescent="0.2">
      <c r="D2237" s="163"/>
    </row>
    <row r="2238" spans="4:4" x14ac:dyDescent="0.2">
      <c r="D2238" s="163"/>
    </row>
    <row r="2239" spans="4:4" x14ac:dyDescent="0.2">
      <c r="D2239" s="163"/>
    </row>
    <row r="2240" spans="4:4" x14ac:dyDescent="0.2">
      <c r="D2240" s="163"/>
    </row>
    <row r="2241" spans="4:4" x14ac:dyDescent="0.2">
      <c r="D2241" s="163"/>
    </row>
    <row r="2242" spans="4:4" x14ac:dyDescent="0.2">
      <c r="D2242" s="163"/>
    </row>
    <row r="2243" spans="4:4" x14ac:dyDescent="0.2">
      <c r="D2243" s="163"/>
    </row>
    <row r="2244" spans="4:4" x14ac:dyDescent="0.2">
      <c r="D2244" s="163"/>
    </row>
    <row r="2245" spans="4:4" x14ac:dyDescent="0.2">
      <c r="D2245" s="163"/>
    </row>
    <row r="2246" spans="4:4" x14ac:dyDescent="0.2">
      <c r="D2246" s="163"/>
    </row>
    <row r="2247" spans="4:4" x14ac:dyDescent="0.2">
      <c r="D2247" s="163"/>
    </row>
    <row r="2248" spans="4:4" x14ac:dyDescent="0.2">
      <c r="D2248" s="163"/>
    </row>
    <row r="2249" spans="4:4" x14ac:dyDescent="0.2">
      <c r="D2249" s="163"/>
    </row>
    <row r="2250" spans="4:4" x14ac:dyDescent="0.2">
      <c r="D2250" s="163"/>
    </row>
    <row r="2251" spans="4:4" x14ac:dyDescent="0.2">
      <c r="D2251" s="163"/>
    </row>
    <row r="2252" spans="4:4" x14ac:dyDescent="0.2">
      <c r="D2252" s="163"/>
    </row>
    <row r="2253" spans="4:4" x14ac:dyDescent="0.2">
      <c r="D2253" s="163"/>
    </row>
    <row r="2254" spans="4:4" x14ac:dyDescent="0.2">
      <c r="D2254" s="163"/>
    </row>
    <row r="2255" spans="4:4" x14ac:dyDescent="0.2">
      <c r="D2255" s="163"/>
    </row>
    <row r="2256" spans="4:4" x14ac:dyDescent="0.2">
      <c r="D2256" s="163"/>
    </row>
    <row r="2257" spans="4:4" x14ac:dyDescent="0.2">
      <c r="D2257" s="163"/>
    </row>
    <row r="2258" spans="4:4" x14ac:dyDescent="0.2">
      <c r="D2258" s="163"/>
    </row>
    <row r="2259" spans="4:4" x14ac:dyDescent="0.2">
      <c r="D2259" s="163"/>
    </row>
    <row r="2260" spans="4:4" x14ac:dyDescent="0.2">
      <c r="D2260" s="163"/>
    </row>
    <row r="2261" spans="4:4" x14ac:dyDescent="0.2">
      <c r="D2261" s="163"/>
    </row>
    <row r="2262" spans="4:4" x14ac:dyDescent="0.2">
      <c r="D2262" s="163"/>
    </row>
    <row r="2263" spans="4:4" x14ac:dyDescent="0.2">
      <c r="D2263" s="163"/>
    </row>
    <row r="2264" spans="4:4" x14ac:dyDescent="0.2">
      <c r="D2264" s="163"/>
    </row>
    <row r="2265" spans="4:4" x14ac:dyDescent="0.2">
      <c r="D2265" s="163"/>
    </row>
    <row r="2266" spans="4:4" x14ac:dyDescent="0.2">
      <c r="D2266" s="163"/>
    </row>
    <row r="2267" spans="4:4" x14ac:dyDescent="0.2">
      <c r="D2267" s="163"/>
    </row>
    <row r="2268" spans="4:4" x14ac:dyDescent="0.2">
      <c r="D2268" s="163"/>
    </row>
    <row r="2269" spans="4:4" x14ac:dyDescent="0.2">
      <c r="D2269" s="163"/>
    </row>
    <row r="2270" spans="4:4" x14ac:dyDescent="0.2">
      <c r="D2270" s="163"/>
    </row>
    <row r="2271" spans="4:4" x14ac:dyDescent="0.2">
      <c r="D2271" s="163"/>
    </row>
    <row r="2272" spans="4:4" x14ac:dyDescent="0.2">
      <c r="D2272" s="163"/>
    </row>
    <row r="2273" spans="4:4" x14ac:dyDescent="0.2">
      <c r="D2273" s="163"/>
    </row>
    <row r="2274" spans="4:4" x14ac:dyDescent="0.2">
      <c r="D2274" s="163"/>
    </row>
    <row r="2275" spans="4:4" x14ac:dyDescent="0.2">
      <c r="D2275" s="163"/>
    </row>
    <row r="2276" spans="4:4" x14ac:dyDescent="0.2">
      <c r="D2276" s="163"/>
    </row>
    <row r="2277" spans="4:4" x14ac:dyDescent="0.2">
      <c r="D2277" s="163"/>
    </row>
    <row r="2278" spans="4:4" x14ac:dyDescent="0.2">
      <c r="D2278" s="163"/>
    </row>
    <row r="2279" spans="4:4" x14ac:dyDescent="0.2">
      <c r="D2279" s="163"/>
    </row>
    <row r="2280" spans="4:4" x14ac:dyDescent="0.2">
      <c r="D2280" s="163"/>
    </row>
    <row r="2281" spans="4:4" x14ac:dyDescent="0.2">
      <c r="D2281" s="163"/>
    </row>
    <row r="2282" spans="4:4" x14ac:dyDescent="0.2">
      <c r="D2282" s="163"/>
    </row>
    <row r="2283" spans="4:4" x14ac:dyDescent="0.2">
      <c r="D2283" s="163"/>
    </row>
    <row r="2284" spans="4:4" x14ac:dyDescent="0.2">
      <c r="D2284" s="163"/>
    </row>
    <row r="2285" spans="4:4" x14ac:dyDescent="0.2">
      <c r="D2285" s="163"/>
    </row>
    <row r="2286" spans="4:4" x14ac:dyDescent="0.2">
      <c r="D2286" s="163"/>
    </row>
    <row r="2287" spans="4:4" x14ac:dyDescent="0.2">
      <c r="D2287" s="163"/>
    </row>
    <row r="2288" spans="4:4" x14ac:dyDescent="0.2">
      <c r="D2288" s="163"/>
    </row>
    <row r="2289" spans="4:4" x14ac:dyDescent="0.2">
      <c r="D2289" s="163"/>
    </row>
    <row r="2290" spans="4:4" x14ac:dyDescent="0.2">
      <c r="D2290" s="163"/>
    </row>
    <row r="2291" spans="4:4" x14ac:dyDescent="0.2">
      <c r="D2291" s="163"/>
    </row>
    <row r="2292" spans="4:4" x14ac:dyDescent="0.2">
      <c r="D2292" s="163"/>
    </row>
    <row r="2293" spans="4:4" x14ac:dyDescent="0.2">
      <c r="D2293" s="163"/>
    </row>
    <row r="2294" spans="4:4" x14ac:dyDescent="0.2">
      <c r="D2294" s="163"/>
    </row>
    <row r="2295" spans="4:4" x14ac:dyDescent="0.2">
      <c r="D2295" s="163"/>
    </row>
    <row r="2296" spans="4:4" x14ac:dyDescent="0.2">
      <c r="D2296" s="163"/>
    </row>
    <row r="2297" spans="4:4" x14ac:dyDescent="0.2">
      <c r="D2297" s="163"/>
    </row>
    <row r="2298" spans="4:4" x14ac:dyDescent="0.2">
      <c r="D2298" s="163"/>
    </row>
    <row r="2299" spans="4:4" x14ac:dyDescent="0.2">
      <c r="D2299" s="163"/>
    </row>
    <row r="2300" spans="4:4" x14ac:dyDescent="0.2">
      <c r="D2300" s="163"/>
    </row>
    <row r="2301" spans="4:4" x14ac:dyDescent="0.2">
      <c r="D2301" s="163"/>
    </row>
    <row r="2302" spans="4:4" x14ac:dyDescent="0.2">
      <c r="D2302" s="163"/>
    </row>
    <row r="2303" spans="4:4" x14ac:dyDescent="0.2">
      <c r="D2303" s="163"/>
    </row>
    <row r="2304" spans="4:4" x14ac:dyDescent="0.2">
      <c r="D2304" s="163"/>
    </row>
    <row r="2305" spans="4:4" x14ac:dyDescent="0.2">
      <c r="D2305" s="163"/>
    </row>
    <row r="2306" spans="4:4" x14ac:dyDescent="0.2">
      <c r="D2306" s="163"/>
    </row>
    <row r="2307" spans="4:4" x14ac:dyDescent="0.2">
      <c r="D2307" s="163"/>
    </row>
    <row r="2308" spans="4:4" x14ac:dyDescent="0.2">
      <c r="D2308" s="163"/>
    </row>
    <row r="2309" spans="4:4" x14ac:dyDescent="0.2">
      <c r="D2309" s="163"/>
    </row>
    <row r="2310" spans="4:4" x14ac:dyDescent="0.2">
      <c r="D2310" s="163"/>
    </row>
    <row r="2311" spans="4:4" x14ac:dyDescent="0.2">
      <c r="D2311" s="163"/>
    </row>
    <row r="2312" spans="4:4" x14ac:dyDescent="0.2">
      <c r="D2312" s="163"/>
    </row>
    <row r="2313" spans="4:4" x14ac:dyDescent="0.2">
      <c r="D2313" s="163"/>
    </row>
    <row r="2314" spans="4:4" x14ac:dyDescent="0.2">
      <c r="D2314" s="163"/>
    </row>
    <row r="2315" spans="4:4" x14ac:dyDescent="0.2">
      <c r="D2315" s="163"/>
    </row>
    <row r="2316" spans="4:4" x14ac:dyDescent="0.2">
      <c r="D2316" s="163"/>
    </row>
    <row r="2317" spans="4:4" x14ac:dyDescent="0.2">
      <c r="D2317" s="163"/>
    </row>
    <row r="2318" spans="4:4" x14ac:dyDescent="0.2">
      <c r="D2318" s="163"/>
    </row>
    <row r="2319" spans="4:4" x14ac:dyDescent="0.2">
      <c r="D2319" s="163"/>
    </row>
    <row r="2320" spans="4:4" x14ac:dyDescent="0.2">
      <c r="D2320" s="163"/>
    </row>
    <row r="2321" spans="4:4" x14ac:dyDescent="0.2">
      <c r="D2321" s="163"/>
    </row>
    <row r="2322" spans="4:4" x14ac:dyDescent="0.2">
      <c r="D2322" s="163"/>
    </row>
    <row r="2323" spans="4:4" x14ac:dyDescent="0.2">
      <c r="D2323" s="163"/>
    </row>
    <row r="2324" spans="4:4" x14ac:dyDescent="0.2">
      <c r="D2324" s="163"/>
    </row>
    <row r="2325" spans="4:4" x14ac:dyDescent="0.2">
      <c r="D2325" s="163"/>
    </row>
    <row r="2326" spans="4:4" x14ac:dyDescent="0.2">
      <c r="D2326" s="163"/>
    </row>
    <row r="2327" spans="4:4" x14ac:dyDescent="0.2">
      <c r="D2327" s="163"/>
    </row>
    <row r="2328" spans="4:4" x14ac:dyDescent="0.2">
      <c r="D2328" s="163"/>
    </row>
    <row r="2329" spans="4:4" x14ac:dyDescent="0.2">
      <c r="D2329" s="163"/>
    </row>
    <row r="2330" spans="4:4" x14ac:dyDescent="0.2">
      <c r="D2330" s="163"/>
    </row>
    <row r="2331" spans="4:4" x14ac:dyDescent="0.2">
      <c r="D2331" s="163"/>
    </row>
    <row r="2332" spans="4:4" x14ac:dyDescent="0.2">
      <c r="D2332" s="163"/>
    </row>
    <row r="2333" spans="4:4" x14ac:dyDescent="0.2">
      <c r="D2333" s="163"/>
    </row>
    <row r="2334" spans="4:4" x14ac:dyDescent="0.2">
      <c r="D2334" s="163"/>
    </row>
    <row r="2335" spans="4:4" x14ac:dyDescent="0.2">
      <c r="D2335" s="163"/>
    </row>
    <row r="2336" spans="4:4" x14ac:dyDescent="0.2">
      <c r="D2336" s="163"/>
    </row>
    <row r="2337" spans="4:4" x14ac:dyDescent="0.2">
      <c r="D2337" s="163"/>
    </row>
    <row r="2338" spans="4:4" x14ac:dyDescent="0.2">
      <c r="D2338" s="163"/>
    </row>
    <row r="2339" spans="4:4" x14ac:dyDescent="0.2">
      <c r="D2339" s="163"/>
    </row>
    <row r="2340" spans="4:4" x14ac:dyDescent="0.2">
      <c r="D2340" s="163"/>
    </row>
    <row r="2341" spans="4:4" x14ac:dyDescent="0.2">
      <c r="D2341" s="163"/>
    </row>
    <row r="2342" spans="4:4" x14ac:dyDescent="0.2">
      <c r="D2342" s="163"/>
    </row>
    <row r="2343" spans="4:4" x14ac:dyDescent="0.2">
      <c r="D2343" s="163"/>
    </row>
    <row r="2344" spans="4:4" x14ac:dyDescent="0.2">
      <c r="D2344" s="163"/>
    </row>
    <row r="2345" spans="4:4" x14ac:dyDescent="0.2">
      <c r="D2345" s="163"/>
    </row>
    <row r="2346" spans="4:4" x14ac:dyDescent="0.2">
      <c r="D2346" s="163"/>
    </row>
    <row r="2347" spans="4:4" x14ac:dyDescent="0.2">
      <c r="D2347" s="163"/>
    </row>
    <row r="2348" spans="4:4" x14ac:dyDescent="0.2">
      <c r="D2348" s="163"/>
    </row>
    <row r="2349" spans="4:4" x14ac:dyDescent="0.2">
      <c r="D2349" s="163"/>
    </row>
    <row r="2350" spans="4:4" x14ac:dyDescent="0.2">
      <c r="D2350" s="163"/>
    </row>
    <row r="2351" spans="4:4" x14ac:dyDescent="0.2">
      <c r="D2351" s="163"/>
    </row>
    <row r="2352" spans="4:4" x14ac:dyDescent="0.2">
      <c r="D2352" s="163"/>
    </row>
    <row r="2353" spans="4:4" x14ac:dyDescent="0.2">
      <c r="D2353" s="163"/>
    </row>
    <row r="2354" spans="4:4" x14ac:dyDescent="0.2">
      <c r="D2354" s="163"/>
    </row>
    <row r="2355" spans="4:4" x14ac:dyDescent="0.2">
      <c r="D2355" s="163"/>
    </row>
    <row r="2356" spans="4:4" x14ac:dyDescent="0.2">
      <c r="D2356" s="163"/>
    </row>
    <row r="2357" spans="4:4" x14ac:dyDescent="0.2">
      <c r="D2357" s="163"/>
    </row>
    <row r="2358" spans="4:4" x14ac:dyDescent="0.2">
      <c r="D2358" s="163"/>
    </row>
    <row r="2359" spans="4:4" x14ac:dyDescent="0.2">
      <c r="D2359" s="163"/>
    </row>
    <row r="2360" spans="4:4" x14ac:dyDescent="0.2">
      <c r="D2360" s="163"/>
    </row>
    <row r="2361" spans="4:4" x14ac:dyDescent="0.2">
      <c r="D2361" s="163"/>
    </row>
    <row r="2362" spans="4:4" x14ac:dyDescent="0.2">
      <c r="D2362" s="163"/>
    </row>
    <row r="2363" spans="4:4" x14ac:dyDescent="0.2">
      <c r="D2363" s="163"/>
    </row>
    <row r="2364" spans="4:4" x14ac:dyDescent="0.2">
      <c r="D2364" s="163"/>
    </row>
    <row r="2365" spans="4:4" x14ac:dyDescent="0.2">
      <c r="D2365" s="163"/>
    </row>
    <row r="2366" spans="4:4" x14ac:dyDescent="0.2">
      <c r="D2366" s="163"/>
    </row>
    <row r="2367" spans="4:4" x14ac:dyDescent="0.2">
      <c r="D2367" s="163"/>
    </row>
    <row r="2368" spans="4:4" x14ac:dyDescent="0.2">
      <c r="D2368" s="163"/>
    </row>
    <row r="2369" spans="4:4" x14ac:dyDescent="0.2">
      <c r="D2369" s="163"/>
    </row>
    <row r="2370" spans="4:4" x14ac:dyDescent="0.2">
      <c r="D2370" s="163"/>
    </row>
    <row r="2371" spans="4:4" x14ac:dyDescent="0.2">
      <c r="D2371" s="163"/>
    </row>
    <row r="2372" spans="4:4" x14ac:dyDescent="0.2">
      <c r="D2372" s="163"/>
    </row>
    <row r="2373" spans="4:4" x14ac:dyDescent="0.2">
      <c r="D2373" s="163"/>
    </row>
    <row r="2374" spans="4:4" x14ac:dyDescent="0.2">
      <c r="D2374" s="163"/>
    </row>
    <row r="2375" spans="4:4" x14ac:dyDescent="0.2">
      <c r="D2375" s="163"/>
    </row>
    <row r="2376" spans="4:4" x14ac:dyDescent="0.2">
      <c r="D2376" s="163"/>
    </row>
    <row r="2377" spans="4:4" x14ac:dyDescent="0.2">
      <c r="D2377" s="163"/>
    </row>
    <row r="2378" spans="4:4" x14ac:dyDescent="0.2">
      <c r="D2378" s="163"/>
    </row>
    <row r="2379" spans="4:4" x14ac:dyDescent="0.2">
      <c r="D2379" s="163"/>
    </row>
    <row r="2380" spans="4:4" x14ac:dyDescent="0.2">
      <c r="D2380" s="163"/>
    </row>
    <row r="2381" spans="4:4" x14ac:dyDescent="0.2">
      <c r="D2381" s="163"/>
    </row>
    <row r="2382" spans="4:4" x14ac:dyDescent="0.2">
      <c r="D2382" s="163"/>
    </row>
    <row r="2383" spans="4:4" x14ac:dyDescent="0.2">
      <c r="D2383" s="163"/>
    </row>
    <row r="2384" spans="4:4" x14ac:dyDescent="0.2">
      <c r="D2384" s="163"/>
    </row>
    <row r="2385" spans="4:4" x14ac:dyDescent="0.2">
      <c r="D2385" s="163"/>
    </row>
    <row r="2386" spans="4:4" x14ac:dyDescent="0.2">
      <c r="D2386" s="163"/>
    </row>
    <row r="2387" spans="4:4" x14ac:dyDescent="0.2">
      <c r="D2387" s="163"/>
    </row>
    <row r="2388" spans="4:4" x14ac:dyDescent="0.2">
      <c r="D2388" s="163"/>
    </row>
    <row r="2389" spans="4:4" x14ac:dyDescent="0.2">
      <c r="D2389" s="163"/>
    </row>
    <row r="2390" spans="4:4" x14ac:dyDescent="0.2">
      <c r="D2390" s="163"/>
    </row>
    <row r="2391" spans="4:4" x14ac:dyDescent="0.2">
      <c r="D2391" s="163"/>
    </row>
    <row r="2392" spans="4:4" x14ac:dyDescent="0.2">
      <c r="D2392" s="163"/>
    </row>
    <row r="2393" spans="4:4" x14ac:dyDescent="0.2">
      <c r="D2393" s="163"/>
    </row>
    <row r="2394" spans="4:4" x14ac:dyDescent="0.2">
      <c r="D2394" s="163"/>
    </row>
    <row r="2395" spans="4:4" x14ac:dyDescent="0.2">
      <c r="D2395" s="163"/>
    </row>
    <row r="2396" spans="4:4" x14ac:dyDescent="0.2">
      <c r="D2396" s="163"/>
    </row>
    <row r="2397" spans="4:4" x14ac:dyDescent="0.2">
      <c r="D2397" s="163"/>
    </row>
    <row r="2398" spans="4:4" x14ac:dyDescent="0.2">
      <c r="D2398" s="163"/>
    </row>
    <row r="2399" spans="4:4" x14ac:dyDescent="0.2">
      <c r="D2399" s="163"/>
    </row>
    <row r="2400" spans="4:4" x14ac:dyDescent="0.2">
      <c r="D2400" s="163"/>
    </row>
    <row r="2401" spans="4:4" x14ac:dyDescent="0.2">
      <c r="D2401" s="163"/>
    </row>
    <row r="2402" spans="4:4" x14ac:dyDescent="0.2">
      <c r="D2402" s="163"/>
    </row>
    <row r="2403" spans="4:4" x14ac:dyDescent="0.2">
      <c r="D2403" s="163"/>
    </row>
    <row r="2404" spans="4:4" x14ac:dyDescent="0.2">
      <c r="D2404" s="163"/>
    </row>
    <row r="2405" spans="4:4" x14ac:dyDescent="0.2">
      <c r="D2405" s="163"/>
    </row>
    <row r="2406" spans="4:4" x14ac:dyDescent="0.2">
      <c r="D2406" s="163"/>
    </row>
    <row r="2407" spans="4:4" x14ac:dyDescent="0.2">
      <c r="D2407" s="163"/>
    </row>
    <row r="2408" spans="4:4" x14ac:dyDescent="0.2">
      <c r="D2408" s="163"/>
    </row>
    <row r="2409" spans="4:4" x14ac:dyDescent="0.2">
      <c r="D2409" s="163"/>
    </row>
    <row r="2410" spans="4:4" x14ac:dyDescent="0.2">
      <c r="D2410" s="163"/>
    </row>
    <row r="2411" spans="4:4" x14ac:dyDescent="0.2">
      <c r="D2411" s="163"/>
    </row>
    <row r="2412" spans="4:4" x14ac:dyDescent="0.2">
      <c r="D2412" s="163"/>
    </row>
    <row r="2413" spans="4:4" x14ac:dyDescent="0.2">
      <c r="D2413" s="163"/>
    </row>
    <row r="2414" spans="4:4" x14ac:dyDescent="0.2">
      <c r="D2414" s="163"/>
    </row>
    <row r="2415" spans="4:4" x14ac:dyDescent="0.2">
      <c r="D2415" s="163"/>
    </row>
    <row r="2416" spans="4:4" x14ac:dyDescent="0.2">
      <c r="D2416" s="163"/>
    </row>
    <row r="2417" spans="4:4" x14ac:dyDescent="0.2">
      <c r="D2417" s="163"/>
    </row>
    <row r="2418" spans="4:4" x14ac:dyDescent="0.2">
      <c r="D2418" s="163"/>
    </row>
    <row r="2419" spans="4:4" x14ac:dyDescent="0.2">
      <c r="D2419" s="163"/>
    </row>
    <row r="2420" spans="4:4" x14ac:dyDescent="0.2">
      <c r="D2420" s="163"/>
    </row>
    <row r="2421" spans="4:4" x14ac:dyDescent="0.2">
      <c r="D2421" s="163"/>
    </row>
    <row r="2422" spans="4:4" x14ac:dyDescent="0.2">
      <c r="D2422" s="163"/>
    </row>
    <row r="2423" spans="4:4" x14ac:dyDescent="0.2">
      <c r="D2423" s="163"/>
    </row>
    <row r="2424" spans="4:4" x14ac:dyDescent="0.2">
      <c r="D2424" s="163"/>
    </row>
    <row r="2425" spans="4:4" x14ac:dyDescent="0.2">
      <c r="D2425" s="163"/>
    </row>
    <row r="2426" spans="4:4" x14ac:dyDescent="0.2">
      <c r="D2426" s="163"/>
    </row>
    <row r="2427" spans="4:4" x14ac:dyDescent="0.2">
      <c r="D2427" s="163"/>
    </row>
    <row r="2428" spans="4:4" x14ac:dyDescent="0.2">
      <c r="D2428" s="163"/>
    </row>
    <row r="2429" spans="4:4" x14ac:dyDescent="0.2">
      <c r="D2429" s="163"/>
    </row>
    <row r="2430" spans="4:4" x14ac:dyDescent="0.2">
      <c r="D2430" s="163"/>
    </row>
    <row r="2431" spans="4:4" x14ac:dyDescent="0.2">
      <c r="D2431" s="163"/>
    </row>
    <row r="2432" spans="4:4" x14ac:dyDescent="0.2">
      <c r="D2432" s="163"/>
    </row>
    <row r="2433" spans="4:4" x14ac:dyDescent="0.2">
      <c r="D2433" s="163"/>
    </row>
    <row r="2434" spans="4:4" x14ac:dyDescent="0.2">
      <c r="D2434" s="163"/>
    </row>
    <row r="2435" spans="4:4" x14ac:dyDescent="0.2">
      <c r="D2435" s="163"/>
    </row>
    <row r="2436" spans="4:4" x14ac:dyDescent="0.2">
      <c r="D2436" s="163"/>
    </row>
    <row r="2437" spans="4:4" x14ac:dyDescent="0.2">
      <c r="D2437" s="163"/>
    </row>
    <row r="2438" spans="4:4" x14ac:dyDescent="0.2">
      <c r="D2438" s="163"/>
    </row>
    <row r="2439" spans="4:4" x14ac:dyDescent="0.2">
      <c r="D2439" s="163"/>
    </row>
    <row r="2440" spans="4:4" x14ac:dyDescent="0.2">
      <c r="D2440" s="163"/>
    </row>
    <row r="2441" spans="4:4" x14ac:dyDescent="0.2">
      <c r="D2441" s="163"/>
    </row>
    <row r="2442" spans="4:4" x14ac:dyDescent="0.2">
      <c r="D2442" s="163"/>
    </row>
    <row r="2443" spans="4:4" x14ac:dyDescent="0.2">
      <c r="D2443" s="163"/>
    </row>
    <row r="2444" spans="4:4" x14ac:dyDescent="0.2">
      <c r="D2444" s="163"/>
    </row>
    <row r="2445" spans="4:4" x14ac:dyDescent="0.2">
      <c r="D2445" s="163"/>
    </row>
    <row r="2446" spans="4:4" x14ac:dyDescent="0.2">
      <c r="D2446" s="163"/>
    </row>
    <row r="2447" spans="4:4" x14ac:dyDescent="0.2">
      <c r="D2447" s="163"/>
    </row>
    <row r="2448" spans="4:4" x14ac:dyDescent="0.2">
      <c r="D2448" s="163"/>
    </row>
    <row r="2449" spans="4:4" x14ac:dyDescent="0.2">
      <c r="D2449" s="163"/>
    </row>
    <row r="2450" spans="4:4" x14ac:dyDescent="0.2">
      <c r="D2450" s="163"/>
    </row>
    <row r="2451" spans="4:4" x14ac:dyDescent="0.2">
      <c r="D2451" s="163"/>
    </row>
    <row r="2452" spans="4:4" x14ac:dyDescent="0.2">
      <c r="D2452" s="163"/>
    </row>
    <row r="2453" spans="4:4" x14ac:dyDescent="0.2">
      <c r="D2453" s="163"/>
    </row>
    <row r="2454" spans="4:4" x14ac:dyDescent="0.2">
      <c r="D2454" s="163"/>
    </row>
    <row r="2455" spans="4:4" x14ac:dyDescent="0.2">
      <c r="D2455" s="163"/>
    </row>
    <row r="2456" spans="4:4" x14ac:dyDescent="0.2">
      <c r="D2456" s="163"/>
    </row>
    <row r="2457" spans="4:4" x14ac:dyDescent="0.2">
      <c r="D2457" s="163"/>
    </row>
    <row r="2458" spans="4:4" x14ac:dyDescent="0.2">
      <c r="D2458" s="163"/>
    </row>
    <row r="2459" spans="4:4" x14ac:dyDescent="0.2">
      <c r="D2459" s="163"/>
    </row>
    <row r="2460" spans="4:4" x14ac:dyDescent="0.2">
      <c r="D2460" s="163"/>
    </row>
    <row r="2461" spans="4:4" x14ac:dyDescent="0.2">
      <c r="D2461" s="163"/>
    </row>
    <row r="2462" spans="4:4" x14ac:dyDescent="0.2">
      <c r="D2462" s="163"/>
    </row>
    <row r="2463" spans="4:4" x14ac:dyDescent="0.2">
      <c r="D2463" s="163"/>
    </row>
    <row r="2464" spans="4:4" x14ac:dyDescent="0.2">
      <c r="D2464" s="163"/>
    </row>
    <row r="2465" spans="4:4" x14ac:dyDescent="0.2">
      <c r="D2465" s="163"/>
    </row>
    <row r="2466" spans="4:4" x14ac:dyDescent="0.2">
      <c r="D2466" s="163"/>
    </row>
    <row r="2467" spans="4:4" x14ac:dyDescent="0.2">
      <c r="D2467" s="163"/>
    </row>
    <row r="2468" spans="4:4" x14ac:dyDescent="0.2">
      <c r="D2468" s="163"/>
    </row>
    <row r="2469" spans="4:4" x14ac:dyDescent="0.2">
      <c r="D2469" s="163"/>
    </row>
    <row r="2470" spans="4:4" x14ac:dyDescent="0.2">
      <c r="D2470" s="163"/>
    </row>
    <row r="2471" spans="4:4" x14ac:dyDescent="0.2">
      <c r="D2471" s="163"/>
    </row>
    <row r="2472" spans="4:4" x14ac:dyDescent="0.2">
      <c r="D2472" s="163"/>
    </row>
    <row r="2473" spans="4:4" x14ac:dyDescent="0.2">
      <c r="D2473" s="163"/>
    </row>
    <row r="2474" spans="4:4" x14ac:dyDescent="0.2">
      <c r="D2474" s="163"/>
    </row>
    <row r="2475" spans="4:4" x14ac:dyDescent="0.2">
      <c r="D2475" s="163"/>
    </row>
    <row r="2476" spans="4:4" x14ac:dyDescent="0.2">
      <c r="D2476" s="163"/>
    </row>
    <row r="2477" spans="4:4" x14ac:dyDescent="0.2">
      <c r="D2477" s="163"/>
    </row>
    <row r="2478" spans="4:4" x14ac:dyDescent="0.2">
      <c r="D2478" s="163"/>
    </row>
    <row r="2479" spans="4:4" x14ac:dyDescent="0.2">
      <c r="D2479" s="163"/>
    </row>
    <row r="2480" spans="4:4" x14ac:dyDescent="0.2">
      <c r="D2480" s="163"/>
    </row>
    <row r="2481" spans="4:4" x14ac:dyDescent="0.2">
      <c r="D2481" s="163"/>
    </row>
    <row r="2482" spans="4:4" x14ac:dyDescent="0.2">
      <c r="D2482" s="163"/>
    </row>
    <row r="2483" spans="4:4" x14ac:dyDescent="0.2">
      <c r="D2483" s="163"/>
    </row>
    <row r="2484" spans="4:4" x14ac:dyDescent="0.2">
      <c r="D2484" s="163"/>
    </row>
    <row r="2485" spans="4:4" x14ac:dyDescent="0.2">
      <c r="D2485" s="163"/>
    </row>
    <row r="2486" spans="4:4" x14ac:dyDescent="0.2">
      <c r="D2486" s="163"/>
    </row>
    <row r="2487" spans="4:4" x14ac:dyDescent="0.2">
      <c r="D2487" s="163"/>
    </row>
    <row r="2488" spans="4:4" x14ac:dyDescent="0.2">
      <c r="D2488" s="163"/>
    </row>
    <row r="2489" spans="4:4" x14ac:dyDescent="0.2">
      <c r="D2489" s="163"/>
    </row>
    <row r="2490" spans="4:4" x14ac:dyDescent="0.2">
      <c r="D2490" s="163"/>
    </row>
    <row r="2491" spans="4:4" x14ac:dyDescent="0.2">
      <c r="D2491" s="163"/>
    </row>
    <row r="2492" spans="4:4" x14ac:dyDescent="0.2">
      <c r="D2492" s="163"/>
    </row>
    <row r="2493" spans="4:4" x14ac:dyDescent="0.2">
      <c r="D2493" s="163"/>
    </row>
    <row r="2494" spans="4:4" x14ac:dyDescent="0.2">
      <c r="D2494" s="163"/>
    </row>
    <row r="2495" spans="4:4" x14ac:dyDescent="0.2">
      <c r="D2495" s="163"/>
    </row>
    <row r="2496" spans="4:4" x14ac:dyDescent="0.2">
      <c r="D2496" s="163"/>
    </row>
    <row r="2497" spans="4:4" x14ac:dyDescent="0.2">
      <c r="D2497" s="163"/>
    </row>
    <row r="2498" spans="4:4" x14ac:dyDescent="0.2">
      <c r="D2498" s="163"/>
    </row>
    <row r="2499" spans="4:4" x14ac:dyDescent="0.2">
      <c r="D2499" s="163"/>
    </row>
    <row r="2500" spans="4:4" x14ac:dyDescent="0.2">
      <c r="D2500" s="163"/>
    </row>
    <row r="2501" spans="4:4" x14ac:dyDescent="0.2">
      <c r="D2501" s="163"/>
    </row>
    <row r="2502" spans="4:4" x14ac:dyDescent="0.2">
      <c r="D2502" s="163"/>
    </row>
    <row r="2503" spans="4:4" x14ac:dyDescent="0.2">
      <c r="D2503" s="163"/>
    </row>
    <row r="2504" spans="4:4" x14ac:dyDescent="0.2">
      <c r="D2504" s="163"/>
    </row>
    <row r="2505" spans="4:4" x14ac:dyDescent="0.2">
      <c r="D2505" s="163"/>
    </row>
    <row r="2506" spans="4:4" x14ac:dyDescent="0.2">
      <c r="D2506" s="163"/>
    </row>
    <row r="2507" spans="4:4" x14ac:dyDescent="0.2">
      <c r="D2507" s="163"/>
    </row>
    <row r="2508" spans="4:4" x14ac:dyDescent="0.2">
      <c r="D2508" s="163"/>
    </row>
    <row r="2509" spans="4:4" x14ac:dyDescent="0.2">
      <c r="D2509" s="163"/>
    </row>
    <row r="2510" spans="4:4" x14ac:dyDescent="0.2">
      <c r="D2510" s="163"/>
    </row>
    <row r="2511" spans="4:4" x14ac:dyDescent="0.2">
      <c r="D2511" s="163"/>
    </row>
    <row r="2512" spans="4:4" x14ac:dyDescent="0.2">
      <c r="D2512" s="163"/>
    </row>
    <row r="2513" spans="4:4" x14ac:dyDescent="0.2">
      <c r="D2513" s="163"/>
    </row>
    <row r="2514" spans="4:4" x14ac:dyDescent="0.2">
      <c r="D2514" s="163"/>
    </row>
    <row r="2515" spans="4:4" x14ac:dyDescent="0.2">
      <c r="D2515" s="163"/>
    </row>
    <row r="2516" spans="4:4" x14ac:dyDescent="0.2">
      <c r="D2516" s="163"/>
    </row>
    <row r="2517" spans="4:4" x14ac:dyDescent="0.2">
      <c r="D2517" s="163"/>
    </row>
    <row r="2518" spans="4:4" x14ac:dyDescent="0.2">
      <c r="D2518" s="163"/>
    </row>
    <row r="2519" spans="4:4" x14ac:dyDescent="0.2">
      <c r="D2519" s="163"/>
    </row>
    <row r="2520" spans="4:4" x14ac:dyDescent="0.2">
      <c r="D2520" s="163"/>
    </row>
    <row r="2521" spans="4:4" x14ac:dyDescent="0.2">
      <c r="D2521" s="163"/>
    </row>
    <row r="2522" spans="4:4" x14ac:dyDescent="0.2">
      <c r="D2522" s="163"/>
    </row>
    <row r="2523" spans="4:4" x14ac:dyDescent="0.2">
      <c r="D2523" s="163"/>
    </row>
    <row r="2524" spans="4:4" x14ac:dyDescent="0.2">
      <c r="D2524" s="163"/>
    </row>
    <row r="2525" spans="4:4" x14ac:dyDescent="0.2">
      <c r="D2525" s="163"/>
    </row>
    <row r="2526" spans="4:4" x14ac:dyDescent="0.2">
      <c r="D2526" s="163"/>
    </row>
    <row r="2527" spans="4:4" x14ac:dyDescent="0.2">
      <c r="D2527" s="163"/>
    </row>
    <row r="2528" spans="4:4" x14ac:dyDescent="0.2">
      <c r="D2528" s="163"/>
    </row>
    <row r="2529" spans="4:4" x14ac:dyDescent="0.2">
      <c r="D2529" s="163"/>
    </row>
    <row r="2530" spans="4:4" x14ac:dyDescent="0.2">
      <c r="D2530" s="163"/>
    </row>
    <row r="2531" spans="4:4" x14ac:dyDescent="0.2">
      <c r="D2531" s="163"/>
    </row>
    <row r="2532" spans="4:4" x14ac:dyDescent="0.2">
      <c r="D2532" s="163"/>
    </row>
    <row r="2533" spans="4:4" x14ac:dyDescent="0.2">
      <c r="D2533" s="163"/>
    </row>
    <row r="2534" spans="4:4" x14ac:dyDescent="0.2">
      <c r="D2534" s="163"/>
    </row>
    <row r="2535" spans="4:4" x14ac:dyDescent="0.2">
      <c r="D2535" s="163"/>
    </row>
    <row r="2536" spans="4:4" x14ac:dyDescent="0.2">
      <c r="D2536" s="163"/>
    </row>
    <row r="2537" spans="4:4" x14ac:dyDescent="0.2">
      <c r="D2537" s="163"/>
    </row>
    <row r="2538" spans="4:4" x14ac:dyDescent="0.2">
      <c r="D2538" s="163"/>
    </row>
    <row r="2539" spans="4:4" x14ac:dyDescent="0.2">
      <c r="D2539" s="163"/>
    </row>
    <row r="2540" spans="4:4" x14ac:dyDescent="0.2">
      <c r="D2540" s="163"/>
    </row>
    <row r="2541" spans="4:4" x14ac:dyDescent="0.2">
      <c r="D2541" s="163"/>
    </row>
    <row r="2542" spans="4:4" x14ac:dyDescent="0.2">
      <c r="D2542" s="163"/>
    </row>
    <row r="2543" spans="4:4" x14ac:dyDescent="0.2">
      <c r="D2543" s="163"/>
    </row>
    <row r="2544" spans="4:4" x14ac:dyDescent="0.2">
      <c r="D2544" s="163"/>
    </row>
    <row r="2545" spans="4:4" x14ac:dyDescent="0.2">
      <c r="D2545" s="163"/>
    </row>
    <row r="2546" spans="4:4" x14ac:dyDescent="0.2">
      <c r="D2546" s="163"/>
    </row>
    <row r="2547" spans="4:4" x14ac:dyDescent="0.2">
      <c r="D2547" s="163"/>
    </row>
    <row r="2548" spans="4:4" x14ac:dyDescent="0.2">
      <c r="D2548" s="163"/>
    </row>
    <row r="2549" spans="4:4" x14ac:dyDescent="0.2">
      <c r="D2549" s="163"/>
    </row>
    <row r="2550" spans="4:4" x14ac:dyDescent="0.2">
      <c r="D2550" s="163"/>
    </row>
    <row r="2551" spans="4:4" x14ac:dyDescent="0.2">
      <c r="D2551" s="163"/>
    </row>
    <row r="2552" spans="4:4" x14ac:dyDescent="0.2">
      <c r="D2552" s="163"/>
    </row>
    <row r="2553" spans="4:4" x14ac:dyDescent="0.2">
      <c r="D2553" s="163"/>
    </row>
    <row r="2554" spans="4:4" x14ac:dyDescent="0.2">
      <c r="D2554" s="163"/>
    </row>
    <row r="2555" spans="4:4" x14ac:dyDescent="0.2">
      <c r="D2555" s="163"/>
    </row>
    <row r="2556" spans="4:4" x14ac:dyDescent="0.2">
      <c r="D2556" s="163"/>
    </row>
    <row r="2557" spans="4:4" x14ac:dyDescent="0.2">
      <c r="D2557" s="163"/>
    </row>
    <row r="2558" spans="4:4" x14ac:dyDescent="0.2">
      <c r="D2558" s="163"/>
    </row>
    <row r="2559" spans="4:4" x14ac:dyDescent="0.2">
      <c r="D2559" s="163"/>
    </row>
    <row r="2560" spans="4:4" x14ac:dyDescent="0.2">
      <c r="D2560" s="163"/>
    </row>
    <row r="2561" spans="4:4" x14ac:dyDescent="0.2">
      <c r="D2561" s="163"/>
    </row>
    <row r="2562" spans="4:4" x14ac:dyDescent="0.2">
      <c r="D2562" s="163"/>
    </row>
    <row r="2563" spans="4:4" x14ac:dyDescent="0.2">
      <c r="D2563" s="163"/>
    </row>
    <row r="2564" spans="4:4" x14ac:dyDescent="0.2">
      <c r="D2564" s="163"/>
    </row>
    <row r="2565" spans="4:4" x14ac:dyDescent="0.2">
      <c r="D2565" s="163"/>
    </row>
    <row r="2566" spans="4:4" x14ac:dyDescent="0.2">
      <c r="D2566" s="163"/>
    </row>
    <row r="2567" spans="4:4" x14ac:dyDescent="0.2">
      <c r="D2567" s="163"/>
    </row>
    <row r="2568" spans="4:4" x14ac:dyDescent="0.2">
      <c r="D2568" s="163"/>
    </row>
    <row r="2569" spans="4:4" x14ac:dyDescent="0.2">
      <c r="D2569" s="163"/>
    </row>
    <row r="2570" spans="4:4" x14ac:dyDescent="0.2">
      <c r="D2570" s="163"/>
    </row>
    <row r="2571" spans="4:4" x14ac:dyDescent="0.2">
      <c r="D2571" s="163"/>
    </row>
    <row r="2572" spans="4:4" x14ac:dyDescent="0.2">
      <c r="D2572" s="163"/>
    </row>
    <row r="2573" spans="4:4" x14ac:dyDescent="0.2">
      <c r="D2573" s="163"/>
    </row>
    <row r="2574" spans="4:4" x14ac:dyDescent="0.2">
      <c r="D2574" s="163"/>
    </row>
    <row r="2575" spans="4:4" x14ac:dyDescent="0.2">
      <c r="D2575" s="163"/>
    </row>
    <row r="2576" spans="4:4" x14ac:dyDescent="0.2">
      <c r="D2576" s="163"/>
    </row>
    <row r="2577" spans="4:4" x14ac:dyDescent="0.2">
      <c r="D2577" s="163"/>
    </row>
    <row r="2578" spans="4:4" x14ac:dyDescent="0.2">
      <c r="D2578" s="163"/>
    </row>
    <row r="2579" spans="4:4" x14ac:dyDescent="0.2">
      <c r="D2579" s="163"/>
    </row>
    <row r="2580" spans="4:4" x14ac:dyDescent="0.2">
      <c r="D2580" s="163"/>
    </row>
    <row r="2581" spans="4:4" x14ac:dyDescent="0.2">
      <c r="D2581" s="163"/>
    </row>
    <row r="2582" spans="4:4" x14ac:dyDescent="0.2">
      <c r="D2582" s="163"/>
    </row>
    <row r="2583" spans="4:4" x14ac:dyDescent="0.2">
      <c r="D2583" s="163"/>
    </row>
    <row r="2584" spans="4:4" x14ac:dyDescent="0.2">
      <c r="D2584" s="163"/>
    </row>
    <row r="2585" spans="4:4" x14ac:dyDescent="0.2">
      <c r="D2585" s="163"/>
    </row>
    <row r="2586" spans="4:4" x14ac:dyDescent="0.2">
      <c r="D2586" s="163"/>
    </row>
    <row r="2587" spans="4:4" x14ac:dyDescent="0.2">
      <c r="D2587" s="163"/>
    </row>
    <row r="2588" spans="4:4" x14ac:dyDescent="0.2">
      <c r="D2588" s="163"/>
    </row>
    <row r="2589" spans="4:4" x14ac:dyDescent="0.2">
      <c r="D2589" s="163"/>
    </row>
    <row r="2590" spans="4:4" x14ac:dyDescent="0.2">
      <c r="D2590" s="163"/>
    </row>
    <row r="2591" spans="4:4" x14ac:dyDescent="0.2">
      <c r="D2591" s="163"/>
    </row>
    <row r="2592" spans="4:4" x14ac:dyDescent="0.2">
      <c r="D2592" s="163"/>
    </row>
    <row r="2593" spans="4:4" x14ac:dyDescent="0.2">
      <c r="D2593" s="163"/>
    </row>
    <row r="2594" spans="4:4" x14ac:dyDescent="0.2">
      <c r="D2594" s="163"/>
    </row>
    <row r="2595" spans="4:4" x14ac:dyDescent="0.2">
      <c r="D2595" s="163"/>
    </row>
    <row r="2596" spans="4:4" x14ac:dyDescent="0.2">
      <c r="D2596" s="163"/>
    </row>
    <row r="2597" spans="4:4" x14ac:dyDescent="0.2">
      <c r="D2597" s="163"/>
    </row>
    <row r="2598" spans="4:4" x14ac:dyDescent="0.2">
      <c r="D2598" s="163"/>
    </row>
    <row r="2599" spans="4:4" x14ac:dyDescent="0.2">
      <c r="D2599" s="163"/>
    </row>
    <row r="2600" spans="4:4" x14ac:dyDescent="0.2">
      <c r="D2600" s="163"/>
    </row>
    <row r="2601" spans="4:4" x14ac:dyDescent="0.2">
      <c r="D2601" s="163"/>
    </row>
    <row r="2602" spans="4:4" x14ac:dyDescent="0.2">
      <c r="D2602" s="163"/>
    </row>
    <row r="2603" spans="4:4" x14ac:dyDescent="0.2">
      <c r="D2603" s="163"/>
    </row>
    <row r="2604" spans="4:4" x14ac:dyDescent="0.2">
      <c r="D2604" s="163"/>
    </row>
    <row r="2605" spans="4:4" x14ac:dyDescent="0.2">
      <c r="D2605" s="163"/>
    </row>
    <row r="2606" spans="4:4" x14ac:dyDescent="0.2">
      <c r="D2606" s="163"/>
    </row>
    <row r="2607" spans="4:4" x14ac:dyDescent="0.2">
      <c r="D2607" s="163"/>
    </row>
    <row r="2608" spans="4:4" x14ac:dyDescent="0.2">
      <c r="D2608" s="163"/>
    </row>
    <row r="2609" spans="4:4" x14ac:dyDescent="0.2">
      <c r="D2609" s="163"/>
    </row>
    <row r="2610" spans="4:4" x14ac:dyDescent="0.2">
      <c r="D2610" s="163"/>
    </row>
    <row r="2611" spans="4:4" x14ac:dyDescent="0.2">
      <c r="D2611" s="163"/>
    </row>
    <row r="2612" spans="4:4" x14ac:dyDescent="0.2">
      <c r="D2612" s="163"/>
    </row>
    <row r="2613" spans="4:4" x14ac:dyDescent="0.2">
      <c r="D2613" s="163"/>
    </row>
    <row r="2614" spans="4:4" x14ac:dyDescent="0.2">
      <c r="D2614" s="163"/>
    </row>
    <row r="2615" spans="4:4" x14ac:dyDescent="0.2">
      <c r="D2615" s="163"/>
    </row>
    <row r="2616" spans="4:4" x14ac:dyDescent="0.2">
      <c r="D2616" s="163"/>
    </row>
    <row r="2617" spans="4:4" x14ac:dyDescent="0.2">
      <c r="D2617" s="163"/>
    </row>
    <row r="2618" spans="4:4" x14ac:dyDescent="0.2">
      <c r="D2618" s="163"/>
    </row>
    <row r="2619" spans="4:4" x14ac:dyDescent="0.2">
      <c r="D2619" s="163"/>
    </row>
    <row r="2620" spans="4:4" x14ac:dyDescent="0.2">
      <c r="D2620" s="163"/>
    </row>
    <row r="2621" spans="4:4" x14ac:dyDescent="0.2">
      <c r="D2621" s="163"/>
    </row>
    <row r="2622" spans="4:4" x14ac:dyDescent="0.2">
      <c r="D2622" s="163"/>
    </row>
    <row r="2623" spans="4:4" x14ac:dyDescent="0.2">
      <c r="D2623" s="163"/>
    </row>
    <row r="2624" spans="4:4" x14ac:dyDescent="0.2">
      <c r="D2624" s="163"/>
    </row>
    <row r="2625" spans="4:4" x14ac:dyDescent="0.2">
      <c r="D2625" s="163"/>
    </row>
    <row r="2626" spans="4:4" x14ac:dyDescent="0.2">
      <c r="D2626" s="163"/>
    </row>
    <row r="2627" spans="4:4" x14ac:dyDescent="0.2">
      <c r="D2627" s="163"/>
    </row>
    <row r="2628" spans="4:4" x14ac:dyDescent="0.2">
      <c r="D2628" s="163"/>
    </row>
    <row r="2629" spans="4:4" x14ac:dyDescent="0.2">
      <c r="D2629" s="163"/>
    </row>
    <row r="2630" spans="4:4" x14ac:dyDescent="0.2">
      <c r="D2630" s="163"/>
    </row>
    <row r="2631" spans="4:4" x14ac:dyDescent="0.2">
      <c r="D2631" s="163"/>
    </row>
    <row r="2632" spans="4:4" x14ac:dyDescent="0.2">
      <c r="D2632" s="163"/>
    </row>
    <row r="2633" spans="4:4" x14ac:dyDescent="0.2">
      <c r="D2633" s="163"/>
    </row>
    <row r="2634" spans="4:4" x14ac:dyDescent="0.2">
      <c r="D2634" s="163"/>
    </row>
    <row r="2635" spans="4:4" x14ac:dyDescent="0.2">
      <c r="D2635" s="163"/>
    </row>
    <row r="2636" spans="4:4" x14ac:dyDescent="0.2">
      <c r="D2636" s="163"/>
    </row>
    <row r="2637" spans="4:4" x14ac:dyDescent="0.2">
      <c r="D2637" s="163"/>
    </row>
    <row r="2638" spans="4:4" x14ac:dyDescent="0.2">
      <c r="D2638" s="163"/>
    </row>
    <row r="2639" spans="4:4" x14ac:dyDescent="0.2">
      <c r="D2639" s="163"/>
    </row>
    <row r="2640" spans="4:4" x14ac:dyDescent="0.2">
      <c r="D2640" s="163"/>
    </row>
    <row r="2641" spans="4:4" x14ac:dyDescent="0.2">
      <c r="D2641" s="163"/>
    </row>
    <row r="2642" spans="4:4" x14ac:dyDescent="0.2">
      <c r="D2642" s="163"/>
    </row>
    <row r="2643" spans="4:4" x14ac:dyDescent="0.2">
      <c r="D2643" s="163"/>
    </row>
    <row r="2644" spans="4:4" x14ac:dyDescent="0.2">
      <c r="D2644" s="163"/>
    </row>
    <row r="2645" spans="4:4" x14ac:dyDescent="0.2">
      <c r="D2645" s="163"/>
    </row>
    <row r="2646" spans="4:4" x14ac:dyDescent="0.2">
      <c r="D2646" s="163"/>
    </row>
    <row r="2647" spans="4:4" x14ac:dyDescent="0.2">
      <c r="D2647" s="163"/>
    </row>
    <row r="2648" spans="4:4" x14ac:dyDescent="0.2">
      <c r="D2648" s="163"/>
    </row>
    <row r="2649" spans="4:4" x14ac:dyDescent="0.2">
      <c r="D2649" s="163"/>
    </row>
    <row r="2650" spans="4:4" x14ac:dyDescent="0.2">
      <c r="D2650" s="163"/>
    </row>
    <row r="2651" spans="4:4" x14ac:dyDescent="0.2">
      <c r="D2651" s="163"/>
    </row>
    <row r="2652" spans="4:4" x14ac:dyDescent="0.2">
      <c r="D2652" s="163"/>
    </row>
    <row r="2653" spans="4:4" x14ac:dyDescent="0.2">
      <c r="D2653" s="163"/>
    </row>
    <row r="2654" spans="4:4" x14ac:dyDescent="0.2">
      <c r="D2654" s="163"/>
    </row>
    <row r="2655" spans="4:4" x14ac:dyDescent="0.2">
      <c r="D2655" s="163"/>
    </row>
    <row r="2656" spans="4:4" x14ac:dyDescent="0.2">
      <c r="D2656" s="163"/>
    </row>
    <row r="2657" spans="4:4" x14ac:dyDescent="0.2">
      <c r="D2657" s="163"/>
    </row>
    <row r="2658" spans="4:4" x14ac:dyDescent="0.2">
      <c r="D2658" s="163"/>
    </row>
    <row r="2659" spans="4:4" x14ac:dyDescent="0.2">
      <c r="D2659" s="163"/>
    </row>
    <row r="2660" spans="4:4" x14ac:dyDescent="0.2">
      <c r="D2660" s="163"/>
    </row>
    <row r="2661" spans="4:4" x14ac:dyDescent="0.2">
      <c r="D2661" s="163"/>
    </row>
    <row r="2662" spans="4:4" x14ac:dyDescent="0.2">
      <c r="D2662" s="163"/>
    </row>
    <row r="2663" spans="4:4" x14ac:dyDescent="0.2">
      <c r="D2663" s="163"/>
    </row>
    <row r="2664" spans="4:4" x14ac:dyDescent="0.2">
      <c r="D2664" s="163"/>
    </row>
    <row r="2665" spans="4:4" x14ac:dyDescent="0.2">
      <c r="D2665" s="163"/>
    </row>
    <row r="2666" spans="4:4" x14ac:dyDescent="0.2">
      <c r="D2666" s="163"/>
    </row>
    <row r="2667" spans="4:4" x14ac:dyDescent="0.2">
      <c r="D2667" s="163"/>
    </row>
    <row r="2668" spans="4:4" x14ac:dyDescent="0.2">
      <c r="D2668" s="163"/>
    </row>
    <row r="2669" spans="4:4" x14ac:dyDescent="0.2">
      <c r="D2669" s="163"/>
    </row>
    <row r="2670" spans="4:4" x14ac:dyDescent="0.2">
      <c r="D2670" s="163"/>
    </row>
    <row r="2671" spans="4:4" x14ac:dyDescent="0.2">
      <c r="D2671" s="163"/>
    </row>
    <row r="2672" spans="4:4" x14ac:dyDescent="0.2">
      <c r="D2672" s="163"/>
    </row>
    <row r="2673" spans="4:4" x14ac:dyDescent="0.2">
      <c r="D2673" s="163"/>
    </row>
    <row r="2674" spans="4:4" x14ac:dyDescent="0.2">
      <c r="D2674" s="163"/>
    </row>
    <row r="2675" spans="4:4" x14ac:dyDescent="0.2">
      <c r="D2675" s="163"/>
    </row>
    <row r="2676" spans="4:4" x14ac:dyDescent="0.2">
      <c r="D2676" s="163"/>
    </row>
    <row r="2677" spans="4:4" x14ac:dyDescent="0.2">
      <c r="D2677" s="163"/>
    </row>
    <row r="2678" spans="4:4" x14ac:dyDescent="0.2">
      <c r="D2678" s="163"/>
    </row>
    <row r="2679" spans="4:4" x14ac:dyDescent="0.2">
      <c r="D2679" s="163"/>
    </row>
    <row r="2680" spans="4:4" x14ac:dyDescent="0.2">
      <c r="D2680" s="163"/>
    </row>
    <row r="2681" spans="4:4" x14ac:dyDescent="0.2">
      <c r="D2681" s="163"/>
    </row>
    <row r="2682" spans="4:4" x14ac:dyDescent="0.2">
      <c r="D2682" s="163"/>
    </row>
    <row r="2683" spans="4:4" x14ac:dyDescent="0.2">
      <c r="D2683" s="163"/>
    </row>
    <row r="2684" spans="4:4" x14ac:dyDescent="0.2">
      <c r="D2684" s="163"/>
    </row>
    <row r="2685" spans="4:4" x14ac:dyDescent="0.2">
      <c r="D2685" s="163"/>
    </row>
    <row r="2686" spans="4:4" x14ac:dyDescent="0.2">
      <c r="D2686" s="163"/>
    </row>
    <row r="2687" spans="4:4" x14ac:dyDescent="0.2">
      <c r="D2687" s="163"/>
    </row>
    <row r="2688" spans="4:4" x14ac:dyDescent="0.2">
      <c r="D2688" s="163"/>
    </row>
    <row r="2689" spans="4:4" x14ac:dyDescent="0.2">
      <c r="D2689" s="163"/>
    </row>
    <row r="2690" spans="4:4" x14ac:dyDescent="0.2">
      <c r="D2690" s="163"/>
    </row>
    <row r="2691" spans="4:4" x14ac:dyDescent="0.2">
      <c r="D2691" s="163"/>
    </row>
    <row r="2692" spans="4:4" x14ac:dyDescent="0.2">
      <c r="D2692" s="163"/>
    </row>
    <row r="2693" spans="4:4" x14ac:dyDescent="0.2">
      <c r="D2693" s="163"/>
    </row>
    <row r="2694" spans="4:4" x14ac:dyDescent="0.2">
      <c r="D2694" s="163"/>
    </row>
    <row r="2695" spans="4:4" x14ac:dyDescent="0.2">
      <c r="D2695" s="163"/>
    </row>
    <row r="2696" spans="4:4" x14ac:dyDescent="0.2">
      <c r="D2696" s="163"/>
    </row>
    <row r="2697" spans="4:4" x14ac:dyDescent="0.2">
      <c r="D2697" s="163"/>
    </row>
    <row r="2698" spans="4:4" x14ac:dyDescent="0.2">
      <c r="D2698" s="163"/>
    </row>
    <row r="2699" spans="4:4" x14ac:dyDescent="0.2">
      <c r="D2699" s="163"/>
    </row>
    <row r="2700" spans="4:4" x14ac:dyDescent="0.2">
      <c r="D2700" s="163"/>
    </row>
    <row r="2701" spans="4:4" x14ac:dyDescent="0.2">
      <c r="D2701" s="163"/>
    </row>
    <row r="2702" spans="4:4" x14ac:dyDescent="0.2">
      <c r="D2702" s="163"/>
    </row>
    <row r="2703" spans="4:4" x14ac:dyDescent="0.2">
      <c r="D2703" s="163"/>
    </row>
    <row r="2704" spans="4:4" x14ac:dyDescent="0.2">
      <c r="D2704" s="163"/>
    </row>
    <row r="2705" spans="4:4" x14ac:dyDescent="0.2">
      <c r="D2705" s="163"/>
    </row>
    <row r="2706" spans="4:4" x14ac:dyDescent="0.2">
      <c r="D2706" s="163"/>
    </row>
    <row r="2707" spans="4:4" x14ac:dyDescent="0.2">
      <c r="D2707" s="163"/>
    </row>
    <row r="2708" spans="4:4" x14ac:dyDescent="0.2">
      <c r="D2708" s="163"/>
    </row>
    <row r="2709" spans="4:4" x14ac:dyDescent="0.2">
      <c r="D2709" s="163"/>
    </row>
    <row r="2710" spans="4:4" x14ac:dyDescent="0.2">
      <c r="D2710" s="163"/>
    </row>
    <row r="2711" spans="4:4" x14ac:dyDescent="0.2">
      <c r="D2711" s="163"/>
    </row>
    <row r="2712" spans="4:4" x14ac:dyDescent="0.2">
      <c r="D2712" s="163"/>
    </row>
    <row r="2713" spans="4:4" x14ac:dyDescent="0.2">
      <c r="D2713" s="163"/>
    </row>
    <row r="2714" spans="4:4" x14ac:dyDescent="0.2">
      <c r="D2714" s="163"/>
    </row>
    <row r="2715" spans="4:4" x14ac:dyDescent="0.2">
      <c r="D2715" s="163"/>
    </row>
    <row r="2716" spans="4:4" x14ac:dyDescent="0.2">
      <c r="D2716" s="163"/>
    </row>
    <row r="2717" spans="4:4" x14ac:dyDescent="0.2">
      <c r="D2717" s="163"/>
    </row>
    <row r="2718" spans="4:4" x14ac:dyDescent="0.2">
      <c r="D2718" s="163"/>
    </row>
    <row r="2719" spans="4:4" x14ac:dyDescent="0.2">
      <c r="D2719" s="163"/>
    </row>
    <row r="2720" spans="4:4" x14ac:dyDescent="0.2">
      <c r="D2720" s="163"/>
    </row>
    <row r="2721" spans="4:4" x14ac:dyDescent="0.2">
      <c r="D2721" s="163"/>
    </row>
    <row r="2722" spans="4:4" x14ac:dyDescent="0.2">
      <c r="D2722" s="163"/>
    </row>
    <row r="2723" spans="4:4" x14ac:dyDescent="0.2">
      <c r="D2723" s="163"/>
    </row>
    <row r="2724" spans="4:4" x14ac:dyDescent="0.2">
      <c r="D2724" s="163"/>
    </row>
    <row r="2725" spans="4:4" x14ac:dyDescent="0.2">
      <c r="D2725" s="163"/>
    </row>
    <row r="2726" spans="4:4" x14ac:dyDescent="0.2">
      <c r="D2726" s="163"/>
    </row>
    <row r="2727" spans="4:4" x14ac:dyDescent="0.2">
      <c r="D2727" s="163"/>
    </row>
    <row r="2728" spans="4:4" x14ac:dyDescent="0.2">
      <c r="D2728" s="163"/>
    </row>
    <row r="2729" spans="4:4" x14ac:dyDescent="0.2">
      <c r="D2729" s="163"/>
    </row>
    <row r="2730" spans="4:4" x14ac:dyDescent="0.2">
      <c r="D2730" s="163"/>
    </row>
    <row r="2731" spans="4:4" x14ac:dyDescent="0.2">
      <c r="D2731" s="163"/>
    </row>
    <row r="2732" spans="4:4" x14ac:dyDescent="0.2">
      <c r="D2732" s="163"/>
    </row>
    <row r="2733" spans="4:4" x14ac:dyDescent="0.2">
      <c r="D2733" s="163"/>
    </row>
    <row r="2734" spans="4:4" x14ac:dyDescent="0.2">
      <c r="D2734" s="163"/>
    </row>
    <row r="2735" spans="4:4" x14ac:dyDescent="0.2">
      <c r="D2735" s="163"/>
    </row>
    <row r="2736" spans="4:4" x14ac:dyDescent="0.2">
      <c r="D2736" s="163"/>
    </row>
    <row r="2737" spans="4:4" x14ac:dyDescent="0.2">
      <c r="D2737" s="163"/>
    </row>
    <row r="2738" spans="4:4" x14ac:dyDescent="0.2">
      <c r="D2738" s="163"/>
    </row>
    <row r="2739" spans="4:4" x14ac:dyDescent="0.2">
      <c r="D2739" s="163"/>
    </row>
    <row r="2740" spans="4:4" x14ac:dyDescent="0.2">
      <c r="D2740" s="163"/>
    </row>
    <row r="2741" spans="4:4" x14ac:dyDescent="0.2">
      <c r="D2741" s="163"/>
    </row>
    <row r="2742" spans="4:4" x14ac:dyDescent="0.2">
      <c r="D2742" s="163"/>
    </row>
    <row r="2743" spans="4:4" x14ac:dyDescent="0.2">
      <c r="D2743" s="163"/>
    </row>
    <row r="2744" spans="4:4" x14ac:dyDescent="0.2">
      <c r="D2744" s="163"/>
    </row>
    <row r="2745" spans="4:4" x14ac:dyDescent="0.2">
      <c r="D2745" s="163"/>
    </row>
    <row r="2746" spans="4:4" x14ac:dyDescent="0.2">
      <c r="D2746" s="163"/>
    </row>
    <row r="2747" spans="4:4" x14ac:dyDescent="0.2">
      <c r="D2747" s="163"/>
    </row>
    <row r="2748" spans="4:4" x14ac:dyDescent="0.2">
      <c r="D2748" s="163"/>
    </row>
    <row r="2749" spans="4:4" x14ac:dyDescent="0.2">
      <c r="D2749" s="163"/>
    </row>
    <row r="2750" spans="4:4" x14ac:dyDescent="0.2">
      <c r="D2750" s="163"/>
    </row>
    <row r="2751" spans="4:4" x14ac:dyDescent="0.2">
      <c r="D2751" s="163"/>
    </row>
    <row r="2752" spans="4:4" x14ac:dyDescent="0.2">
      <c r="D2752" s="163"/>
    </row>
    <row r="2753" spans="4:4" x14ac:dyDescent="0.2">
      <c r="D2753" s="163"/>
    </row>
    <row r="2754" spans="4:4" x14ac:dyDescent="0.2">
      <c r="D2754" s="163"/>
    </row>
    <row r="2755" spans="4:4" x14ac:dyDescent="0.2">
      <c r="D2755" s="163"/>
    </row>
    <row r="2756" spans="4:4" x14ac:dyDescent="0.2">
      <c r="D2756" s="163"/>
    </row>
    <row r="2757" spans="4:4" x14ac:dyDescent="0.2">
      <c r="D2757" s="163"/>
    </row>
    <row r="2758" spans="4:4" x14ac:dyDescent="0.2">
      <c r="D2758" s="163"/>
    </row>
    <row r="2759" spans="4:4" x14ac:dyDescent="0.2">
      <c r="D2759" s="163"/>
    </row>
    <row r="2760" spans="4:4" x14ac:dyDescent="0.2">
      <c r="D2760" s="163"/>
    </row>
    <row r="2761" spans="4:4" x14ac:dyDescent="0.2">
      <c r="D2761" s="163"/>
    </row>
    <row r="2762" spans="4:4" x14ac:dyDescent="0.2">
      <c r="D2762" s="163"/>
    </row>
    <row r="2763" spans="4:4" x14ac:dyDescent="0.2">
      <c r="D2763" s="163"/>
    </row>
    <row r="2764" spans="4:4" x14ac:dyDescent="0.2">
      <c r="D2764" s="163"/>
    </row>
    <row r="2765" spans="4:4" x14ac:dyDescent="0.2">
      <c r="D2765" s="163"/>
    </row>
    <row r="2766" spans="4:4" x14ac:dyDescent="0.2">
      <c r="D2766" s="163"/>
    </row>
    <row r="2767" spans="4:4" x14ac:dyDescent="0.2">
      <c r="D2767" s="163"/>
    </row>
    <row r="2768" spans="4:4" x14ac:dyDescent="0.2">
      <c r="D2768" s="163"/>
    </row>
    <row r="2769" spans="4:4" x14ac:dyDescent="0.2">
      <c r="D2769" s="163"/>
    </row>
    <row r="2770" spans="4:4" x14ac:dyDescent="0.2">
      <c r="D2770" s="163"/>
    </row>
    <row r="2771" spans="4:4" x14ac:dyDescent="0.2">
      <c r="D2771" s="163"/>
    </row>
    <row r="2772" spans="4:4" x14ac:dyDescent="0.2">
      <c r="D2772" s="163"/>
    </row>
    <row r="2773" spans="4:4" x14ac:dyDescent="0.2">
      <c r="D2773" s="163"/>
    </row>
    <row r="2774" spans="4:4" x14ac:dyDescent="0.2">
      <c r="D2774" s="163"/>
    </row>
    <row r="2775" spans="4:4" x14ac:dyDescent="0.2">
      <c r="D2775" s="163"/>
    </row>
    <row r="2776" spans="4:4" x14ac:dyDescent="0.2">
      <c r="D2776" s="163"/>
    </row>
    <row r="2777" spans="4:4" x14ac:dyDescent="0.2">
      <c r="D2777" s="163"/>
    </row>
    <row r="2778" spans="4:4" x14ac:dyDescent="0.2">
      <c r="D2778" s="163"/>
    </row>
    <row r="2779" spans="4:4" x14ac:dyDescent="0.2">
      <c r="D2779" s="163"/>
    </row>
    <row r="2780" spans="4:4" x14ac:dyDescent="0.2">
      <c r="D2780" s="163"/>
    </row>
    <row r="2781" spans="4:4" x14ac:dyDescent="0.2">
      <c r="D2781" s="163"/>
    </row>
    <row r="2782" spans="4:4" x14ac:dyDescent="0.2">
      <c r="D2782" s="163"/>
    </row>
    <row r="2783" spans="4:4" x14ac:dyDescent="0.2">
      <c r="D2783" s="163"/>
    </row>
    <row r="2784" spans="4:4" x14ac:dyDescent="0.2">
      <c r="D2784" s="163"/>
    </row>
    <row r="2785" spans="4:4" x14ac:dyDescent="0.2">
      <c r="D2785" s="163"/>
    </row>
    <row r="2786" spans="4:4" x14ac:dyDescent="0.2">
      <c r="D2786" s="163"/>
    </row>
    <row r="2787" spans="4:4" x14ac:dyDescent="0.2">
      <c r="D2787" s="163"/>
    </row>
    <row r="2788" spans="4:4" x14ac:dyDescent="0.2">
      <c r="D2788" s="163"/>
    </row>
    <row r="2789" spans="4:4" x14ac:dyDescent="0.2">
      <c r="D2789" s="163"/>
    </row>
    <row r="2790" spans="4:4" x14ac:dyDescent="0.2">
      <c r="D2790" s="163"/>
    </row>
    <row r="2791" spans="4:4" x14ac:dyDescent="0.2">
      <c r="D2791" s="163"/>
    </row>
    <row r="2792" spans="4:4" x14ac:dyDescent="0.2">
      <c r="D2792" s="163"/>
    </row>
    <row r="2793" spans="4:4" x14ac:dyDescent="0.2">
      <c r="D2793" s="163"/>
    </row>
    <row r="2794" spans="4:4" x14ac:dyDescent="0.2">
      <c r="D2794" s="163"/>
    </row>
    <row r="2795" spans="4:4" x14ac:dyDescent="0.2">
      <c r="D2795" s="163"/>
    </row>
    <row r="2796" spans="4:4" x14ac:dyDescent="0.2">
      <c r="D2796" s="163"/>
    </row>
    <row r="2797" spans="4:4" x14ac:dyDescent="0.2">
      <c r="D2797" s="163"/>
    </row>
    <row r="2798" spans="4:4" x14ac:dyDescent="0.2">
      <c r="D2798" s="163"/>
    </row>
    <row r="2799" spans="4:4" x14ac:dyDescent="0.2">
      <c r="D2799" s="163"/>
    </row>
    <row r="2800" spans="4:4" x14ac:dyDescent="0.2">
      <c r="D2800" s="163"/>
    </row>
    <row r="2801" spans="4:4" x14ac:dyDescent="0.2">
      <c r="D2801" s="163"/>
    </row>
    <row r="2802" spans="4:4" x14ac:dyDescent="0.2">
      <c r="D2802" s="163"/>
    </row>
    <row r="2803" spans="4:4" x14ac:dyDescent="0.2">
      <c r="D2803" s="163"/>
    </row>
    <row r="2804" spans="4:4" x14ac:dyDescent="0.2">
      <c r="D2804" s="163"/>
    </row>
    <row r="2805" spans="4:4" x14ac:dyDescent="0.2">
      <c r="D2805" s="163"/>
    </row>
    <row r="2806" spans="4:4" x14ac:dyDescent="0.2">
      <c r="D2806" s="163"/>
    </row>
    <row r="2807" spans="4:4" x14ac:dyDescent="0.2">
      <c r="D2807" s="163"/>
    </row>
    <row r="2808" spans="4:4" x14ac:dyDescent="0.2">
      <c r="D2808" s="163"/>
    </row>
    <row r="2809" spans="4:4" x14ac:dyDescent="0.2">
      <c r="D2809" s="163"/>
    </row>
    <row r="2810" spans="4:4" x14ac:dyDescent="0.2">
      <c r="D2810" s="163"/>
    </row>
    <row r="2811" spans="4:4" x14ac:dyDescent="0.2">
      <c r="D2811" s="163"/>
    </row>
    <row r="2812" spans="4:4" x14ac:dyDescent="0.2">
      <c r="D2812" s="163"/>
    </row>
    <row r="2813" spans="4:4" x14ac:dyDescent="0.2">
      <c r="D2813" s="163"/>
    </row>
    <row r="2814" spans="4:4" x14ac:dyDescent="0.2">
      <c r="D2814" s="163"/>
    </row>
    <row r="2815" spans="4:4" x14ac:dyDescent="0.2">
      <c r="D2815" s="163"/>
    </row>
    <row r="2816" spans="4:4" x14ac:dyDescent="0.2">
      <c r="D2816" s="163"/>
    </row>
    <row r="2817" spans="4:4" x14ac:dyDescent="0.2">
      <c r="D2817" s="163"/>
    </row>
    <row r="2818" spans="4:4" x14ac:dyDescent="0.2">
      <c r="D2818" s="163"/>
    </row>
    <row r="2819" spans="4:4" x14ac:dyDescent="0.2">
      <c r="D2819" s="163"/>
    </row>
    <row r="2820" spans="4:4" x14ac:dyDescent="0.2">
      <c r="D2820" s="163"/>
    </row>
    <row r="2821" spans="4:4" x14ac:dyDescent="0.2">
      <c r="D2821" s="163"/>
    </row>
    <row r="2822" spans="4:4" x14ac:dyDescent="0.2">
      <c r="D2822" s="163"/>
    </row>
    <row r="2823" spans="4:4" x14ac:dyDescent="0.2">
      <c r="D2823" s="163"/>
    </row>
    <row r="2824" spans="4:4" x14ac:dyDescent="0.2">
      <c r="D2824" s="163"/>
    </row>
    <row r="2825" spans="4:4" x14ac:dyDescent="0.2">
      <c r="D2825" s="163"/>
    </row>
    <row r="2826" spans="4:4" x14ac:dyDescent="0.2">
      <c r="D2826" s="163"/>
    </row>
    <row r="2827" spans="4:4" x14ac:dyDescent="0.2">
      <c r="D2827" s="163"/>
    </row>
    <row r="2828" spans="4:4" x14ac:dyDescent="0.2">
      <c r="D2828" s="163"/>
    </row>
    <row r="2829" spans="4:4" x14ac:dyDescent="0.2">
      <c r="D2829" s="163"/>
    </row>
    <row r="2830" spans="4:4" x14ac:dyDescent="0.2">
      <c r="D2830" s="163"/>
    </row>
    <row r="2831" spans="4:4" x14ac:dyDescent="0.2">
      <c r="D2831" s="163"/>
    </row>
    <row r="2832" spans="4:4" x14ac:dyDescent="0.2">
      <c r="D2832" s="163"/>
    </row>
    <row r="2833" spans="4:4" x14ac:dyDescent="0.2">
      <c r="D2833" s="163"/>
    </row>
    <row r="2834" spans="4:4" x14ac:dyDescent="0.2">
      <c r="D2834" s="163"/>
    </row>
    <row r="2835" spans="4:4" x14ac:dyDescent="0.2">
      <c r="D2835" s="163"/>
    </row>
    <row r="2836" spans="4:4" x14ac:dyDescent="0.2">
      <c r="D2836" s="163"/>
    </row>
    <row r="2837" spans="4:4" x14ac:dyDescent="0.2">
      <c r="D2837" s="163"/>
    </row>
    <row r="2838" spans="4:4" x14ac:dyDescent="0.2">
      <c r="D2838" s="163"/>
    </row>
    <row r="2839" spans="4:4" x14ac:dyDescent="0.2">
      <c r="D2839" s="163"/>
    </row>
    <row r="2840" spans="4:4" x14ac:dyDescent="0.2">
      <c r="D2840" s="163"/>
    </row>
    <row r="2841" spans="4:4" x14ac:dyDescent="0.2">
      <c r="D2841" s="163"/>
    </row>
    <row r="2842" spans="4:4" x14ac:dyDescent="0.2">
      <c r="D2842" s="163"/>
    </row>
    <row r="2843" spans="4:4" x14ac:dyDescent="0.2">
      <c r="D2843" s="163"/>
    </row>
    <row r="2844" spans="4:4" x14ac:dyDescent="0.2">
      <c r="D2844" s="163"/>
    </row>
    <row r="2845" spans="4:4" x14ac:dyDescent="0.2">
      <c r="D2845" s="163"/>
    </row>
    <row r="2846" spans="4:4" x14ac:dyDescent="0.2">
      <c r="D2846" s="163"/>
    </row>
    <row r="2847" spans="4:4" x14ac:dyDescent="0.2">
      <c r="D2847" s="163"/>
    </row>
    <row r="2848" spans="4:4" x14ac:dyDescent="0.2">
      <c r="D2848" s="163"/>
    </row>
    <row r="2849" spans="4:4" x14ac:dyDescent="0.2">
      <c r="D2849" s="163"/>
    </row>
    <row r="2850" spans="4:4" x14ac:dyDescent="0.2">
      <c r="D2850" s="163"/>
    </row>
    <row r="2851" spans="4:4" x14ac:dyDescent="0.2">
      <c r="D2851" s="163"/>
    </row>
    <row r="2852" spans="4:4" x14ac:dyDescent="0.2">
      <c r="D2852" s="163"/>
    </row>
    <row r="2853" spans="4:4" x14ac:dyDescent="0.2">
      <c r="D2853" s="163"/>
    </row>
    <row r="2854" spans="4:4" x14ac:dyDescent="0.2">
      <c r="D2854" s="163"/>
    </row>
    <row r="2855" spans="4:4" x14ac:dyDescent="0.2">
      <c r="D2855" s="163"/>
    </row>
    <row r="2856" spans="4:4" x14ac:dyDescent="0.2">
      <c r="D2856" s="163"/>
    </row>
    <row r="2857" spans="4:4" x14ac:dyDescent="0.2">
      <c r="D2857" s="163"/>
    </row>
    <row r="2858" spans="4:4" x14ac:dyDescent="0.2">
      <c r="D2858" s="163"/>
    </row>
    <row r="2859" spans="4:4" x14ac:dyDescent="0.2">
      <c r="D2859" s="163"/>
    </row>
    <row r="2860" spans="4:4" x14ac:dyDescent="0.2">
      <c r="D2860" s="163"/>
    </row>
    <row r="2861" spans="4:4" x14ac:dyDescent="0.2">
      <c r="D2861" s="163"/>
    </row>
    <row r="2862" spans="4:4" x14ac:dyDescent="0.2">
      <c r="D2862" s="163"/>
    </row>
    <row r="2863" spans="4:4" x14ac:dyDescent="0.2">
      <c r="D2863" s="163"/>
    </row>
    <row r="2864" spans="4:4" x14ac:dyDescent="0.2">
      <c r="D2864" s="163"/>
    </row>
    <row r="2865" spans="4:4" x14ac:dyDescent="0.2">
      <c r="D2865" s="163"/>
    </row>
    <row r="2866" spans="4:4" x14ac:dyDescent="0.2">
      <c r="D2866" s="163"/>
    </row>
    <row r="2867" spans="4:4" x14ac:dyDescent="0.2">
      <c r="D2867" s="163"/>
    </row>
    <row r="2868" spans="4:4" x14ac:dyDescent="0.2">
      <c r="D2868" s="163"/>
    </row>
    <row r="2869" spans="4:4" x14ac:dyDescent="0.2">
      <c r="D2869" s="163"/>
    </row>
    <row r="2870" spans="4:4" x14ac:dyDescent="0.2">
      <c r="D2870" s="163"/>
    </row>
    <row r="2871" spans="4:4" x14ac:dyDescent="0.2">
      <c r="D2871" s="163"/>
    </row>
    <row r="2872" spans="4:4" x14ac:dyDescent="0.2">
      <c r="D2872" s="163"/>
    </row>
    <row r="2873" spans="4:4" x14ac:dyDescent="0.2">
      <c r="D2873" s="163"/>
    </row>
    <row r="2874" spans="4:4" x14ac:dyDescent="0.2">
      <c r="D2874" s="163"/>
    </row>
    <row r="2875" spans="4:4" x14ac:dyDescent="0.2">
      <c r="D2875" s="163"/>
    </row>
    <row r="2876" spans="4:4" x14ac:dyDescent="0.2">
      <c r="D2876" s="163"/>
    </row>
    <row r="2877" spans="4:4" x14ac:dyDescent="0.2">
      <c r="D2877" s="163"/>
    </row>
    <row r="2878" spans="4:4" x14ac:dyDescent="0.2">
      <c r="D2878" s="163"/>
    </row>
    <row r="2879" spans="4:4" x14ac:dyDescent="0.2">
      <c r="D2879" s="163"/>
    </row>
    <row r="2880" spans="4:4" x14ac:dyDescent="0.2">
      <c r="D2880" s="163"/>
    </row>
    <row r="2881" spans="4:4" x14ac:dyDescent="0.2">
      <c r="D2881" s="163"/>
    </row>
    <row r="2882" spans="4:4" x14ac:dyDescent="0.2">
      <c r="D2882" s="163"/>
    </row>
    <row r="2883" spans="4:4" x14ac:dyDescent="0.2">
      <c r="D2883" s="163"/>
    </row>
    <row r="2884" spans="4:4" x14ac:dyDescent="0.2">
      <c r="D2884" s="163"/>
    </row>
    <row r="2885" spans="4:4" x14ac:dyDescent="0.2">
      <c r="D2885" s="163"/>
    </row>
    <row r="2886" spans="4:4" x14ac:dyDescent="0.2">
      <c r="D2886" s="163"/>
    </row>
    <row r="2887" spans="4:4" x14ac:dyDescent="0.2">
      <c r="D2887" s="163"/>
    </row>
    <row r="2888" spans="4:4" x14ac:dyDescent="0.2">
      <c r="D2888" s="163"/>
    </row>
    <row r="2889" spans="4:4" x14ac:dyDescent="0.2">
      <c r="D2889" s="163"/>
    </row>
    <row r="2890" spans="4:4" x14ac:dyDescent="0.2">
      <c r="D2890" s="163"/>
    </row>
    <row r="2891" spans="4:4" x14ac:dyDescent="0.2">
      <c r="D2891" s="163"/>
    </row>
    <row r="2892" spans="4:4" x14ac:dyDescent="0.2">
      <c r="D2892" s="163"/>
    </row>
    <row r="2893" spans="4:4" x14ac:dyDescent="0.2">
      <c r="D2893" s="163"/>
    </row>
    <row r="2894" spans="4:4" x14ac:dyDescent="0.2">
      <c r="D2894" s="163"/>
    </row>
    <row r="2895" spans="4:4" x14ac:dyDescent="0.2">
      <c r="D2895" s="163"/>
    </row>
    <row r="2896" spans="4:4" x14ac:dyDescent="0.2">
      <c r="D2896" s="163"/>
    </row>
    <row r="2897" spans="4:4" x14ac:dyDescent="0.2">
      <c r="D2897" s="163"/>
    </row>
    <row r="2898" spans="4:4" x14ac:dyDescent="0.2">
      <c r="D2898" s="163"/>
    </row>
    <row r="2899" spans="4:4" x14ac:dyDescent="0.2">
      <c r="D2899" s="163"/>
    </row>
    <row r="2900" spans="4:4" x14ac:dyDescent="0.2">
      <c r="D2900" s="163"/>
    </row>
    <row r="2901" spans="4:4" x14ac:dyDescent="0.2">
      <c r="D2901" s="163"/>
    </row>
    <row r="2902" spans="4:4" x14ac:dyDescent="0.2">
      <c r="D2902" s="163"/>
    </row>
    <row r="2903" spans="4:4" x14ac:dyDescent="0.2">
      <c r="D2903" s="163"/>
    </row>
    <row r="2904" spans="4:4" x14ac:dyDescent="0.2">
      <c r="D2904" s="163"/>
    </row>
    <row r="2905" spans="4:4" x14ac:dyDescent="0.2">
      <c r="D2905" s="163"/>
    </row>
    <row r="2906" spans="4:4" x14ac:dyDescent="0.2">
      <c r="D2906" s="163"/>
    </row>
    <row r="2907" spans="4:4" x14ac:dyDescent="0.2">
      <c r="D2907" s="163"/>
    </row>
    <row r="2908" spans="4:4" x14ac:dyDescent="0.2">
      <c r="D2908" s="163"/>
    </row>
    <row r="2909" spans="4:4" x14ac:dyDescent="0.2">
      <c r="D2909" s="163"/>
    </row>
    <row r="2910" spans="4:4" x14ac:dyDescent="0.2">
      <c r="D2910" s="163"/>
    </row>
    <row r="2911" spans="4:4" x14ac:dyDescent="0.2">
      <c r="D2911" s="163"/>
    </row>
    <row r="2912" spans="4:4" x14ac:dyDescent="0.2">
      <c r="D2912" s="163"/>
    </row>
    <row r="2913" spans="4:4" x14ac:dyDescent="0.2">
      <c r="D2913" s="163"/>
    </row>
    <row r="2914" spans="4:4" x14ac:dyDescent="0.2">
      <c r="D2914" s="163"/>
    </row>
    <row r="2915" spans="4:4" x14ac:dyDescent="0.2">
      <c r="D2915" s="163"/>
    </row>
    <row r="2916" spans="4:4" x14ac:dyDescent="0.2">
      <c r="D2916" s="163"/>
    </row>
    <row r="2917" spans="4:4" x14ac:dyDescent="0.2">
      <c r="D2917" s="163"/>
    </row>
    <row r="2918" spans="4:4" x14ac:dyDescent="0.2">
      <c r="D2918" s="163"/>
    </row>
    <row r="2919" spans="4:4" x14ac:dyDescent="0.2">
      <c r="D2919" s="163"/>
    </row>
    <row r="2920" spans="4:4" x14ac:dyDescent="0.2">
      <c r="D2920" s="163"/>
    </row>
    <row r="2921" spans="4:4" x14ac:dyDescent="0.2">
      <c r="D2921" s="163"/>
    </row>
    <row r="2922" spans="4:4" x14ac:dyDescent="0.2">
      <c r="D2922" s="163"/>
    </row>
    <row r="2923" spans="4:4" x14ac:dyDescent="0.2">
      <c r="D2923" s="163"/>
    </row>
    <row r="2924" spans="4:4" x14ac:dyDescent="0.2">
      <c r="D2924" s="163"/>
    </row>
    <row r="2925" spans="4:4" x14ac:dyDescent="0.2">
      <c r="D2925" s="163"/>
    </row>
    <row r="2926" spans="4:4" x14ac:dyDescent="0.2">
      <c r="D2926" s="163"/>
    </row>
    <row r="2927" spans="4:4" x14ac:dyDescent="0.2">
      <c r="D2927" s="163"/>
    </row>
    <row r="2928" spans="4:4" x14ac:dyDescent="0.2">
      <c r="D2928" s="163"/>
    </row>
    <row r="2929" spans="4:4" x14ac:dyDescent="0.2">
      <c r="D2929" s="163"/>
    </row>
    <row r="2930" spans="4:4" x14ac:dyDescent="0.2">
      <c r="D2930" s="163"/>
    </row>
    <row r="2931" spans="4:4" x14ac:dyDescent="0.2">
      <c r="D2931" s="163"/>
    </row>
    <row r="2932" spans="4:4" x14ac:dyDescent="0.2">
      <c r="D2932" s="163"/>
    </row>
    <row r="2933" spans="4:4" x14ac:dyDescent="0.2">
      <c r="D2933" s="163"/>
    </row>
    <row r="2934" spans="4:4" x14ac:dyDescent="0.2">
      <c r="D2934" s="163"/>
    </row>
    <row r="2935" spans="4:4" x14ac:dyDescent="0.2">
      <c r="D2935" s="163"/>
    </row>
    <row r="2936" spans="4:4" x14ac:dyDescent="0.2">
      <c r="D2936" s="163"/>
    </row>
    <row r="2937" spans="4:4" x14ac:dyDescent="0.2">
      <c r="D2937" s="163"/>
    </row>
    <row r="2938" spans="4:4" x14ac:dyDescent="0.2">
      <c r="D2938" s="163"/>
    </row>
    <row r="2939" spans="4:4" x14ac:dyDescent="0.2">
      <c r="D2939" s="163"/>
    </row>
    <row r="2940" spans="4:4" x14ac:dyDescent="0.2">
      <c r="D2940" s="163"/>
    </row>
    <row r="2941" spans="4:4" x14ac:dyDescent="0.2">
      <c r="D2941" s="163"/>
    </row>
    <row r="2942" spans="4:4" x14ac:dyDescent="0.2">
      <c r="D2942" s="163"/>
    </row>
    <row r="2943" spans="4:4" x14ac:dyDescent="0.2">
      <c r="D2943" s="163"/>
    </row>
    <row r="2944" spans="4:4" x14ac:dyDescent="0.2">
      <c r="D2944" s="163"/>
    </row>
    <row r="2945" spans="4:4" x14ac:dyDescent="0.2">
      <c r="D2945" s="163"/>
    </row>
    <row r="2946" spans="4:4" x14ac:dyDescent="0.2">
      <c r="D2946" s="163"/>
    </row>
    <row r="2947" spans="4:4" x14ac:dyDescent="0.2">
      <c r="D2947" s="163"/>
    </row>
    <row r="2948" spans="4:4" x14ac:dyDescent="0.2">
      <c r="D2948" s="163"/>
    </row>
    <row r="2949" spans="4:4" x14ac:dyDescent="0.2">
      <c r="D2949" s="163"/>
    </row>
    <row r="2950" spans="4:4" x14ac:dyDescent="0.2">
      <c r="D2950" s="163"/>
    </row>
    <row r="2951" spans="4:4" x14ac:dyDescent="0.2">
      <c r="D2951" s="163"/>
    </row>
    <row r="2952" spans="4:4" x14ac:dyDescent="0.2">
      <c r="D2952" s="163"/>
    </row>
    <row r="2953" spans="4:4" x14ac:dyDescent="0.2">
      <c r="D2953" s="163"/>
    </row>
    <row r="2954" spans="4:4" x14ac:dyDescent="0.2">
      <c r="D2954" s="163"/>
    </row>
    <row r="2955" spans="4:4" x14ac:dyDescent="0.2">
      <c r="D2955" s="163"/>
    </row>
    <row r="2956" spans="4:4" x14ac:dyDescent="0.2">
      <c r="D2956" s="163"/>
    </row>
    <row r="2957" spans="4:4" x14ac:dyDescent="0.2">
      <c r="D2957" s="163"/>
    </row>
    <row r="2958" spans="4:4" x14ac:dyDescent="0.2">
      <c r="D2958" s="163"/>
    </row>
    <row r="2959" spans="4:4" x14ac:dyDescent="0.2">
      <c r="D2959" s="163"/>
    </row>
    <row r="2960" spans="4:4" x14ac:dyDescent="0.2">
      <c r="D2960" s="163"/>
    </row>
    <row r="2961" spans="4:4" x14ac:dyDescent="0.2">
      <c r="D2961" s="163"/>
    </row>
    <row r="2962" spans="4:4" x14ac:dyDescent="0.2">
      <c r="D2962" s="163"/>
    </row>
    <row r="2963" spans="4:4" x14ac:dyDescent="0.2">
      <c r="D2963" s="163"/>
    </row>
    <row r="2964" spans="4:4" x14ac:dyDescent="0.2">
      <c r="D2964" s="163"/>
    </row>
    <row r="2965" spans="4:4" x14ac:dyDescent="0.2">
      <c r="D2965" s="163"/>
    </row>
    <row r="2966" spans="4:4" x14ac:dyDescent="0.2">
      <c r="D2966" s="163"/>
    </row>
    <row r="2967" spans="4:4" x14ac:dyDescent="0.2">
      <c r="D2967" s="163"/>
    </row>
    <row r="2968" spans="4:4" x14ac:dyDescent="0.2">
      <c r="D2968" s="163"/>
    </row>
    <row r="2969" spans="4:4" x14ac:dyDescent="0.2">
      <c r="D2969" s="163"/>
    </row>
    <row r="2970" spans="4:4" x14ac:dyDescent="0.2">
      <c r="D2970" s="163"/>
    </row>
    <row r="2971" spans="4:4" x14ac:dyDescent="0.2">
      <c r="D2971" s="163"/>
    </row>
    <row r="2972" spans="4:4" x14ac:dyDescent="0.2">
      <c r="D2972" s="163"/>
    </row>
    <row r="2973" spans="4:4" x14ac:dyDescent="0.2">
      <c r="D2973" s="163"/>
    </row>
    <row r="2974" spans="4:4" x14ac:dyDescent="0.2">
      <c r="D2974" s="163"/>
    </row>
    <row r="2975" spans="4:4" x14ac:dyDescent="0.2">
      <c r="D2975" s="163"/>
    </row>
    <row r="2976" spans="4:4" x14ac:dyDescent="0.2">
      <c r="D2976" s="163"/>
    </row>
    <row r="2977" spans="4:4" x14ac:dyDescent="0.2">
      <c r="D2977" s="163"/>
    </row>
    <row r="2978" spans="4:4" x14ac:dyDescent="0.2">
      <c r="D2978" s="163"/>
    </row>
    <row r="2979" spans="4:4" x14ac:dyDescent="0.2">
      <c r="D2979" s="163"/>
    </row>
    <row r="2980" spans="4:4" x14ac:dyDescent="0.2">
      <c r="D2980" s="163"/>
    </row>
    <row r="2981" spans="4:4" x14ac:dyDescent="0.2">
      <c r="D2981" s="163"/>
    </row>
    <row r="2982" spans="4:4" x14ac:dyDescent="0.2">
      <c r="D2982" s="163"/>
    </row>
    <row r="2983" spans="4:4" x14ac:dyDescent="0.2">
      <c r="D2983" s="163"/>
    </row>
    <row r="2984" spans="4:4" x14ac:dyDescent="0.2">
      <c r="D2984" s="163"/>
    </row>
    <row r="2985" spans="4:4" x14ac:dyDescent="0.2">
      <c r="D2985" s="163"/>
    </row>
    <row r="2986" spans="4:4" x14ac:dyDescent="0.2">
      <c r="D2986" s="163"/>
    </row>
    <row r="2987" spans="4:4" x14ac:dyDescent="0.2">
      <c r="D2987" s="163"/>
    </row>
    <row r="2988" spans="4:4" x14ac:dyDescent="0.2">
      <c r="D2988" s="163"/>
    </row>
    <row r="2989" spans="4:4" x14ac:dyDescent="0.2">
      <c r="D2989" s="163"/>
    </row>
    <row r="2990" spans="4:4" x14ac:dyDescent="0.2">
      <c r="D2990" s="163"/>
    </row>
    <row r="2991" spans="4:4" x14ac:dyDescent="0.2">
      <c r="D2991" s="163"/>
    </row>
    <row r="2992" spans="4:4" x14ac:dyDescent="0.2">
      <c r="D2992" s="163"/>
    </row>
    <row r="2993" spans="4:4" x14ac:dyDescent="0.2">
      <c r="D2993" s="163"/>
    </row>
    <row r="2994" spans="4:4" x14ac:dyDescent="0.2">
      <c r="D2994" s="163"/>
    </row>
    <row r="2995" spans="4:4" x14ac:dyDescent="0.2">
      <c r="D2995" s="163"/>
    </row>
    <row r="2996" spans="4:4" x14ac:dyDescent="0.2">
      <c r="D2996" s="163"/>
    </row>
    <row r="2997" spans="4:4" x14ac:dyDescent="0.2">
      <c r="D2997" s="163"/>
    </row>
    <row r="2998" spans="4:4" x14ac:dyDescent="0.2">
      <c r="D2998" s="163"/>
    </row>
    <row r="2999" spans="4:4" x14ac:dyDescent="0.2">
      <c r="D2999" s="163"/>
    </row>
    <row r="3000" spans="4:4" x14ac:dyDescent="0.2">
      <c r="D3000" s="163"/>
    </row>
    <row r="3001" spans="4:4" x14ac:dyDescent="0.2">
      <c r="D3001" s="163"/>
    </row>
    <row r="3002" spans="4:4" x14ac:dyDescent="0.2">
      <c r="D3002" s="163"/>
    </row>
    <row r="3003" spans="4:4" x14ac:dyDescent="0.2">
      <c r="D3003" s="163"/>
    </row>
    <row r="3004" spans="4:4" x14ac:dyDescent="0.2">
      <c r="D3004" s="163"/>
    </row>
    <row r="3005" spans="4:4" x14ac:dyDescent="0.2">
      <c r="D3005" s="163"/>
    </row>
    <row r="3006" spans="4:4" x14ac:dyDescent="0.2">
      <c r="D3006" s="163"/>
    </row>
    <row r="3007" spans="4:4" x14ac:dyDescent="0.2">
      <c r="D3007" s="163"/>
    </row>
    <row r="3008" spans="4:4" x14ac:dyDescent="0.2">
      <c r="D3008" s="163"/>
    </row>
    <row r="3009" spans="4:4" x14ac:dyDescent="0.2">
      <c r="D3009" s="163"/>
    </row>
    <row r="3010" spans="4:4" x14ac:dyDescent="0.2">
      <c r="D3010" s="163"/>
    </row>
    <row r="3011" spans="4:4" x14ac:dyDescent="0.2">
      <c r="D3011" s="163"/>
    </row>
    <row r="3012" spans="4:4" x14ac:dyDescent="0.2">
      <c r="D3012" s="163"/>
    </row>
    <row r="3013" spans="4:4" x14ac:dyDescent="0.2">
      <c r="D3013" s="163"/>
    </row>
    <row r="3014" spans="4:4" x14ac:dyDescent="0.2">
      <c r="D3014" s="163"/>
    </row>
    <row r="3015" spans="4:4" x14ac:dyDescent="0.2">
      <c r="D3015" s="163"/>
    </row>
    <row r="3016" spans="4:4" x14ac:dyDescent="0.2">
      <c r="D3016" s="163"/>
    </row>
    <row r="3017" spans="4:4" x14ac:dyDescent="0.2">
      <c r="D3017" s="163"/>
    </row>
    <row r="3018" spans="4:4" x14ac:dyDescent="0.2">
      <c r="D3018" s="163"/>
    </row>
    <row r="3019" spans="4:4" x14ac:dyDescent="0.2">
      <c r="D3019" s="163"/>
    </row>
    <row r="3020" spans="4:4" x14ac:dyDescent="0.2">
      <c r="D3020" s="163"/>
    </row>
    <row r="3021" spans="4:4" x14ac:dyDescent="0.2">
      <c r="D3021" s="163"/>
    </row>
    <row r="3022" spans="4:4" x14ac:dyDescent="0.2">
      <c r="D3022" s="163"/>
    </row>
    <row r="3023" spans="4:4" x14ac:dyDescent="0.2">
      <c r="D3023" s="163"/>
    </row>
    <row r="3024" spans="4:4" x14ac:dyDescent="0.2">
      <c r="D3024" s="163"/>
    </row>
    <row r="3025" spans="4:4" x14ac:dyDescent="0.2">
      <c r="D3025" s="163"/>
    </row>
    <row r="3026" spans="4:4" x14ac:dyDescent="0.2">
      <c r="D3026" s="163"/>
    </row>
    <row r="3027" spans="4:4" x14ac:dyDescent="0.2">
      <c r="D3027" s="163"/>
    </row>
    <row r="3028" spans="4:4" x14ac:dyDescent="0.2">
      <c r="D3028" s="163"/>
    </row>
    <row r="3029" spans="4:4" x14ac:dyDescent="0.2">
      <c r="D3029" s="163"/>
    </row>
    <row r="3030" spans="4:4" x14ac:dyDescent="0.2">
      <c r="D3030" s="163"/>
    </row>
    <row r="3031" spans="4:4" x14ac:dyDescent="0.2">
      <c r="D3031" s="163"/>
    </row>
    <row r="3032" spans="4:4" x14ac:dyDescent="0.2">
      <c r="D3032" s="163"/>
    </row>
    <row r="3033" spans="4:4" x14ac:dyDescent="0.2">
      <c r="D3033" s="163"/>
    </row>
    <row r="3034" spans="4:4" x14ac:dyDescent="0.2">
      <c r="D3034" s="163"/>
    </row>
    <row r="3035" spans="4:4" x14ac:dyDescent="0.2">
      <c r="D3035" s="163"/>
    </row>
    <row r="3036" spans="4:4" x14ac:dyDescent="0.2">
      <c r="D3036" s="163"/>
    </row>
    <row r="3037" spans="4:4" x14ac:dyDescent="0.2">
      <c r="D3037" s="163"/>
    </row>
    <row r="3038" spans="4:4" x14ac:dyDescent="0.2">
      <c r="D3038" s="163"/>
    </row>
    <row r="3039" spans="4:4" x14ac:dyDescent="0.2">
      <c r="D3039" s="163"/>
    </row>
    <row r="3040" spans="4:4" x14ac:dyDescent="0.2">
      <c r="D3040" s="163"/>
    </row>
    <row r="3041" spans="4:4" x14ac:dyDescent="0.2">
      <c r="D3041" s="163"/>
    </row>
    <row r="3042" spans="4:4" x14ac:dyDescent="0.2">
      <c r="D3042" s="163"/>
    </row>
    <row r="3043" spans="4:4" x14ac:dyDescent="0.2">
      <c r="D3043" s="163"/>
    </row>
    <row r="3044" spans="4:4" x14ac:dyDescent="0.2">
      <c r="D3044" s="163"/>
    </row>
    <row r="3045" spans="4:4" x14ac:dyDescent="0.2">
      <c r="D3045" s="163"/>
    </row>
    <row r="3046" spans="4:4" x14ac:dyDescent="0.2">
      <c r="D3046" s="163"/>
    </row>
    <row r="3047" spans="4:4" x14ac:dyDescent="0.2">
      <c r="D3047" s="163"/>
    </row>
    <row r="3048" spans="4:4" x14ac:dyDescent="0.2">
      <c r="D3048" s="163"/>
    </row>
    <row r="3049" spans="4:4" x14ac:dyDescent="0.2">
      <c r="D3049" s="163"/>
    </row>
    <row r="3050" spans="4:4" x14ac:dyDescent="0.2">
      <c r="D3050" s="163"/>
    </row>
    <row r="3051" spans="4:4" x14ac:dyDescent="0.2">
      <c r="D3051" s="163"/>
    </row>
    <row r="3052" spans="4:4" x14ac:dyDescent="0.2">
      <c r="D3052" s="163"/>
    </row>
    <row r="3053" spans="4:4" x14ac:dyDescent="0.2">
      <c r="D3053" s="163"/>
    </row>
    <row r="3054" spans="4:4" x14ac:dyDescent="0.2">
      <c r="D3054" s="163"/>
    </row>
    <row r="3055" spans="4:4" x14ac:dyDescent="0.2">
      <c r="D3055" s="163"/>
    </row>
    <row r="3056" spans="4:4" x14ac:dyDescent="0.2">
      <c r="D3056" s="163"/>
    </row>
    <row r="3057" spans="4:4" x14ac:dyDescent="0.2">
      <c r="D3057" s="163"/>
    </row>
    <row r="3058" spans="4:4" x14ac:dyDescent="0.2">
      <c r="D3058" s="163"/>
    </row>
    <row r="3059" spans="4:4" x14ac:dyDescent="0.2">
      <c r="D3059" s="163"/>
    </row>
    <row r="3060" spans="4:4" x14ac:dyDescent="0.2">
      <c r="D3060" s="163"/>
    </row>
    <row r="3061" spans="4:4" x14ac:dyDescent="0.2">
      <c r="D3061" s="163"/>
    </row>
    <row r="3062" spans="4:4" x14ac:dyDescent="0.2">
      <c r="D3062" s="163"/>
    </row>
    <row r="3063" spans="4:4" x14ac:dyDescent="0.2">
      <c r="D3063" s="163"/>
    </row>
    <row r="3064" spans="4:4" x14ac:dyDescent="0.2">
      <c r="D3064" s="163"/>
    </row>
    <row r="3065" spans="4:4" x14ac:dyDescent="0.2">
      <c r="D3065" s="163"/>
    </row>
    <row r="3066" spans="4:4" x14ac:dyDescent="0.2">
      <c r="D3066" s="163"/>
    </row>
    <row r="3067" spans="4:4" x14ac:dyDescent="0.2">
      <c r="D3067" s="163"/>
    </row>
    <row r="3068" spans="4:4" x14ac:dyDescent="0.2">
      <c r="D3068" s="163"/>
    </row>
    <row r="3069" spans="4:4" x14ac:dyDescent="0.2">
      <c r="D3069" s="163"/>
    </row>
    <row r="3070" spans="4:4" x14ac:dyDescent="0.2">
      <c r="D3070" s="163"/>
    </row>
    <row r="3071" spans="4:4" x14ac:dyDescent="0.2">
      <c r="D3071" s="163"/>
    </row>
    <row r="3072" spans="4:4" x14ac:dyDescent="0.2">
      <c r="D3072" s="163"/>
    </row>
    <row r="3073" spans="4:4" x14ac:dyDescent="0.2">
      <c r="D3073" s="163"/>
    </row>
    <row r="3074" spans="4:4" x14ac:dyDescent="0.2">
      <c r="D3074" s="163"/>
    </row>
    <row r="3075" spans="4:4" x14ac:dyDescent="0.2">
      <c r="D3075" s="163"/>
    </row>
    <row r="3076" spans="4:4" x14ac:dyDescent="0.2">
      <c r="D3076" s="163"/>
    </row>
    <row r="3077" spans="4:4" x14ac:dyDescent="0.2">
      <c r="D3077" s="163"/>
    </row>
    <row r="3078" spans="4:4" x14ac:dyDescent="0.2">
      <c r="D3078" s="163"/>
    </row>
    <row r="3079" spans="4:4" x14ac:dyDescent="0.2">
      <c r="D3079" s="163"/>
    </row>
    <row r="3080" spans="4:4" x14ac:dyDescent="0.2">
      <c r="D3080" s="163"/>
    </row>
    <row r="3081" spans="4:4" x14ac:dyDescent="0.2">
      <c r="D3081" s="163"/>
    </row>
    <row r="3082" spans="4:4" x14ac:dyDescent="0.2">
      <c r="D3082" s="163"/>
    </row>
    <row r="3083" spans="4:4" x14ac:dyDescent="0.2">
      <c r="D3083" s="163"/>
    </row>
    <row r="3084" spans="4:4" x14ac:dyDescent="0.2">
      <c r="D3084" s="163"/>
    </row>
    <row r="3085" spans="4:4" x14ac:dyDescent="0.2">
      <c r="D3085" s="163"/>
    </row>
    <row r="3086" spans="4:4" x14ac:dyDescent="0.2">
      <c r="D3086" s="163"/>
    </row>
    <row r="3087" spans="4:4" x14ac:dyDescent="0.2">
      <c r="D3087" s="163"/>
    </row>
    <row r="3088" spans="4:4" x14ac:dyDescent="0.2">
      <c r="D3088" s="163"/>
    </row>
    <row r="3089" spans="4:4" x14ac:dyDescent="0.2">
      <c r="D3089" s="163"/>
    </row>
    <row r="3090" spans="4:4" x14ac:dyDescent="0.2">
      <c r="D3090" s="163"/>
    </row>
    <row r="3091" spans="4:4" x14ac:dyDescent="0.2">
      <c r="D3091" s="163"/>
    </row>
    <row r="3092" spans="4:4" x14ac:dyDescent="0.2">
      <c r="D3092" s="163"/>
    </row>
    <row r="3093" spans="4:4" x14ac:dyDescent="0.2">
      <c r="D3093" s="163"/>
    </row>
    <row r="3094" spans="4:4" x14ac:dyDescent="0.2">
      <c r="D3094" s="163"/>
    </row>
    <row r="3095" spans="4:4" x14ac:dyDescent="0.2">
      <c r="D3095" s="163"/>
    </row>
    <row r="3096" spans="4:4" x14ac:dyDescent="0.2">
      <c r="D3096" s="163"/>
    </row>
    <row r="3097" spans="4:4" x14ac:dyDescent="0.2">
      <c r="D3097" s="163"/>
    </row>
    <row r="3098" spans="4:4" x14ac:dyDescent="0.2">
      <c r="D3098" s="163"/>
    </row>
    <row r="3099" spans="4:4" x14ac:dyDescent="0.2">
      <c r="D3099" s="163"/>
    </row>
    <row r="3100" spans="4:4" x14ac:dyDescent="0.2">
      <c r="D3100" s="163"/>
    </row>
    <row r="3101" spans="4:4" x14ac:dyDescent="0.2">
      <c r="D3101" s="163"/>
    </row>
    <row r="3102" spans="4:4" x14ac:dyDescent="0.2">
      <c r="D3102" s="163"/>
    </row>
    <row r="3103" spans="4:4" x14ac:dyDescent="0.2">
      <c r="D3103" s="163"/>
    </row>
    <row r="3104" spans="4:4" x14ac:dyDescent="0.2">
      <c r="D3104" s="163"/>
    </row>
    <row r="3105" spans="4:4" x14ac:dyDescent="0.2">
      <c r="D3105" s="163"/>
    </row>
    <row r="3106" spans="4:4" x14ac:dyDescent="0.2">
      <c r="D3106" s="163"/>
    </row>
    <row r="3107" spans="4:4" x14ac:dyDescent="0.2">
      <c r="D3107" s="163"/>
    </row>
    <row r="3108" spans="4:4" x14ac:dyDescent="0.2">
      <c r="D3108" s="163"/>
    </row>
    <row r="3109" spans="4:4" x14ac:dyDescent="0.2">
      <c r="D3109" s="163"/>
    </row>
    <row r="3110" spans="4:4" x14ac:dyDescent="0.2">
      <c r="D3110" s="163"/>
    </row>
    <row r="3111" spans="4:4" x14ac:dyDescent="0.2">
      <c r="D3111" s="163"/>
    </row>
    <row r="3112" spans="4:4" x14ac:dyDescent="0.2">
      <c r="D3112" s="163"/>
    </row>
    <row r="3113" spans="4:4" x14ac:dyDescent="0.2">
      <c r="D3113" s="163"/>
    </row>
    <row r="3114" spans="4:4" x14ac:dyDescent="0.2">
      <c r="D3114" s="163"/>
    </row>
    <row r="3115" spans="4:4" x14ac:dyDescent="0.2">
      <c r="D3115" s="163"/>
    </row>
    <row r="3116" spans="4:4" x14ac:dyDescent="0.2">
      <c r="D3116" s="163"/>
    </row>
    <row r="3117" spans="4:4" x14ac:dyDescent="0.2">
      <c r="D3117" s="163"/>
    </row>
    <row r="3118" spans="4:4" x14ac:dyDescent="0.2">
      <c r="D3118" s="163"/>
    </row>
    <row r="3119" spans="4:4" x14ac:dyDescent="0.2">
      <c r="D3119" s="163"/>
    </row>
    <row r="3120" spans="4:4" x14ac:dyDescent="0.2">
      <c r="D3120" s="163"/>
    </row>
    <row r="3121" spans="4:4" x14ac:dyDescent="0.2">
      <c r="D3121" s="163"/>
    </row>
    <row r="3122" spans="4:4" x14ac:dyDescent="0.2">
      <c r="D3122" s="163"/>
    </row>
    <row r="3123" spans="4:4" x14ac:dyDescent="0.2">
      <c r="D3123" s="163"/>
    </row>
    <row r="3124" spans="4:4" x14ac:dyDescent="0.2">
      <c r="D3124" s="163"/>
    </row>
    <row r="3125" spans="4:4" x14ac:dyDescent="0.2">
      <c r="D3125" s="163"/>
    </row>
    <row r="3126" spans="4:4" x14ac:dyDescent="0.2">
      <c r="D3126" s="163"/>
    </row>
    <row r="3127" spans="4:4" x14ac:dyDescent="0.2">
      <c r="D3127" s="163"/>
    </row>
    <row r="3128" spans="4:4" x14ac:dyDescent="0.2">
      <c r="D3128" s="163"/>
    </row>
    <row r="3129" spans="4:4" x14ac:dyDescent="0.2">
      <c r="D3129" s="163"/>
    </row>
    <row r="3130" spans="4:4" x14ac:dyDescent="0.2">
      <c r="D3130" s="163"/>
    </row>
    <row r="3131" spans="4:4" x14ac:dyDescent="0.2">
      <c r="D3131" s="163"/>
    </row>
    <row r="3132" spans="4:4" x14ac:dyDescent="0.2">
      <c r="D3132" s="163"/>
    </row>
    <row r="3133" spans="4:4" x14ac:dyDescent="0.2">
      <c r="D3133" s="163"/>
    </row>
    <row r="3134" spans="4:4" x14ac:dyDescent="0.2">
      <c r="D3134" s="163"/>
    </row>
    <row r="3135" spans="4:4" x14ac:dyDescent="0.2">
      <c r="D3135" s="163"/>
    </row>
    <row r="3136" spans="4:4" x14ac:dyDescent="0.2">
      <c r="D3136" s="163"/>
    </row>
    <row r="3137" spans="4:4" x14ac:dyDescent="0.2">
      <c r="D3137" s="163"/>
    </row>
    <row r="3138" spans="4:4" x14ac:dyDescent="0.2">
      <c r="D3138" s="163"/>
    </row>
    <row r="3139" spans="4:4" x14ac:dyDescent="0.2">
      <c r="D3139" s="163"/>
    </row>
    <row r="3140" spans="4:4" x14ac:dyDescent="0.2">
      <c r="D3140" s="163"/>
    </row>
    <row r="3141" spans="4:4" x14ac:dyDescent="0.2">
      <c r="D3141" s="163"/>
    </row>
    <row r="3142" spans="4:4" x14ac:dyDescent="0.2">
      <c r="D3142" s="163"/>
    </row>
    <row r="3143" spans="4:4" x14ac:dyDescent="0.2">
      <c r="D3143" s="163"/>
    </row>
    <row r="3144" spans="4:4" x14ac:dyDescent="0.2">
      <c r="D3144" s="163"/>
    </row>
    <row r="3145" spans="4:4" x14ac:dyDescent="0.2">
      <c r="D3145" s="163"/>
    </row>
    <row r="3146" spans="4:4" x14ac:dyDescent="0.2">
      <c r="D3146" s="163"/>
    </row>
    <row r="3147" spans="4:4" x14ac:dyDescent="0.2">
      <c r="D3147" s="163"/>
    </row>
    <row r="3148" spans="4:4" x14ac:dyDescent="0.2">
      <c r="D3148" s="163"/>
    </row>
    <row r="3149" spans="4:4" x14ac:dyDescent="0.2">
      <c r="D3149" s="163"/>
    </row>
    <row r="3150" spans="4:4" x14ac:dyDescent="0.2">
      <c r="D3150" s="163"/>
    </row>
    <row r="3151" spans="4:4" x14ac:dyDescent="0.2">
      <c r="D3151" s="163"/>
    </row>
    <row r="3152" spans="4:4" x14ac:dyDescent="0.2">
      <c r="D3152" s="163"/>
    </row>
    <row r="3153" spans="4:4" x14ac:dyDescent="0.2">
      <c r="D3153" s="163"/>
    </row>
    <row r="3154" spans="4:4" x14ac:dyDescent="0.2">
      <c r="D3154" s="163"/>
    </row>
    <row r="3155" spans="4:4" x14ac:dyDescent="0.2">
      <c r="D3155" s="163"/>
    </row>
    <row r="3156" spans="4:4" x14ac:dyDescent="0.2">
      <c r="D3156" s="163"/>
    </row>
    <row r="3157" spans="4:4" x14ac:dyDescent="0.2">
      <c r="D3157" s="163"/>
    </row>
    <row r="3158" spans="4:4" x14ac:dyDescent="0.2">
      <c r="D3158" s="163"/>
    </row>
    <row r="3159" spans="4:4" x14ac:dyDescent="0.2">
      <c r="D3159" s="163"/>
    </row>
    <row r="3160" spans="4:4" x14ac:dyDescent="0.2">
      <c r="D3160" s="163"/>
    </row>
    <row r="3161" spans="4:4" x14ac:dyDescent="0.2">
      <c r="D3161" s="163"/>
    </row>
    <row r="3162" spans="4:4" x14ac:dyDescent="0.2">
      <c r="D3162" s="163"/>
    </row>
    <row r="3163" spans="4:4" x14ac:dyDescent="0.2">
      <c r="D3163" s="163"/>
    </row>
    <row r="3164" spans="4:4" x14ac:dyDescent="0.2">
      <c r="D3164" s="163"/>
    </row>
    <row r="3165" spans="4:4" x14ac:dyDescent="0.2">
      <c r="D3165" s="163"/>
    </row>
    <row r="3166" spans="4:4" x14ac:dyDescent="0.2">
      <c r="D3166" s="163"/>
    </row>
    <row r="3167" spans="4:4" x14ac:dyDescent="0.2">
      <c r="D3167" s="163"/>
    </row>
    <row r="3168" spans="4:4" x14ac:dyDescent="0.2">
      <c r="D3168" s="163"/>
    </row>
    <row r="3169" spans="4:4" x14ac:dyDescent="0.2">
      <c r="D3169" s="163"/>
    </row>
    <row r="3170" spans="4:4" x14ac:dyDescent="0.2">
      <c r="D3170" s="163"/>
    </row>
    <row r="3171" spans="4:4" x14ac:dyDescent="0.2">
      <c r="D3171" s="163"/>
    </row>
    <row r="3172" spans="4:4" x14ac:dyDescent="0.2">
      <c r="D3172" s="163"/>
    </row>
    <row r="3173" spans="4:4" x14ac:dyDescent="0.2">
      <c r="D3173" s="163"/>
    </row>
    <row r="3174" spans="4:4" x14ac:dyDescent="0.2">
      <c r="D3174" s="163"/>
    </row>
    <row r="3175" spans="4:4" x14ac:dyDescent="0.2">
      <c r="D3175" s="163"/>
    </row>
    <row r="3176" spans="4:4" x14ac:dyDescent="0.2">
      <c r="D3176" s="163"/>
    </row>
    <row r="3177" spans="4:4" x14ac:dyDescent="0.2">
      <c r="D3177" s="163"/>
    </row>
    <row r="3178" spans="4:4" x14ac:dyDescent="0.2">
      <c r="D3178" s="163"/>
    </row>
    <row r="3179" spans="4:4" x14ac:dyDescent="0.2">
      <c r="D3179" s="163"/>
    </row>
    <row r="3180" spans="4:4" x14ac:dyDescent="0.2">
      <c r="D3180" s="163"/>
    </row>
    <row r="3181" spans="4:4" x14ac:dyDescent="0.2">
      <c r="D3181" s="163"/>
    </row>
    <row r="3182" spans="4:4" x14ac:dyDescent="0.2">
      <c r="D3182" s="163"/>
    </row>
    <row r="3183" spans="4:4" x14ac:dyDescent="0.2">
      <c r="D3183" s="163"/>
    </row>
    <row r="3184" spans="4:4" x14ac:dyDescent="0.2">
      <c r="D3184" s="163"/>
    </row>
    <row r="3185" spans="4:4" x14ac:dyDescent="0.2">
      <c r="D3185" s="163"/>
    </row>
    <row r="3186" spans="4:4" x14ac:dyDescent="0.2">
      <c r="D3186" s="163"/>
    </row>
    <row r="3187" spans="4:4" x14ac:dyDescent="0.2">
      <c r="D3187" s="163"/>
    </row>
    <row r="3188" spans="4:4" x14ac:dyDescent="0.2">
      <c r="D3188" s="163"/>
    </row>
    <row r="3189" spans="4:4" x14ac:dyDescent="0.2">
      <c r="D3189" s="163"/>
    </row>
    <row r="3190" spans="4:4" x14ac:dyDescent="0.2">
      <c r="D3190" s="163"/>
    </row>
    <row r="3191" spans="4:4" x14ac:dyDescent="0.2">
      <c r="D3191" s="163"/>
    </row>
    <row r="3192" spans="4:4" x14ac:dyDescent="0.2">
      <c r="D3192" s="163"/>
    </row>
    <row r="3193" spans="4:4" x14ac:dyDescent="0.2">
      <c r="D3193" s="163"/>
    </row>
    <row r="3194" spans="4:4" x14ac:dyDescent="0.2">
      <c r="D3194" s="163"/>
    </row>
    <row r="3195" spans="4:4" x14ac:dyDescent="0.2">
      <c r="D3195" s="163"/>
    </row>
    <row r="3196" spans="4:4" x14ac:dyDescent="0.2">
      <c r="D3196" s="163"/>
    </row>
    <row r="3197" spans="4:4" x14ac:dyDescent="0.2">
      <c r="D3197" s="163"/>
    </row>
    <row r="3198" spans="4:4" x14ac:dyDescent="0.2">
      <c r="D3198" s="163"/>
    </row>
    <row r="3199" spans="4:4" x14ac:dyDescent="0.2">
      <c r="D3199" s="163"/>
    </row>
    <row r="3200" spans="4:4" x14ac:dyDescent="0.2">
      <c r="D3200" s="163"/>
    </row>
    <row r="3201" spans="4:4" x14ac:dyDescent="0.2">
      <c r="D3201" s="163"/>
    </row>
    <row r="3202" spans="4:4" x14ac:dyDescent="0.2">
      <c r="D3202" s="163"/>
    </row>
    <row r="3203" spans="4:4" x14ac:dyDescent="0.2">
      <c r="D3203" s="163"/>
    </row>
    <row r="3204" spans="4:4" x14ac:dyDescent="0.2">
      <c r="D3204" s="163"/>
    </row>
    <row r="3205" spans="4:4" x14ac:dyDescent="0.2">
      <c r="D3205" s="163"/>
    </row>
    <row r="3206" spans="4:4" x14ac:dyDescent="0.2">
      <c r="D3206" s="163"/>
    </row>
    <row r="3207" spans="4:4" x14ac:dyDescent="0.2">
      <c r="D3207" s="163"/>
    </row>
    <row r="3208" spans="4:4" x14ac:dyDescent="0.2">
      <c r="D3208" s="163"/>
    </row>
    <row r="3209" spans="4:4" x14ac:dyDescent="0.2">
      <c r="D3209" s="163"/>
    </row>
    <row r="3210" spans="4:4" x14ac:dyDescent="0.2">
      <c r="D3210" s="163"/>
    </row>
    <row r="3211" spans="4:4" x14ac:dyDescent="0.2">
      <c r="D3211" s="163"/>
    </row>
    <row r="3212" spans="4:4" x14ac:dyDescent="0.2">
      <c r="D3212" s="163"/>
    </row>
    <row r="3213" spans="4:4" x14ac:dyDescent="0.2">
      <c r="D3213" s="163"/>
    </row>
    <row r="3214" spans="4:4" x14ac:dyDescent="0.2">
      <c r="D3214" s="163"/>
    </row>
    <row r="3215" spans="4:4" x14ac:dyDescent="0.2">
      <c r="D3215" s="163"/>
    </row>
    <row r="3216" spans="4:4" x14ac:dyDescent="0.2">
      <c r="D3216" s="163"/>
    </row>
    <row r="3217" spans="4:4" x14ac:dyDescent="0.2">
      <c r="D3217" s="163"/>
    </row>
    <row r="3218" spans="4:4" x14ac:dyDescent="0.2">
      <c r="D3218" s="163"/>
    </row>
    <row r="3219" spans="4:4" x14ac:dyDescent="0.2">
      <c r="D3219" s="163"/>
    </row>
    <row r="3220" spans="4:4" x14ac:dyDescent="0.2">
      <c r="D3220" s="163"/>
    </row>
    <row r="3221" spans="4:4" x14ac:dyDescent="0.2">
      <c r="D3221" s="163"/>
    </row>
    <row r="3222" spans="4:4" x14ac:dyDescent="0.2">
      <c r="D3222" s="163"/>
    </row>
    <row r="3223" spans="4:4" x14ac:dyDescent="0.2">
      <c r="D3223" s="163"/>
    </row>
    <row r="3224" spans="4:4" x14ac:dyDescent="0.2">
      <c r="D3224" s="163"/>
    </row>
    <row r="3225" spans="4:4" x14ac:dyDescent="0.2">
      <c r="D3225" s="163"/>
    </row>
    <row r="3226" spans="4:4" x14ac:dyDescent="0.2">
      <c r="D3226" s="163"/>
    </row>
    <row r="3227" spans="4:4" x14ac:dyDescent="0.2">
      <c r="D3227" s="163"/>
    </row>
    <row r="3228" spans="4:4" x14ac:dyDescent="0.2">
      <c r="D3228" s="163"/>
    </row>
    <row r="3229" spans="4:4" x14ac:dyDescent="0.2">
      <c r="D3229" s="163"/>
    </row>
    <row r="3230" spans="4:4" x14ac:dyDescent="0.2">
      <c r="D3230" s="163"/>
    </row>
    <row r="3231" spans="4:4" x14ac:dyDescent="0.2">
      <c r="D3231" s="163"/>
    </row>
    <row r="3232" spans="4:4" x14ac:dyDescent="0.2">
      <c r="D3232" s="163"/>
    </row>
    <row r="3233" spans="4:4" x14ac:dyDescent="0.2">
      <c r="D3233" s="163"/>
    </row>
    <row r="3234" spans="4:4" x14ac:dyDescent="0.2">
      <c r="D3234" s="163"/>
    </row>
    <row r="3235" spans="4:4" x14ac:dyDescent="0.2">
      <c r="D3235" s="163"/>
    </row>
    <row r="3236" spans="4:4" x14ac:dyDescent="0.2">
      <c r="D3236" s="163"/>
    </row>
    <row r="3237" spans="4:4" x14ac:dyDescent="0.2">
      <c r="D3237" s="163"/>
    </row>
    <row r="3238" spans="4:4" x14ac:dyDescent="0.2">
      <c r="D3238" s="163"/>
    </row>
    <row r="3239" spans="4:4" x14ac:dyDescent="0.2">
      <c r="D3239" s="163"/>
    </row>
    <row r="3240" spans="4:4" x14ac:dyDescent="0.2">
      <c r="D3240" s="163"/>
    </row>
    <row r="3241" spans="4:4" x14ac:dyDescent="0.2">
      <c r="D3241" s="163"/>
    </row>
    <row r="3242" spans="4:4" x14ac:dyDescent="0.2">
      <c r="D3242" s="163"/>
    </row>
    <row r="3243" spans="4:4" x14ac:dyDescent="0.2">
      <c r="D3243" s="163"/>
    </row>
    <row r="3244" spans="4:4" x14ac:dyDescent="0.2">
      <c r="D3244" s="163"/>
    </row>
    <row r="3245" spans="4:4" x14ac:dyDescent="0.2">
      <c r="D3245" s="163"/>
    </row>
    <row r="3246" spans="4:4" x14ac:dyDescent="0.2">
      <c r="D3246" s="163"/>
    </row>
    <row r="3247" spans="4:4" x14ac:dyDescent="0.2">
      <c r="D3247" s="163"/>
    </row>
    <row r="3248" spans="4:4" x14ac:dyDescent="0.2">
      <c r="D3248" s="163"/>
    </row>
    <row r="3249" spans="4:4" x14ac:dyDescent="0.2">
      <c r="D3249" s="163"/>
    </row>
    <row r="3250" spans="4:4" x14ac:dyDescent="0.2">
      <c r="D3250" s="163"/>
    </row>
    <row r="3251" spans="4:4" x14ac:dyDescent="0.2">
      <c r="D3251" s="163"/>
    </row>
    <row r="3252" spans="4:4" x14ac:dyDescent="0.2">
      <c r="D3252" s="163"/>
    </row>
    <row r="3253" spans="4:4" x14ac:dyDescent="0.2">
      <c r="D3253" s="163"/>
    </row>
    <row r="3254" spans="4:4" x14ac:dyDescent="0.2">
      <c r="D3254" s="163"/>
    </row>
    <row r="3255" spans="4:4" x14ac:dyDescent="0.2">
      <c r="D3255" s="163"/>
    </row>
    <row r="3256" spans="4:4" x14ac:dyDescent="0.2">
      <c r="D3256" s="163"/>
    </row>
    <row r="3257" spans="4:4" x14ac:dyDescent="0.2">
      <c r="D3257" s="163"/>
    </row>
    <row r="3258" spans="4:4" x14ac:dyDescent="0.2">
      <c r="D3258" s="163"/>
    </row>
    <row r="3259" spans="4:4" x14ac:dyDescent="0.2">
      <c r="D3259" s="163"/>
    </row>
    <row r="3260" spans="4:4" x14ac:dyDescent="0.2">
      <c r="D3260" s="163"/>
    </row>
    <row r="3261" spans="4:4" x14ac:dyDescent="0.2">
      <c r="D3261" s="163"/>
    </row>
    <row r="3262" spans="4:4" x14ac:dyDescent="0.2">
      <c r="D3262" s="163"/>
    </row>
    <row r="3263" spans="4:4" x14ac:dyDescent="0.2">
      <c r="D3263" s="163"/>
    </row>
    <row r="3264" spans="4:4" x14ac:dyDescent="0.2">
      <c r="D3264" s="163"/>
    </row>
    <row r="3265" spans="4:4" x14ac:dyDescent="0.2">
      <c r="D3265" s="163"/>
    </row>
    <row r="3266" spans="4:4" x14ac:dyDescent="0.2">
      <c r="D3266" s="163"/>
    </row>
    <row r="3267" spans="4:4" x14ac:dyDescent="0.2">
      <c r="D3267" s="163"/>
    </row>
    <row r="3268" spans="4:4" x14ac:dyDescent="0.2">
      <c r="D3268" s="163"/>
    </row>
    <row r="3269" spans="4:4" x14ac:dyDescent="0.2">
      <c r="D3269" s="163"/>
    </row>
    <row r="3270" spans="4:4" x14ac:dyDescent="0.2">
      <c r="D3270" s="163"/>
    </row>
    <row r="3271" spans="4:4" x14ac:dyDescent="0.2">
      <c r="D3271" s="163"/>
    </row>
    <row r="3272" spans="4:4" x14ac:dyDescent="0.2">
      <c r="D3272" s="163"/>
    </row>
    <row r="3273" spans="4:4" x14ac:dyDescent="0.2">
      <c r="D3273" s="163"/>
    </row>
    <row r="3274" spans="4:4" x14ac:dyDescent="0.2">
      <c r="D3274" s="163"/>
    </row>
    <row r="3275" spans="4:4" x14ac:dyDescent="0.2">
      <c r="D3275" s="163"/>
    </row>
    <row r="3276" spans="4:4" x14ac:dyDescent="0.2">
      <c r="D3276" s="163"/>
    </row>
    <row r="3277" spans="4:4" x14ac:dyDescent="0.2">
      <c r="D3277" s="163"/>
    </row>
    <row r="3278" spans="4:4" x14ac:dyDescent="0.2">
      <c r="D3278" s="163"/>
    </row>
    <row r="3279" spans="4:4" x14ac:dyDescent="0.2">
      <c r="D3279" s="163"/>
    </row>
    <row r="3280" spans="4:4" x14ac:dyDescent="0.2">
      <c r="D3280" s="163"/>
    </row>
    <row r="3281" spans="4:4" x14ac:dyDescent="0.2">
      <c r="D3281" s="163"/>
    </row>
    <row r="3282" spans="4:4" x14ac:dyDescent="0.2">
      <c r="D3282" s="163"/>
    </row>
    <row r="3283" spans="4:4" x14ac:dyDescent="0.2">
      <c r="D3283" s="163"/>
    </row>
    <row r="3284" spans="4:4" x14ac:dyDescent="0.2">
      <c r="D3284" s="163"/>
    </row>
    <row r="3285" spans="4:4" x14ac:dyDescent="0.2">
      <c r="D3285" s="163"/>
    </row>
    <row r="3286" spans="4:4" x14ac:dyDescent="0.2">
      <c r="D3286" s="163"/>
    </row>
    <row r="3287" spans="4:4" x14ac:dyDescent="0.2">
      <c r="D3287" s="163"/>
    </row>
    <row r="3288" spans="4:4" x14ac:dyDescent="0.2">
      <c r="D3288" s="163"/>
    </row>
    <row r="3289" spans="4:4" x14ac:dyDescent="0.2">
      <c r="D3289" s="163"/>
    </row>
    <row r="3290" spans="4:4" x14ac:dyDescent="0.2">
      <c r="D3290" s="163"/>
    </row>
    <row r="3291" spans="4:4" x14ac:dyDescent="0.2">
      <c r="D3291" s="163"/>
    </row>
    <row r="3292" spans="4:4" x14ac:dyDescent="0.2">
      <c r="D3292" s="163"/>
    </row>
    <row r="3293" spans="4:4" x14ac:dyDescent="0.2">
      <c r="D3293" s="163"/>
    </row>
    <row r="3294" spans="4:4" x14ac:dyDescent="0.2">
      <c r="D3294" s="163"/>
    </row>
    <row r="3295" spans="4:4" x14ac:dyDescent="0.2">
      <c r="D3295" s="163"/>
    </row>
    <row r="3296" spans="4:4" x14ac:dyDescent="0.2">
      <c r="D3296" s="163"/>
    </row>
    <row r="3297" spans="4:4" x14ac:dyDescent="0.2">
      <c r="D3297" s="163"/>
    </row>
    <row r="3298" spans="4:4" x14ac:dyDescent="0.2">
      <c r="D3298" s="163"/>
    </row>
    <row r="3299" spans="4:4" x14ac:dyDescent="0.2">
      <c r="D3299" s="163"/>
    </row>
    <row r="3300" spans="4:4" x14ac:dyDescent="0.2">
      <c r="D3300" s="163"/>
    </row>
    <row r="3301" spans="4:4" x14ac:dyDescent="0.2">
      <c r="D3301" s="163"/>
    </row>
    <row r="3302" spans="4:4" x14ac:dyDescent="0.2">
      <c r="D3302" s="163"/>
    </row>
    <row r="3303" spans="4:4" x14ac:dyDescent="0.2">
      <c r="D3303" s="163"/>
    </row>
    <row r="3304" spans="4:4" x14ac:dyDescent="0.2">
      <c r="D3304" s="163"/>
    </row>
    <row r="3305" spans="4:4" x14ac:dyDescent="0.2">
      <c r="D3305" s="163"/>
    </row>
    <row r="3306" spans="4:4" x14ac:dyDescent="0.2">
      <c r="D3306" s="163"/>
    </row>
    <row r="3307" spans="4:4" x14ac:dyDescent="0.2">
      <c r="D3307" s="163"/>
    </row>
    <row r="3308" spans="4:4" x14ac:dyDescent="0.2">
      <c r="D3308" s="163"/>
    </row>
    <row r="3309" spans="4:4" x14ac:dyDescent="0.2">
      <c r="D3309" s="163"/>
    </row>
    <row r="3310" spans="4:4" x14ac:dyDescent="0.2">
      <c r="D3310" s="163"/>
    </row>
    <row r="3311" spans="4:4" x14ac:dyDescent="0.2">
      <c r="D3311" s="163"/>
    </row>
    <row r="3312" spans="4:4" x14ac:dyDescent="0.2">
      <c r="D3312" s="163"/>
    </row>
    <row r="3313" spans="4:4" x14ac:dyDescent="0.2">
      <c r="D3313" s="163"/>
    </row>
    <row r="3314" spans="4:4" x14ac:dyDescent="0.2">
      <c r="D3314" s="163"/>
    </row>
    <row r="3315" spans="4:4" x14ac:dyDescent="0.2">
      <c r="D3315" s="163"/>
    </row>
    <row r="3316" spans="4:4" x14ac:dyDescent="0.2">
      <c r="D3316" s="163"/>
    </row>
    <row r="3317" spans="4:4" x14ac:dyDescent="0.2">
      <c r="D3317" s="163"/>
    </row>
    <row r="3318" spans="4:4" x14ac:dyDescent="0.2">
      <c r="D3318" s="163"/>
    </row>
    <row r="3319" spans="4:4" x14ac:dyDescent="0.2">
      <c r="D3319" s="163"/>
    </row>
    <row r="3320" spans="4:4" x14ac:dyDescent="0.2">
      <c r="D3320" s="163"/>
    </row>
    <row r="3321" spans="4:4" x14ac:dyDescent="0.2">
      <c r="D3321" s="163"/>
    </row>
    <row r="3322" spans="4:4" x14ac:dyDescent="0.2">
      <c r="D3322" s="163"/>
    </row>
    <row r="3323" spans="4:4" x14ac:dyDescent="0.2">
      <c r="D3323" s="163"/>
    </row>
    <row r="3324" spans="4:4" x14ac:dyDescent="0.2">
      <c r="D3324" s="163"/>
    </row>
    <row r="3325" spans="4:4" x14ac:dyDescent="0.2">
      <c r="D3325" s="163"/>
    </row>
    <row r="3326" spans="4:4" x14ac:dyDescent="0.2">
      <c r="D3326" s="163"/>
    </row>
    <row r="3327" spans="4:4" x14ac:dyDescent="0.2">
      <c r="D3327" s="163"/>
    </row>
    <row r="3328" spans="4:4" x14ac:dyDescent="0.2">
      <c r="D3328" s="163"/>
    </row>
    <row r="3329" spans="4:4" x14ac:dyDescent="0.2">
      <c r="D3329" s="163"/>
    </row>
    <row r="3330" spans="4:4" x14ac:dyDescent="0.2">
      <c r="D3330" s="163"/>
    </row>
    <row r="3331" spans="4:4" x14ac:dyDescent="0.2">
      <c r="D3331" s="163"/>
    </row>
    <row r="3332" spans="4:4" x14ac:dyDescent="0.2">
      <c r="D3332" s="163"/>
    </row>
    <row r="3333" spans="4:4" x14ac:dyDescent="0.2">
      <c r="D3333" s="163"/>
    </row>
    <row r="3334" spans="4:4" x14ac:dyDescent="0.2">
      <c r="D3334" s="163"/>
    </row>
    <row r="3335" spans="4:4" x14ac:dyDescent="0.2">
      <c r="D3335" s="163"/>
    </row>
    <row r="3336" spans="4:4" x14ac:dyDescent="0.2">
      <c r="D3336" s="163"/>
    </row>
    <row r="3337" spans="4:4" x14ac:dyDescent="0.2">
      <c r="D3337" s="163"/>
    </row>
    <row r="3338" spans="4:4" x14ac:dyDescent="0.2">
      <c r="D3338" s="163"/>
    </row>
    <row r="3339" spans="4:4" x14ac:dyDescent="0.2">
      <c r="D3339" s="163"/>
    </row>
    <row r="3340" spans="4:4" x14ac:dyDescent="0.2">
      <c r="D3340" s="163"/>
    </row>
    <row r="3341" spans="4:4" x14ac:dyDescent="0.2">
      <c r="D3341" s="163"/>
    </row>
    <row r="3342" spans="4:4" x14ac:dyDescent="0.2">
      <c r="D3342" s="163"/>
    </row>
    <row r="3343" spans="4:4" x14ac:dyDescent="0.2">
      <c r="D3343" s="163"/>
    </row>
    <row r="3344" spans="4:4" x14ac:dyDescent="0.2">
      <c r="D3344" s="163"/>
    </row>
    <row r="3345" spans="4:4" x14ac:dyDescent="0.2">
      <c r="D3345" s="163"/>
    </row>
    <row r="3346" spans="4:4" x14ac:dyDescent="0.2">
      <c r="D3346" s="163"/>
    </row>
    <row r="3347" spans="4:4" x14ac:dyDescent="0.2">
      <c r="D3347" s="163"/>
    </row>
    <row r="3348" spans="4:4" x14ac:dyDescent="0.2">
      <c r="D3348" s="163"/>
    </row>
    <row r="3349" spans="4:4" x14ac:dyDescent="0.2">
      <c r="D3349" s="163"/>
    </row>
    <row r="3350" spans="4:4" x14ac:dyDescent="0.2">
      <c r="D3350" s="163"/>
    </row>
    <row r="3351" spans="4:4" x14ac:dyDescent="0.2">
      <c r="D3351" s="163"/>
    </row>
    <row r="3352" spans="4:4" x14ac:dyDescent="0.2">
      <c r="D3352" s="163"/>
    </row>
    <row r="3353" spans="4:4" x14ac:dyDescent="0.2">
      <c r="D3353" s="163"/>
    </row>
    <row r="3354" spans="4:4" x14ac:dyDescent="0.2">
      <c r="D3354" s="163"/>
    </row>
    <row r="3355" spans="4:4" x14ac:dyDescent="0.2">
      <c r="D3355" s="163"/>
    </row>
    <row r="3356" spans="4:4" x14ac:dyDescent="0.2">
      <c r="D3356" s="163"/>
    </row>
    <row r="3357" spans="4:4" x14ac:dyDescent="0.2">
      <c r="D3357" s="163"/>
    </row>
    <row r="3358" spans="4:4" x14ac:dyDescent="0.2">
      <c r="D3358" s="163"/>
    </row>
    <row r="3359" spans="4:4" x14ac:dyDescent="0.2">
      <c r="D3359" s="163"/>
    </row>
    <row r="3360" spans="4:4" x14ac:dyDescent="0.2">
      <c r="D3360" s="163"/>
    </row>
    <row r="3361" spans="4:4" x14ac:dyDescent="0.2">
      <c r="D3361" s="163"/>
    </row>
    <row r="3362" spans="4:4" x14ac:dyDescent="0.2">
      <c r="D3362" s="163"/>
    </row>
    <row r="3363" spans="4:4" x14ac:dyDescent="0.2">
      <c r="D3363" s="163"/>
    </row>
    <row r="3364" spans="4:4" x14ac:dyDescent="0.2">
      <c r="D3364" s="163"/>
    </row>
    <row r="3365" spans="4:4" x14ac:dyDescent="0.2">
      <c r="D3365" s="163"/>
    </row>
    <row r="3366" spans="4:4" x14ac:dyDescent="0.2">
      <c r="D3366" s="163"/>
    </row>
    <row r="3367" spans="4:4" x14ac:dyDescent="0.2">
      <c r="D3367" s="163"/>
    </row>
    <row r="3368" spans="4:4" x14ac:dyDescent="0.2">
      <c r="D3368" s="163"/>
    </row>
    <row r="3369" spans="4:4" x14ac:dyDescent="0.2">
      <c r="D3369" s="163"/>
    </row>
    <row r="3370" spans="4:4" x14ac:dyDescent="0.2">
      <c r="D3370" s="163"/>
    </row>
    <row r="3371" spans="4:4" x14ac:dyDescent="0.2">
      <c r="D3371" s="163"/>
    </row>
    <row r="3372" spans="4:4" x14ac:dyDescent="0.2">
      <c r="D3372" s="163"/>
    </row>
    <row r="3373" spans="4:4" x14ac:dyDescent="0.2">
      <c r="D3373" s="163"/>
    </row>
    <row r="3374" spans="4:4" x14ac:dyDescent="0.2">
      <c r="D3374" s="163"/>
    </row>
    <row r="3375" spans="4:4" x14ac:dyDescent="0.2">
      <c r="D3375" s="163"/>
    </row>
    <row r="3376" spans="4:4" x14ac:dyDescent="0.2">
      <c r="D3376" s="163"/>
    </row>
    <row r="3377" spans="4:4" x14ac:dyDescent="0.2">
      <c r="D3377" s="163"/>
    </row>
    <row r="3378" spans="4:4" x14ac:dyDescent="0.2">
      <c r="D3378" s="163"/>
    </row>
    <row r="3379" spans="4:4" x14ac:dyDescent="0.2">
      <c r="D3379" s="163"/>
    </row>
    <row r="3380" spans="4:4" x14ac:dyDescent="0.2">
      <c r="D3380" s="163"/>
    </row>
    <row r="3381" spans="4:4" x14ac:dyDescent="0.2">
      <c r="D3381" s="163"/>
    </row>
    <row r="3382" spans="4:4" x14ac:dyDescent="0.2">
      <c r="D3382" s="163"/>
    </row>
    <row r="3383" spans="4:4" x14ac:dyDescent="0.2">
      <c r="D3383" s="163"/>
    </row>
    <row r="3384" spans="4:4" x14ac:dyDescent="0.2">
      <c r="D3384" s="163"/>
    </row>
    <row r="3385" spans="4:4" x14ac:dyDescent="0.2">
      <c r="D3385" s="163"/>
    </row>
    <row r="3386" spans="4:4" x14ac:dyDescent="0.2">
      <c r="D3386" s="163"/>
    </row>
    <row r="3387" spans="4:4" x14ac:dyDescent="0.2">
      <c r="D3387" s="163"/>
    </row>
    <row r="3388" spans="4:4" x14ac:dyDescent="0.2">
      <c r="D3388" s="163"/>
    </row>
    <row r="3389" spans="4:4" x14ac:dyDescent="0.2">
      <c r="D3389" s="163"/>
    </row>
    <row r="3390" spans="4:4" x14ac:dyDescent="0.2">
      <c r="D3390" s="163"/>
    </row>
    <row r="3391" spans="4:4" x14ac:dyDescent="0.2">
      <c r="D3391" s="163"/>
    </row>
    <row r="3392" spans="4:4" x14ac:dyDescent="0.2">
      <c r="D3392" s="163"/>
    </row>
    <row r="3393" spans="4:4" x14ac:dyDescent="0.2">
      <c r="D3393" s="163"/>
    </row>
    <row r="3394" spans="4:4" x14ac:dyDescent="0.2">
      <c r="D3394" s="163"/>
    </row>
    <row r="3395" spans="4:4" x14ac:dyDescent="0.2">
      <c r="D3395" s="163"/>
    </row>
    <row r="3396" spans="4:4" x14ac:dyDescent="0.2">
      <c r="D3396" s="163"/>
    </row>
    <row r="3397" spans="4:4" x14ac:dyDescent="0.2">
      <c r="D3397" s="163"/>
    </row>
    <row r="3398" spans="4:4" x14ac:dyDescent="0.2">
      <c r="D3398" s="163"/>
    </row>
    <row r="3399" spans="4:4" x14ac:dyDescent="0.2">
      <c r="D3399" s="163"/>
    </row>
    <row r="3400" spans="4:4" x14ac:dyDescent="0.2">
      <c r="D3400" s="163"/>
    </row>
    <row r="3401" spans="4:4" x14ac:dyDescent="0.2">
      <c r="D3401" s="163"/>
    </row>
    <row r="3402" spans="4:4" x14ac:dyDescent="0.2">
      <c r="D3402" s="163"/>
    </row>
    <row r="3403" spans="4:4" x14ac:dyDescent="0.2">
      <c r="D3403" s="163"/>
    </row>
    <row r="3404" spans="4:4" x14ac:dyDescent="0.2">
      <c r="D3404" s="163"/>
    </row>
    <row r="3405" spans="4:4" x14ac:dyDescent="0.2">
      <c r="D3405" s="163"/>
    </row>
    <row r="3406" spans="4:4" x14ac:dyDescent="0.2">
      <c r="D3406" s="163"/>
    </row>
    <row r="3407" spans="4:4" x14ac:dyDescent="0.2">
      <c r="D3407" s="163"/>
    </row>
    <row r="3408" spans="4:4" x14ac:dyDescent="0.2">
      <c r="D3408" s="163"/>
    </row>
    <row r="3409" spans="4:4" x14ac:dyDescent="0.2">
      <c r="D3409" s="163"/>
    </row>
    <row r="3410" spans="4:4" x14ac:dyDescent="0.2">
      <c r="D3410" s="163"/>
    </row>
    <row r="3411" spans="4:4" x14ac:dyDescent="0.2">
      <c r="D3411" s="163"/>
    </row>
    <row r="3412" spans="4:4" x14ac:dyDescent="0.2">
      <c r="D3412" s="163"/>
    </row>
    <row r="3413" spans="4:4" x14ac:dyDescent="0.2">
      <c r="D3413" s="163"/>
    </row>
    <row r="3414" spans="4:4" x14ac:dyDescent="0.2">
      <c r="D3414" s="163"/>
    </row>
    <row r="3415" spans="4:4" x14ac:dyDescent="0.2">
      <c r="D3415" s="163"/>
    </row>
    <row r="3416" spans="4:4" x14ac:dyDescent="0.2">
      <c r="D3416" s="163"/>
    </row>
    <row r="3417" spans="4:4" x14ac:dyDescent="0.2">
      <c r="D3417" s="163"/>
    </row>
    <row r="3418" spans="4:4" x14ac:dyDescent="0.2">
      <c r="D3418" s="163"/>
    </row>
    <row r="3419" spans="4:4" x14ac:dyDescent="0.2">
      <c r="D3419" s="163"/>
    </row>
    <row r="3420" spans="4:4" x14ac:dyDescent="0.2">
      <c r="D3420" s="163"/>
    </row>
    <row r="3421" spans="4:4" x14ac:dyDescent="0.2">
      <c r="D3421" s="163"/>
    </row>
    <row r="3422" spans="4:4" x14ac:dyDescent="0.2">
      <c r="D3422" s="163"/>
    </row>
    <row r="3423" spans="4:4" x14ac:dyDescent="0.2">
      <c r="D3423" s="163"/>
    </row>
    <row r="3424" spans="4:4" x14ac:dyDescent="0.2">
      <c r="D3424" s="163"/>
    </row>
    <row r="3425" spans="4:4" x14ac:dyDescent="0.2">
      <c r="D3425" s="163"/>
    </row>
    <row r="3426" spans="4:4" x14ac:dyDescent="0.2">
      <c r="D3426" s="163"/>
    </row>
    <row r="3427" spans="4:4" x14ac:dyDescent="0.2">
      <c r="D3427" s="163"/>
    </row>
    <row r="3428" spans="4:4" x14ac:dyDescent="0.2">
      <c r="D3428" s="163"/>
    </row>
    <row r="3429" spans="4:4" x14ac:dyDescent="0.2">
      <c r="D3429" s="163"/>
    </row>
    <row r="3430" spans="4:4" x14ac:dyDescent="0.2">
      <c r="D3430" s="163"/>
    </row>
    <row r="3431" spans="4:4" x14ac:dyDescent="0.2">
      <c r="D3431" s="163"/>
    </row>
    <row r="3432" spans="4:4" x14ac:dyDescent="0.2">
      <c r="D3432" s="163"/>
    </row>
    <row r="3433" spans="4:4" x14ac:dyDescent="0.2">
      <c r="D3433" s="163"/>
    </row>
    <row r="3434" spans="4:4" x14ac:dyDescent="0.2">
      <c r="D3434" s="163"/>
    </row>
    <row r="3435" spans="4:4" x14ac:dyDescent="0.2">
      <c r="D3435" s="163"/>
    </row>
    <row r="3436" spans="4:4" x14ac:dyDescent="0.2">
      <c r="D3436" s="163"/>
    </row>
    <row r="3437" spans="4:4" x14ac:dyDescent="0.2">
      <c r="D3437" s="163"/>
    </row>
    <row r="3438" spans="4:4" x14ac:dyDescent="0.2">
      <c r="D3438" s="163"/>
    </row>
    <row r="3439" spans="4:4" x14ac:dyDescent="0.2">
      <c r="D3439" s="163"/>
    </row>
    <row r="3440" spans="4:4" x14ac:dyDescent="0.2">
      <c r="D3440" s="163"/>
    </row>
    <row r="3441" spans="4:4" x14ac:dyDescent="0.2">
      <c r="D3441" s="163"/>
    </row>
    <row r="3442" spans="4:4" x14ac:dyDescent="0.2">
      <c r="D3442" s="163"/>
    </row>
    <row r="3443" spans="4:4" x14ac:dyDescent="0.2">
      <c r="D3443" s="163"/>
    </row>
    <row r="3444" spans="4:4" x14ac:dyDescent="0.2">
      <c r="D3444" s="163"/>
    </row>
    <row r="3445" spans="4:4" x14ac:dyDescent="0.2">
      <c r="D3445" s="163"/>
    </row>
    <row r="3446" spans="4:4" x14ac:dyDescent="0.2">
      <c r="D3446" s="163"/>
    </row>
    <row r="3447" spans="4:4" x14ac:dyDescent="0.2">
      <c r="D3447" s="163"/>
    </row>
    <row r="3448" spans="4:4" x14ac:dyDescent="0.2">
      <c r="D3448" s="163"/>
    </row>
    <row r="3449" spans="4:4" x14ac:dyDescent="0.2">
      <c r="D3449" s="163"/>
    </row>
    <row r="3450" spans="4:4" x14ac:dyDescent="0.2">
      <c r="D3450" s="163"/>
    </row>
    <row r="3451" spans="4:4" x14ac:dyDescent="0.2">
      <c r="D3451" s="163"/>
    </row>
    <row r="3452" spans="4:4" x14ac:dyDescent="0.2">
      <c r="D3452" s="163"/>
    </row>
    <row r="3453" spans="4:4" x14ac:dyDescent="0.2">
      <c r="D3453" s="163"/>
    </row>
    <row r="3454" spans="4:4" x14ac:dyDescent="0.2">
      <c r="D3454" s="163"/>
    </row>
    <row r="3455" spans="4:4" x14ac:dyDescent="0.2">
      <c r="D3455" s="163"/>
    </row>
    <row r="3456" spans="4:4" x14ac:dyDescent="0.2">
      <c r="D3456" s="163"/>
    </row>
    <row r="3457" spans="4:4" x14ac:dyDescent="0.2">
      <c r="D3457" s="163"/>
    </row>
    <row r="3458" spans="4:4" x14ac:dyDescent="0.2">
      <c r="D3458" s="163"/>
    </row>
    <row r="3459" spans="4:4" x14ac:dyDescent="0.2">
      <c r="D3459" s="163"/>
    </row>
    <row r="3460" spans="4:4" x14ac:dyDescent="0.2">
      <c r="D3460" s="163"/>
    </row>
    <row r="3461" spans="4:4" x14ac:dyDescent="0.2">
      <c r="D3461" s="163"/>
    </row>
    <row r="3462" spans="4:4" x14ac:dyDescent="0.2">
      <c r="D3462" s="163"/>
    </row>
    <row r="3463" spans="4:4" x14ac:dyDescent="0.2">
      <c r="D3463" s="163"/>
    </row>
    <row r="3464" spans="4:4" x14ac:dyDescent="0.2">
      <c r="D3464" s="163"/>
    </row>
    <row r="3465" spans="4:4" x14ac:dyDescent="0.2">
      <c r="D3465" s="163"/>
    </row>
    <row r="3466" spans="4:4" x14ac:dyDescent="0.2">
      <c r="D3466" s="163"/>
    </row>
    <row r="3467" spans="4:4" x14ac:dyDescent="0.2">
      <c r="D3467" s="163"/>
    </row>
    <row r="3468" spans="4:4" x14ac:dyDescent="0.2">
      <c r="D3468" s="163"/>
    </row>
    <row r="3469" spans="4:4" x14ac:dyDescent="0.2">
      <c r="D3469" s="163"/>
    </row>
    <row r="3470" spans="4:4" x14ac:dyDescent="0.2">
      <c r="D3470" s="163"/>
    </row>
    <row r="3471" spans="4:4" x14ac:dyDescent="0.2">
      <c r="D3471" s="163"/>
    </row>
    <row r="3472" spans="4:4" x14ac:dyDescent="0.2">
      <c r="D3472" s="163"/>
    </row>
    <row r="3473" spans="4:4" x14ac:dyDescent="0.2">
      <c r="D3473" s="163"/>
    </row>
    <row r="3474" spans="4:4" x14ac:dyDescent="0.2">
      <c r="D3474" s="163"/>
    </row>
    <row r="3475" spans="4:4" x14ac:dyDescent="0.2">
      <c r="D3475" s="163"/>
    </row>
    <row r="3476" spans="4:4" x14ac:dyDescent="0.2">
      <c r="D3476" s="163"/>
    </row>
    <row r="3477" spans="4:4" x14ac:dyDescent="0.2">
      <c r="D3477" s="163"/>
    </row>
    <row r="3478" spans="4:4" x14ac:dyDescent="0.2">
      <c r="D3478" s="163"/>
    </row>
    <row r="3479" spans="4:4" x14ac:dyDescent="0.2">
      <c r="D3479" s="163"/>
    </row>
    <row r="3480" spans="4:4" x14ac:dyDescent="0.2">
      <c r="D3480" s="163"/>
    </row>
    <row r="3481" spans="4:4" x14ac:dyDescent="0.2">
      <c r="D3481" s="163"/>
    </row>
    <row r="3482" spans="4:4" x14ac:dyDescent="0.2">
      <c r="D3482" s="163"/>
    </row>
    <row r="3483" spans="4:4" x14ac:dyDescent="0.2">
      <c r="D3483" s="163"/>
    </row>
    <row r="3484" spans="4:4" x14ac:dyDescent="0.2">
      <c r="D3484" s="163"/>
    </row>
    <row r="3485" spans="4:4" x14ac:dyDescent="0.2">
      <c r="D3485" s="163"/>
    </row>
    <row r="3486" spans="4:4" x14ac:dyDescent="0.2">
      <c r="D3486" s="163"/>
    </row>
    <row r="3487" spans="4:4" x14ac:dyDescent="0.2">
      <c r="D3487" s="163"/>
    </row>
    <row r="3488" spans="4:4" x14ac:dyDescent="0.2">
      <c r="D3488" s="163"/>
    </row>
    <row r="3489" spans="4:4" x14ac:dyDescent="0.2">
      <c r="D3489" s="163"/>
    </row>
    <row r="3490" spans="4:4" x14ac:dyDescent="0.2">
      <c r="D3490" s="163"/>
    </row>
    <row r="3491" spans="4:4" x14ac:dyDescent="0.2">
      <c r="D3491" s="163"/>
    </row>
    <row r="3492" spans="4:4" x14ac:dyDescent="0.2">
      <c r="D3492" s="163"/>
    </row>
    <row r="3493" spans="4:4" x14ac:dyDescent="0.2">
      <c r="D3493" s="163"/>
    </row>
    <row r="3494" spans="4:4" x14ac:dyDescent="0.2">
      <c r="D3494" s="163"/>
    </row>
    <row r="3495" spans="4:4" x14ac:dyDescent="0.2">
      <c r="D3495" s="163"/>
    </row>
    <row r="3496" spans="4:4" x14ac:dyDescent="0.2">
      <c r="D3496" s="163"/>
    </row>
    <row r="3497" spans="4:4" x14ac:dyDescent="0.2">
      <c r="D3497" s="163"/>
    </row>
    <row r="3498" spans="4:4" x14ac:dyDescent="0.2">
      <c r="D3498" s="163"/>
    </row>
    <row r="3499" spans="4:4" x14ac:dyDescent="0.2">
      <c r="D3499" s="163"/>
    </row>
    <row r="3500" spans="4:4" x14ac:dyDescent="0.2">
      <c r="D3500" s="163"/>
    </row>
    <row r="3501" spans="4:4" x14ac:dyDescent="0.2">
      <c r="D3501" s="163"/>
    </row>
    <row r="3502" spans="4:4" x14ac:dyDescent="0.2">
      <c r="D3502" s="163"/>
    </row>
    <row r="3503" spans="4:4" x14ac:dyDescent="0.2">
      <c r="D3503" s="163"/>
    </row>
    <row r="3504" spans="4:4" x14ac:dyDescent="0.2">
      <c r="D3504" s="163"/>
    </row>
    <row r="3505" spans="4:4" x14ac:dyDescent="0.2">
      <c r="D3505" s="163"/>
    </row>
    <row r="3506" spans="4:4" x14ac:dyDescent="0.2">
      <c r="D3506" s="163"/>
    </row>
    <row r="3507" spans="4:4" x14ac:dyDescent="0.2">
      <c r="D3507" s="163"/>
    </row>
    <row r="3508" spans="4:4" x14ac:dyDescent="0.2">
      <c r="D3508" s="163"/>
    </row>
    <row r="3509" spans="4:4" x14ac:dyDescent="0.2">
      <c r="D3509" s="163"/>
    </row>
    <row r="3510" spans="4:4" x14ac:dyDescent="0.2">
      <c r="D3510" s="163"/>
    </row>
    <row r="3511" spans="4:4" x14ac:dyDescent="0.2">
      <c r="D3511" s="163"/>
    </row>
    <row r="3512" spans="4:4" x14ac:dyDescent="0.2">
      <c r="D3512" s="163"/>
    </row>
    <row r="3513" spans="4:4" x14ac:dyDescent="0.2">
      <c r="D3513" s="163"/>
    </row>
    <row r="3514" spans="4:4" x14ac:dyDescent="0.2">
      <c r="D3514" s="163"/>
    </row>
    <row r="3515" spans="4:4" x14ac:dyDescent="0.2">
      <c r="D3515" s="163"/>
    </row>
    <row r="3516" spans="4:4" x14ac:dyDescent="0.2">
      <c r="D3516" s="163"/>
    </row>
    <row r="3517" spans="4:4" x14ac:dyDescent="0.2">
      <c r="D3517" s="163"/>
    </row>
    <row r="3518" spans="4:4" x14ac:dyDescent="0.2">
      <c r="D3518" s="163"/>
    </row>
    <row r="3519" spans="4:4" x14ac:dyDescent="0.2">
      <c r="D3519" s="163"/>
    </row>
    <row r="3520" spans="4:4" x14ac:dyDescent="0.2">
      <c r="D3520" s="163"/>
    </row>
    <row r="3521" spans="4:4" x14ac:dyDescent="0.2">
      <c r="D3521" s="163"/>
    </row>
    <row r="3522" spans="4:4" x14ac:dyDescent="0.2">
      <c r="D3522" s="163"/>
    </row>
    <row r="3523" spans="4:4" x14ac:dyDescent="0.2">
      <c r="D3523" s="163"/>
    </row>
    <row r="3524" spans="4:4" x14ac:dyDescent="0.2">
      <c r="D3524" s="163"/>
    </row>
    <row r="3525" spans="4:4" x14ac:dyDescent="0.2">
      <c r="D3525" s="163"/>
    </row>
    <row r="3526" spans="4:4" x14ac:dyDescent="0.2">
      <c r="D3526" s="163"/>
    </row>
    <row r="3527" spans="4:4" x14ac:dyDescent="0.2">
      <c r="D3527" s="163"/>
    </row>
    <row r="3528" spans="4:4" x14ac:dyDescent="0.2">
      <c r="D3528" s="163"/>
    </row>
    <row r="3529" spans="4:4" x14ac:dyDescent="0.2">
      <c r="D3529" s="163"/>
    </row>
    <row r="3530" spans="4:4" x14ac:dyDescent="0.2">
      <c r="D3530" s="163"/>
    </row>
    <row r="3531" spans="4:4" x14ac:dyDescent="0.2">
      <c r="D3531" s="163"/>
    </row>
    <row r="3532" spans="4:4" x14ac:dyDescent="0.2">
      <c r="D3532" s="163"/>
    </row>
    <row r="3533" spans="4:4" x14ac:dyDescent="0.2">
      <c r="D3533" s="163"/>
    </row>
    <row r="3534" spans="4:4" x14ac:dyDescent="0.2">
      <c r="D3534" s="163"/>
    </row>
    <row r="3535" spans="4:4" x14ac:dyDescent="0.2">
      <c r="D3535" s="163"/>
    </row>
    <row r="3536" spans="4:4" x14ac:dyDescent="0.2">
      <c r="D3536" s="163"/>
    </row>
    <row r="3537" spans="4:4" x14ac:dyDescent="0.2">
      <c r="D3537" s="163"/>
    </row>
    <row r="3538" spans="4:4" x14ac:dyDescent="0.2">
      <c r="D3538" s="163"/>
    </row>
    <row r="3539" spans="4:4" x14ac:dyDescent="0.2">
      <c r="D3539" s="163"/>
    </row>
    <row r="3540" spans="4:4" x14ac:dyDescent="0.2">
      <c r="D3540" s="163"/>
    </row>
    <row r="3541" spans="4:4" x14ac:dyDescent="0.2">
      <c r="D3541" s="163"/>
    </row>
    <row r="3542" spans="4:4" x14ac:dyDescent="0.2">
      <c r="D3542" s="163"/>
    </row>
    <row r="3543" spans="4:4" x14ac:dyDescent="0.2">
      <c r="D3543" s="163"/>
    </row>
    <row r="3544" spans="4:4" x14ac:dyDescent="0.2">
      <c r="D3544" s="163"/>
    </row>
    <row r="3545" spans="4:4" x14ac:dyDescent="0.2">
      <c r="D3545" s="163"/>
    </row>
    <row r="3546" spans="4:4" x14ac:dyDescent="0.2">
      <c r="D3546" s="163"/>
    </row>
    <row r="3547" spans="4:4" x14ac:dyDescent="0.2">
      <c r="D3547" s="163"/>
    </row>
    <row r="3548" spans="4:4" x14ac:dyDescent="0.2">
      <c r="D3548" s="163"/>
    </row>
    <row r="3549" spans="4:4" x14ac:dyDescent="0.2">
      <c r="D3549" s="163"/>
    </row>
    <row r="3550" spans="4:4" x14ac:dyDescent="0.2">
      <c r="D3550" s="163"/>
    </row>
    <row r="3551" spans="4:4" x14ac:dyDescent="0.2">
      <c r="D3551" s="163"/>
    </row>
    <row r="3552" spans="4:4" x14ac:dyDescent="0.2">
      <c r="D3552" s="163"/>
    </row>
    <row r="3553" spans="4:4" x14ac:dyDescent="0.2">
      <c r="D3553" s="163"/>
    </row>
    <row r="3554" spans="4:4" x14ac:dyDescent="0.2">
      <c r="D3554" s="163"/>
    </row>
    <row r="3555" spans="4:4" x14ac:dyDescent="0.2">
      <c r="D3555" s="163"/>
    </row>
    <row r="3556" spans="4:4" x14ac:dyDescent="0.2">
      <c r="D3556" s="163"/>
    </row>
    <row r="3557" spans="4:4" x14ac:dyDescent="0.2">
      <c r="D3557" s="163"/>
    </row>
    <row r="3558" spans="4:4" x14ac:dyDescent="0.2">
      <c r="D3558" s="163"/>
    </row>
    <row r="3559" spans="4:4" x14ac:dyDescent="0.2">
      <c r="D3559" s="163"/>
    </row>
    <row r="3560" spans="4:4" x14ac:dyDescent="0.2">
      <c r="D3560" s="163"/>
    </row>
    <row r="3561" spans="4:4" x14ac:dyDescent="0.2">
      <c r="D3561" s="163"/>
    </row>
    <row r="3562" spans="4:4" x14ac:dyDescent="0.2">
      <c r="D3562" s="163"/>
    </row>
    <row r="3563" spans="4:4" x14ac:dyDescent="0.2">
      <c r="D3563" s="163"/>
    </row>
    <row r="3564" spans="4:4" x14ac:dyDescent="0.2">
      <c r="D3564" s="163"/>
    </row>
    <row r="3565" spans="4:4" x14ac:dyDescent="0.2">
      <c r="D3565" s="163"/>
    </row>
    <row r="3566" spans="4:4" x14ac:dyDescent="0.2">
      <c r="D3566" s="163"/>
    </row>
    <row r="3567" spans="4:4" x14ac:dyDescent="0.2">
      <c r="D3567" s="163"/>
    </row>
    <row r="3568" spans="4:4" x14ac:dyDescent="0.2">
      <c r="D3568" s="163"/>
    </row>
    <row r="3569" spans="4:4" x14ac:dyDescent="0.2">
      <c r="D3569" s="163"/>
    </row>
    <row r="3570" spans="4:4" x14ac:dyDescent="0.2">
      <c r="D3570" s="163"/>
    </row>
    <row r="3571" spans="4:4" x14ac:dyDescent="0.2">
      <c r="D3571" s="163"/>
    </row>
    <row r="3572" spans="4:4" x14ac:dyDescent="0.2">
      <c r="D3572" s="163"/>
    </row>
    <row r="3573" spans="4:4" x14ac:dyDescent="0.2">
      <c r="D3573" s="163"/>
    </row>
    <row r="3574" spans="4:4" x14ac:dyDescent="0.2">
      <c r="D3574" s="163"/>
    </row>
    <row r="3575" spans="4:4" x14ac:dyDescent="0.2">
      <c r="D3575" s="163"/>
    </row>
    <row r="3576" spans="4:4" x14ac:dyDescent="0.2">
      <c r="D3576" s="163"/>
    </row>
    <row r="3577" spans="4:4" x14ac:dyDescent="0.2">
      <c r="D3577" s="163"/>
    </row>
    <row r="3578" spans="4:4" x14ac:dyDescent="0.2">
      <c r="D3578" s="163"/>
    </row>
    <row r="3579" spans="4:4" x14ac:dyDescent="0.2">
      <c r="D3579" s="163"/>
    </row>
    <row r="3580" spans="4:4" x14ac:dyDescent="0.2">
      <c r="D3580" s="163"/>
    </row>
    <row r="3581" spans="4:4" x14ac:dyDescent="0.2">
      <c r="D3581" s="163"/>
    </row>
    <row r="3582" spans="4:4" x14ac:dyDescent="0.2">
      <c r="D3582" s="163"/>
    </row>
    <row r="3583" spans="4:4" x14ac:dyDescent="0.2">
      <c r="D3583" s="163"/>
    </row>
    <row r="3584" spans="4:4" x14ac:dyDescent="0.2">
      <c r="D3584" s="163"/>
    </row>
    <row r="3585" spans="4:4" x14ac:dyDescent="0.2">
      <c r="D3585" s="163"/>
    </row>
    <row r="3586" spans="4:4" x14ac:dyDescent="0.2">
      <c r="D3586" s="163"/>
    </row>
    <row r="3587" spans="4:4" x14ac:dyDescent="0.2">
      <c r="D3587" s="163"/>
    </row>
    <row r="3588" spans="4:4" x14ac:dyDescent="0.2">
      <c r="D3588" s="163"/>
    </row>
    <row r="3589" spans="4:4" x14ac:dyDescent="0.2">
      <c r="D3589" s="163"/>
    </row>
    <row r="3590" spans="4:4" x14ac:dyDescent="0.2">
      <c r="D3590" s="163"/>
    </row>
    <row r="3591" spans="4:4" x14ac:dyDescent="0.2">
      <c r="D3591" s="163"/>
    </row>
    <row r="3592" spans="4:4" x14ac:dyDescent="0.2">
      <c r="D3592" s="163"/>
    </row>
    <row r="3593" spans="4:4" x14ac:dyDescent="0.2">
      <c r="D3593" s="163"/>
    </row>
    <row r="3594" spans="4:4" x14ac:dyDescent="0.2">
      <c r="D3594" s="163"/>
    </row>
    <row r="3595" spans="4:4" x14ac:dyDescent="0.2">
      <c r="D3595" s="163"/>
    </row>
    <row r="3596" spans="4:4" x14ac:dyDescent="0.2">
      <c r="D3596" s="163"/>
    </row>
    <row r="3597" spans="4:4" x14ac:dyDescent="0.2">
      <c r="D3597" s="163"/>
    </row>
    <row r="3598" spans="4:4" x14ac:dyDescent="0.2">
      <c r="D3598" s="163"/>
    </row>
    <row r="3599" spans="4:4" x14ac:dyDescent="0.2">
      <c r="D3599" s="163"/>
    </row>
    <row r="3600" spans="4:4" x14ac:dyDescent="0.2">
      <c r="D3600" s="163"/>
    </row>
    <row r="3601" spans="4:4" x14ac:dyDescent="0.2">
      <c r="D3601" s="163"/>
    </row>
    <row r="3602" spans="4:4" x14ac:dyDescent="0.2">
      <c r="D3602" s="163"/>
    </row>
    <row r="3603" spans="4:4" x14ac:dyDescent="0.2">
      <c r="D3603" s="163"/>
    </row>
    <row r="3604" spans="4:4" x14ac:dyDescent="0.2">
      <c r="D3604" s="163"/>
    </row>
    <row r="3605" spans="4:4" x14ac:dyDescent="0.2">
      <c r="D3605" s="163"/>
    </row>
    <row r="3606" spans="4:4" x14ac:dyDescent="0.2">
      <c r="D3606" s="163"/>
    </row>
    <row r="3607" spans="4:4" x14ac:dyDescent="0.2">
      <c r="D3607" s="163"/>
    </row>
    <row r="3608" spans="4:4" x14ac:dyDescent="0.2">
      <c r="D3608" s="163"/>
    </row>
    <row r="3609" spans="4:4" x14ac:dyDescent="0.2">
      <c r="D3609" s="163"/>
    </row>
    <row r="3610" spans="4:4" x14ac:dyDescent="0.2">
      <c r="D3610" s="163"/>
    </row>
    <row r="3611" spans="4:4" x14ac:dyDescent="0.2">
      <c r="D3611" s="163"/>
    </row>
    <row r="3612" spans="4:4" x14ac:dyDescent="0.2">
      <c r="D3612" s="163"/>
    </row>
    <row r="3613" spans="4:4" x14ac:dyDescent="0.2">
      <c r="D3613" s="163"/>
    </row>
    <row r="3614" spans="4:4" x14ac:dyDescent="0.2">
      <c r="D3614" s="163"/>
    </row>
    <row r="3615" spans="4:4" x14ac:dyDescent="0.2">
      <c r="D3615" s="163"/>
    </row>
    <row r="3616" spans="4:4" x14ac:dyDescent="0.2">
      <c r="D3616" s="163"/>
    </row>
    <row r="3617" spans="4:4" x14ac:dyDescent="0.2">
      <c r="D3617" s="163"/>
    </row>
    <row r="3618" spans="4:4" x14ac:dyDescent="0.2">
      <c r="D3618" s="163"/>
    </row>
    <row r="3619" spans="4:4" x14ac:dyDescent="0.2">
      <c r="D3619" s="163"/>
    </row>
    <row r="3620" spans="4:4" x14ac:dyDescent="0.2">
      <c r="D3620" s="163"/>
    </row>
    <row r="3621" spans="4:4" x14ac:dyDescent="0.2">
      <c r="D3621" s="163"/>
    </row>
    <row r="3622" spans="4:4" x14ac:dyDescent="0.2">
      <c r="D3622" s="163"/>
    </row>
    <row r="3623" spans="4:4" x14ac:dyDescent="0.2">
      <c r="D3623" s="163"/>
    </row>
    <row r="3624" spans="4:4" x14ac:dyDescent="0.2">
      <c r="D3624" s="163"/>
    </row>
    <row r="3625" spans="4:4" x14ac:dyDescent="0.2">
      <c r="D3625" s="163"/>
    </row>
    <row r="3626" spans="4:4" x14ac:dyDescent="0.2">
      <c r="D3626" s="163"/>
    </row>
    <row r="3627" spans="4:4" x14ac:dyDescent="0.2">
      <c r="D3627" s="163"/>
    </row>
    <row r="3628" spans="4:4" x14ac:dyDescent="0.2">
      <c r="D3628" s="163"/>
    </row>
    <row r="3629" spans="4:4" x14ac:dyDescent="0.2">
      <c r="D3629" s="163"/>
    </row>
    <row r="3630" spans="4:4" x14ac:dyDescent="0.2">
      <c r="D3630" s="163"/>
    </row>
    <row r="3631" spans="4:4" x14ac:dyDescent="0.2">
      <c r="D3631" s="163"/>
    </row>
    <row r="3632" spans="4:4" x14ac:dyDescent="0.2">
      <c r="D3632" s="163"/>
    </row>
    <row r="3633" spans="4:4" x14ac:dyDescent="0.2">
      <c r="D3633" s="163"/>
    </row>
    <row r="3634" spans="4:4" x14ac:dyDescent="0.2">
      <c r="D3634" s="163"/>
    </row>
    <row r="3635" spans="4:4" x14ac:dyDescent="0.2">
      <c r="D3635" s="163"/>
    </row>
    <row r="3636" spans="4:4" x14ac:dyDescent="0.2">
      <c r="D3636" s="163"/>
    </row>
    <row r="3637" spans="4:4" x14ac:dyDescent="0.2">
      <c r="D3637" s="163"/>
    </row>
    <row r="3638" spans="4:4" x14ac:dyDescent="0.2">
      <c r="D3638" s="163"/>
    </row>
    <row r="3639" spans="4:4" x14ac:dyDescent="0.2">
      <c r="D3639" s="163"/>
    </row>
    <row r="3640" spans="4:4" x14ac:dyDescent="0.2">
      <c r="D3640" s="163"/>
    </row>
    <row r="3641" spans="4:4" x14ac:dyDescent="0.2">
      <c r="D3641" s="163"/>
    </row>
    <row r="3642" spans="4:4" x14ac:dyDescent="0.2">
      <c r="D3642" s="163"/>
    </row>
    <row r="3643" spans="4:4" x14ac:dyDescent="0.2">
      <c r="D3643" s="163"/>
    </row>
    <row r="3644" spans="4:4" x14ac:dyDescent="0.2">
      <c r="D3644" s="163"/>
    </row>
    <row r="3645" spans="4:4" x14ac:dyDescent="0.2">
      <c r="D3645" s="163"/>
    </row>
    <row r="3646" spans="4:4" x14ac:dyDescent="0.2">
      <c r="D3646" s="163"/>
    </row>
    <row r="3647" spans="4:4" x14ac:dyDescent="0.2">
      <c r="D3647" s="163"/>
    </row>
    <row r="3648" spans="4:4" x14ac:dyDescent="0.2">
      <c r="D3648" s="163"/>
    </row>
    <row r="3649" spans="4:4" x14ac:dyDescent="0.2">
      <c r="D3649" s="163"/>
    </row>
    <row r="3650" spans="4:4" x14ac:dyDescent="0.2">
      <c r="D3650" s="163"/>
    </row>
    <row r="3651" spans="4:4" x14ac:dyDescent="0.2">
      <c r="D3651" s="163"/>
    </row>
    <row r="3652" spans="4:4" x14ac:dyDescent="0.2">
      <c r="D3652" s="163"/>
    </row>
    <row r="3653" spans="4:4" x14ac:dyDescent="0.2">
      <c r="D3653" s="163"/>
    </row>
    <row r="3654" spans="4:4" x14ac:dyDescent="0.2">
      <c r="D3654" s="163"/>
    </row>
    <row r="3655" spans="4:4" x14ac:dyDescent="0.2">
      <c r="D3655" s="163"/>
    </row>
    <row r="3656" spans="4:4" x14ac:dyDescent="0.2">
      <c r="D3656" s="163"/>
    </row>
    <row r="3657" spans="4:4" x14ac:dyDescent="0.2">
      <c r="D3657" s="163"/>
    </row>
    <row r="3658" spans="4:4" x14ac:dyDescent="0.2">
      <c r="D3658" s="163"/>
    </row>
    <row r="3659" spans="4:4" x14ac:dyDescent="0.2">
      <c r="D3659" s="163"/>
    </row>
    <row r="3660" spans="4:4" x14ac:dyDescent="0.2">
      <c r="D3660" s="163"/>
    </row>
    <row r="3661" spans="4:4" x14ac:dyDescent="0.2">
      <c r="D3661" s="163"/>
    </row>
    <row r="3662" spans="4:4" x14ac:dyDescent="0.2">
      <c r="D3662" s="163"/>
    </row>
    <row r="3663" spans="4:4" x14ac:dyDescent="0.2">
      <c r="D3663" s="163"/>
    </row>
    <row r="3664" spans="4:4" x14ac:dyDescent="0.2">
      <c r="D3664" s="163"/>
    </row>
    <row r="3665" spans="4:4" x14ac:dyDescent="0.2">
      <c r="D3665" s="163"/>
    </row>
    <row r="3666" spans="4:4" x14ac:dyDescent="0.2">
      <c r="D3666" s="163"/>
    </row>
    <row r="3667" spans="4:4" x14ac:dyDescent="0.2">
      <c r="D3667" s="163"/>
    </row>
    <row r="3668" spans="4:4" x14ac:dyDescent="0.2">
      <c r="D3668" s="163"/>
    </row>
    <row r="3669" spans="4:4" x14ac:dyDescent="0.2">
      <c r="D3669" s="163"/>
    </row>
    <row r="3670" spans="4:4" x14ac:dyDescent="0.2">
      <c r="D3670" s="163"/>
    </row>
    <row r="3671" spans="4:4" x14ac:dyDescent="0.2">
      <c r="D3671" s="163"/>
    </row>
    <row r="3672" spans="4:4" x14ac:dyDescent="0.2">
      <c r="D3672" s="163"/>
    </row>
    <row r="3673" spans="4:4" x14ac:dyDescent="0.2">
      <c r="D3673" s="163"/>
    </row>
    <row r="3674" spans="4:4" x14ac:dyDescent="0.2">
      <c r="D3674" s="163"/>
    </row>
    <row r="3675" spans="4:4" x14ac:dyDescent="0.2">
      <c r="D3675" s="163"/>
    </row>
    <row r="3676" spans="4:4" x14ac:dyDescent="0.2">
      <c r="D3676" s="163"/>
    </row>
    <row r="3677" spans="4:4" x14ac:dyDescent="0.2">
      <c r="D3677" s="163"/>
    </row>
    <row r="3678" spans="4:4" x14ac:dyDescent="0.2">
      <c r="D3678" s="163"/>
    </row>
    <row r="3679" spans="4:4" x14ac:dyDescent="0.2">
      <c r="D3679" s="163"/>
    </row>
    <row r="3680" spans="4:4" x14ac:dyDescent="0.2">
      <c r="D3680" s="163"/>
    </row>
    <row r="3681" spans="4:4" x14ac:dyDescent="0.2">
      <c r="D3681" s="163"/>
    </row>
    <row r="3682" spans="4:4" x14ac:dyDescent="0.2">
      <c r="D3682" s="163"/>
    </row>
    <row r="3683" spans="4:4" x14ac:dyDescent="0.2">
      <c r="D3683" s="163"/>
    </row>
    <row r="3684" spans="4:4" x14ac:dyDescent="0.2">
      <c r="D3684" s="163"/>
    </row>
    <row r="3685" spans="4:4" x14ac:dyDescent="0.2">
      <c r="D3685" s="163"/>
    </row>
    <row r="3686" spans="4:4" x14ac:dyDescent="0.2">
      <c r="D3686" s="163"/>
    </row>
    <row r="3687" spans="4:4" x14ac:dyDescent="0.2">
      <c r="D3687" s="163"/>
    </row>
    <row r="3688" spans="4:4" x14ac:dyDescent="0.2">
      <c r="D3688" s="163"/>
    </row>
    <row r="3689" spans="4:4" x14ac:dyDescent="0.2">
      <c r="D3689" s="163"/>
    </row>
    <row r="3690" spans="4:4" x14ac:dyDescent="0.2">
      <c r="D3690" s="163"/>
    </row>
    <row r="3691" spans="4:4" x14ac:dyDescent="0.2">
      <c r="D3691" s="163"/>
    </row>
    <row r="3692" spans="4:4" x14ac:dyDescent="0.2">
      <c r="D3692" s="163"/>
    </row>
    <row r="3693" spans="4:4" x14ac:dyDescent="0.2">
      <c r="D3693" s="163"/>
    </row>
    <row r="3694" spans="4:4" x14ac:dyDescent="0.2">
      <c r="D3694" s="163"/>
    </row>
    <row r="3695" spans="4:4" x14ac:dyDescent="0.2">
      <c r="D3695" s="163"/>
    </row>
    <row r="3696" spans="4:4" x14ac:dyDescent="0.2">
      <c r="D3696" s="163"/>
    </row>
    <row r="3697" spans="4:4" x14ac:dyDescent="0.2">
      <c r="D3697" s="163"/>
    </row>
    <row r="3698" spans="4:4" x14ac:dyDescent="0.2">
      <c r="D3698" s="163"/>
    </row>
    <row r="3699" spans="4:4" x14ac:dyDescent="0.2">
      <c r="D3699" s="163"/>
    </row>
    <row r="3700" spans="4:4" x14ac:dyDescent="0.2">
      <c r="D3700" s="163"/>
    </row>
    <row r="3701" spans="4:4" x14ac:dyDescent="0.2">
      <c r="D3701" s="163"/>
    </row>
    <row r="3702" spans="4:4" x14ac:dyDescent="0.2">
      <c r="D3702" s="163"/>
    </row>
    <row r="3703" spans="4:4" x14ac:dyDescent="0.2">
      <c r="D3703" s="163"/>
    </row>
    <row r="3704" spans="4:4" x14ac:dyDescent="0.2">
      <c r="D3704" s="163"/>
    </row>
    <row r="3705" spans="4:4" x14ac:dyDescent="0.2">
      <c r="D3705" s="163"/>
    </row>
    <row r="3706" spans="4:4" x14ac:dyDescent="0.2">
      <c r="D3706" s="163"/>
    </row>
    <row r="3707" spans="4:4" x14ac:dyDescent="0.2">
      <c r="D3707" s="163"/>
    </row>
    <row r="3708" spans="4:4" x14ac:dyDescent="0.2">
      <c r="D3708" s="163"/>
    </row>
    <row r="3709" spans="4:4" x14ac:dyDescent="0.2">
      <c r="D3709" s="163"/>
    </row>
    <row r="3710" spans="4:4" x14ac:dyDescent="0.2">
      <c r="D3710" s="163"/>
    </row>
    <row r="3711" spans="4:4" x14ac:dyDescent="0.2">
      <c r="D3711" s="163"/>
    </row>
    <row r="3712" spans="4:4" x14ac:dyDescent="0.2">
      <c r="D3712" s="163"/>
    </row>
    <row r="3713" spans="4:4" x14ac:dyDescent="0.2">
      <c r="D3713" s="163"/>
    </row>
    <row r="3714" spans="4:4" x14ac:dyDescent="0.2">
      <c r="D3714" s="163"/>
    </row>
    <row r="3715" spans="4:4" x14ac:dyDescent="0.2">
      <c r="D3715" s="163"/>
    </row>
    <row r="3716" spans="4:4" x14ac:dyDescent="0.2">
      <c r="D3716" s="163"/>
    </row>
    <row r="3717" spans="4:4" x14ac:dyDescent="0.2">
      <c r="D3717" s="163"/>
    </row>
    <row r="3718" spans="4:4" x14ac:dyDescent="0.2">
      <c r="D3718" s="163"/>
    </row>
    <row r="3719" spans="4:4" x14ac:dyDescent="0.2">
      <c r="D3719" s="163"/>
    </row>
    <row r="3720" spans="4:4" x14ac:dyDescent="0.2">
      <c r="D3720" s="163"/>
    </row>
    <row r="3721" spans="4:4" x14ac:dyDescent="0.2">
      <c r="D3721" s="163"/>
    </row>
    <row r="3722" spans="4:4" x14ac:dyDescent="0.2">
      <c r="D3722" s="163"/>
    </row>
    <row r="3723" spans="4:4" x14ac:dyDescent="0.2">
      <c r="D3723" s="163"/>
    </row>
    <row r="3724" spans="4:4" x14ac:dyDescent="0.2">
      <c r="D3724" s="163"/>
    </row>
    <row r="3725" spans="4:4" x14ac:dyDescent="0.2">
      <c r="D3725" s="163"/>
    </row>
    <row r="3726" spans="4:4" x14ac:dyDescent="0.2">
      <c r="D3726" s="163"/>
    </row>
    <row r="3727" spans="4:4" x14ac:dyDescent="0.2">
      <c r="D3727" s="163"/>
    </row>
    <row r="3728" spans="4:4" x14ac:dyDescent="0.2">
      <c r="D3728" s="163"/>
    </row>
    <row r="3729" spans="4:4" x14ac:dyDescent="0.2">
      <c r="D3729" s="163"/>
    </row>
    <row r="3730" spans="4:4" x14ac:dyDescent="0.2">
      <c r="D3730" s="163"/>
    </row>
    <row r="3731" spans="4:4" x14ac:dyDescent="0.2">
      <c r="D3731" s="163"/>
    </row>
    <row r="3732" spans="4:4" x14ac:dyDescent="0.2">
      <c r="D3732" s="163"/>
    </row>
    <row r="3733" spans="4:4" x14ac:dyDescent="0.2">
      <c r="D3733" s="163"/>
    </row>
    <row r="3734" spans="4:4" x14ac:dyDescent="0.2">
      <c r="D3734" s="163"/>
    </row>
    <row r="3735" spans="4:4" x14ac:dyDescent="0.2">
      <c r="D3735" s="163"/>
    </row>
    <row r="3736" spans="4:4" x14ac:dyDescent="0.2">
      <c r="D3736" s="163"/>
    </row>
    <row r="3737" spans="4:4" x14ac:dyDescent="0.2">
      <c r="D3737" s="163"/>
    </row>
    <row r="3738" spans="4:4" x14ac:dyDescent="0.2">
      <c r="D3738" s="163"/>
    </row>
    <row r="3739" spans="4:4" x14ac:dyDescent="0.2">
      <c r="D3739" s="163"/>
    </row>
    <row r="3740" spans="4:4" x14ac:dyDescent="0.2">
      <c r="D3740" s="163"/>
    </row>
    <row r="3741" spans="4:4" x14ac:dyDescent="0.2">
      <c r="D3741" s="163"/>
    </row>
    <row r="3742" spans="4:4" x14ac:dyDescent="0.2">
      <c r="D3742" s="163"/>
    </row>
    <row r="3743" spans="4:4" x14ac:dyDescent="0.2">
      <c r="D3743" s="163"/>
    </row>
    <row r="3744" spans="4:4" x14ac:dyDescent="0.2">
      <c r="D3744" s="163"/>
    </row>
    <row r="3745" spans="4:4" x14ac:dyDescent="0.2">
      <c r="D3745" s="163"/>
    </row>
    <row r="3746" spans="4:4" x14ac:dyDescent="0.2">
      <c r="D3746" s="163"/>
    </row>
    <row r="3747" spans="4:4" x14ac:dyDescent="0.2">
      <c r="D3747" s="163"/>
    </row>
    <row r="3748" spans="4:4" x14ac:dyDescent="0.2">
      <c r="D3748" s="163"/>
    </row>
    <row r="3749" spans="4:4" x14ac:dyDescent="0.2">
      <c r="D3749" s="163"/>
    </row>
    <row r="3750" spans="4:4" x14ac:dyDescent="0.2">
      <c r="D3750" s="163"/>
    </row>
    <row r="3751" spans="4:4" x14ac:dyDescent="0.2">
      <c r="D3751" s="163"/>
    </row>
    <row r="3752" spans="4:4" x14ac:dyDescent="0.2">
      <c r="D3752" s="163"/>
    </row>
    <row r="3753" spans="4:4" x14ac:dyDescent="0.2">
      <c r="D3753" s="163"/>
    </row>
    <row r="3754" spans="4:4" x14ac:dyDescent="0.2">
      <c r="D3754" s="163"/>
    </row>
    <row r="3755" spans="4:4" x14ac:dyDescent="0.2">
      <c r="D3755" s="163"/>
    </row>
    <row r="3756" spans="4:4" x14ac:dyDescent="0.2">
      <c r="D3756" s="163"/>
    </row>
    <row r="3757" spans="4:4" x14ac:dyDescent="0.2">
      <c r="D3757" s="163"/>
    </row>
    <row r="3758" spans="4:4" x14ac:dyDescent="0.2">
      <c r="D3758" s="163"/>
    </row>
    <row r="3759" spans="4:4" x14ac:dyDescent="0.2">
      <c r="D3759" s="163"/>
    </row>
    <row r="3760" spans="4:4" x14ac:dyDescent="0.2">
      <c r="D3760" s="163"/>
    </row>
    <row r="3761" spans="4:4" x14ac:dyDescent="0.2">
      <c r="D3761" s="163"/>
    </row>
    <row r="3762" spans="4:4" x14ac:dyDescent="0.2">
      <c r="D3762" s="163"/>
    </row>
    <row r="3763" spans="4:4" x14ac:dyDescent="0.2">
      <c r="D3763" s="163"/>
    </row>
    <row r="3764" spans="4:4" x14ac:dyDescent="0.2">
      <c r="D3764" s="163"/>
    </row>
    <row r="3765" spans="4:4" x14ac:dyDescent="0.2">
      <c r="D3765" s="163"/>
    </row>
    <row r="3766" spans="4:4" x14ac:dyDescent="0.2">
      <c r="D3766" s="163"/>
    </row>
    <row r="3767" spans="4:4" x14ac:dyDescent="0.2">
      <c r="D3767" s="163"/>
    </row>
    <row r="3768" spans="4:4" x14ac:dyDescent="0.2">
      <c r="D3768" s="163"/>
    </row>
    <row r="3769" spans="4:4" x14ac:dyDescent="0.2">
      <c r="D3769" s="163"/>
    </row>
    <row r="3770" spans="4:4" x14ac:dyDescent="0.2">
      <c r="D3770" s="163"/>
    </row>
    <row r="3771" spans="4:4" x14ac:dyDescent="0.2">
      <c r="D3771" s="163"/>
    </row>
    <row r="3772" spans="4:4" x14ac:dyDescent="0.2">
      <c r="D3772" s="163"/>
    </row>
    <row r="3773" spans="4:4" x14ac:dyDescent="0.2">
      <c r="D3773" s="163"/>
    </row>
    <row r="3774" spans="4:4" x14ac:dyDescent="0.2">
      <c r="D3774" s="163"/>
    </row>
    <row r="3775" spans="4:4" x14ac:dyDescent="0.2">
      <c r="D3775" s="163"/>
    </row>
    <row r="3776" spans="4:4" x14ac:dyDescent="0.2">
      <c r="D3776" s="163"/>
    </row>
    <row r="3777" spans="4:4" x14ac:dyDescent="0.2">
      <c r="D3777" s="163"/>
    </row>
    <row r="3778" spans="4:4" x14ac:dyDescent="0.2">
      <c r="D3778" s="163"/>
    </row>
    <row r="3779" spans="4:4" x14ac:dyDescent="0.2">
      <c r="D3779" s="163"/>
    </row>
    <row r="3780" spans="4:4" x14ac:dyDescent="0.2">
      <c r="D3780" s="163"/>
    </row>
    <row r="3781" spans="4:4" x14ac:dyDescent="0.2">
      <c r="D3781" s="163"/>
    </row>
    <row r="3782" spans="4:4" x14ac:dyDescent="0.2">
      <c r="D3782" s="163"/>
    </row>
    <row r="3783" spans="4:4" x14ac:dyDescent="0.2">
      <c r="D3783" s="163"/>
    </row>
    <row r="3784" spans="4:4" x14ac:dyDescent="0.2">
      <c r="D3784" s="163"/>
    </row>
    <row r="3785" spans="4:4" x14ac:dyDescent="0.2">
      <c r="D3785" s="163"/>
    </row>
    <row r="3786" spans="4:4" x14ac:dyDescent="0.2">
      <c r="D3786" s="163"/>
    </row>
    <row r="3787" spans="4:4" x14ac:dyDescent="0.2">
      <c r="D3787" s="163"/>
    </row>
    <row r="3788" spans="4:4" x14ac:dyDescent="0.2">
      <c r="D3788" s="163"/>
    </row>
    <row r="3789" spans="4:4" x14ac:dyDescent="0.2">
      <c r="D3789" s="163"/>
    </row>
    <row r="3790" spans="4:4" x14ac:dyDescent="0.2">
      <c r="D3790" s="163"/>
    </row>
    <row r="3791" spans="4:4" x14ac:dyDescent="0.2">
      <c r="D3791" s="163"/>
    </row>
    <row r="3792" spans="4:4" x14ac:dyDescent="0.2">
      <c r="D3792" s="163"/>
    </row>
    <row r="3793" spans="4:4" x14ac:dyDescent="0.2">
      <c r="D3793" s="163"/>
    </row>
    <row r="3794" spans="4:4" x14ac:dyDescent="0.2">
      <c r="D3794" s="163"/>
    </row>
    <row r="3795" spans="4:4" x14ac:dyDescent="0.2">
      <c r="D3795" s="163"/>
    </row>
    <row r="3796" spans="4:4" x14ac:dyDescent="0.2">
      <c r="D3796" s="163"/>
    </row>
    <row r="3797" spans="4:4" x14ac:dyDescent="0.2">
      <c r="D3797" s="163"/>
    </row>
    <row r="3798" spans="4:4" x14ac:dyDescent="0.2">
      <c r="D3798" s="163"/>
    </row>
    <row r="3799" spans="4:4" x14ac:dyDescent="0.2">
      <c r="D3799" s="163"/>
    </row>
    <row r="3800" spans="4:4" x14ac:dyDescent="0.2">
      <c r="D3800" s="163"/>
    </row>
    <row r="3801" spans="4:4" x14ac:dyDescent="0.2">
      <c r="D3801" s="163"/>
    </row>
    <row r="3802" spans="4:4" x14ac:dyDescent="0.2">
      <c r="D3802" s="163"/>
    </row>
    <row r="3803" spans="4:4" x14ac:dyDescent="0.2">
      <c r="D3803" s="163"/>
    </row>
    <row r="3804" spans="4:4" x14ac:dyDescent="0.2">
      <c r="D3804" s="163"/>
    </row>
    <row r="3805" spans="4:4" x14ac:dyDescent="0.2">
      <c r="D3805" s="163"/>
    </row>
    <row r="3806" spans="4:4" x14ac:dyDescent="0.2">
      <c r="D3806" s="163"/>
    </row>
    <row r="3807" spans="4:4" x14ac:dyDescent="0.2">
      <c r="D3807" s="163"/>
    </row>
    <row r="3808" spans="4:4" x14ac:dyDescent="0.2">
      <c r="D3808" s="163"/>
    </row>
    <row r="3809" spans="4:4" x14ac:dyDescent="0.2">
      <c r="D3809" s="163"/>
    </row>
    <row r="3810" spans="4:4" x14ac:dyDescent="0.2">
      <c r="D3810" s="163"/>
    </row>
    <row r="3811" spans="4:4" x14ac:dyDescent="0.2">
      <c r="D3811" s="163"/>
    </row>
    <row r="3812" spans="4:4" x14ac:dyDescent="0.2">
      <c r="D3812" s="163"/>
    </row>
    <row r="3813" spans="4:4" x14ac:dyDescent="0.2">
      <c r="D3813" s="163"/>
    </row>
    <row r="3814" spans="4:4" x14ac:dyDescent="0.2">
      <c r="D3814" s="163"/>
    </row>
    <row r="3815" spans="4:4" x14ac:dyDescent="0.2">
      <c r="D3815" s="163"/>
    </row>
    <row r="3816" spans="4:4" x14ac:dyDescent="0.2">
      <c r="D3816" s="163"/>
    </row>
    <row r="3817" spans="4:4" x14ac:dyDescent="0.2">
      <c r="D3817" s="163"/>
    </row>
    <row r="3818" spans="4:4" x14ac:dyDescent="0.2">
      <c r="D3818" s="163"/>
    </row>
    <row r="3819" spans="4:4" x14ac:dyDescent="0.2">
      <c r="D3819" s="163"/>
    </row>
    <row r="3820" spans="4:4" x14ac:dyDescent="0.2">
      <c r="D3820" s="163"/>
    </row>
    <row r="3821" spans="4:4" x14ac:dyDescent="0.2">
      <c r="D3821" s="163"/>
    </row>
    <row r="3822" spans="4:4" x14ac:dyDescent="0.2">
      <c r="D3822" s="163"/>
    </row>
    <row r="3823" spans="4:4" x14ac:dyDescent="0.2">
      <c r="D3823" s="163"/>
    </row>
    <row r="3824" spans="4:4" x14ac:dyDescent="0.2">
      <c r="D3824" s="163"/>
    </row>
    <row r="3825" spans="4:4" x14ac:dyDescent="0.2">
      <c r="D3825" s="163"/>
    </row>
    <row r="3826" spans="4:4" x14ac:dyDescent="0.2">
      <c r="D3826" s="163"/>
    </row>
    <row r="3827" spans="4:4" x14ac:dyDescent="0.2">
      <c r="D3827" s="163"/>
    </row>
    <row r="3828" spans="4:4" x14ac:dyDescent="0.2">
      <c r="D3828" s="163"/>
    </row>
    <row r="3829" spans="4:4" x14ac:dyDescent="0.2">
      <c r="D3829" s="163"/>
    </row>
    <row r="3830" spans="4:4" x14ac:dyDescent="0.2">
      <c r="D3830" s="163"/>
    </row>
    <row r="3831" spans="4:4" x14ac:dyDescent="0.2">
      <c r="D3831" s="163"/>
    </row>
    <row r="3832" spans="4:4" x14ac:dyDescent="0.2">
      <c r="D3832" s="163"/>
    </row>
    <row r="3833" spans="4:4" x14ac:dyDescent="0.2">
      <c r="D3833" s="163"/>
    </row>
    <row r="3834" spans="4:4" x14ac:dyDescent="0.2">
      <c r="D3834" s="163"/>
    </row>
    <row r="3835" spans="4:4" x14ac:dyDescent="0.2">
      <c r="D3835" s="163"/>
    </row>
    <row r="3836" spans="4:4" x14ac:dyDescent="0.2">
      <c r="D3836" s="163"/>
    </row>
    <row r="3837" spans="4:4" x14ac:dyDescent="0.2">
      <c r="D3837" s="163"/>
    </row>
    <row r="3838" spans="4:4" x14ac:dyDescent="0.2">
      <c r="D3838" s="163"/>
    </row>
    <row r="3839" spans="4:4" x14ac:dyDescent="0.2">
      <c r="D3839" s="163"/>
    </row>
    <row r="3840" spans="4:4" x14ac:dyDescent="0.2">
      <c r="D3840" s="163"/>
    </row>
    <row r="3841" spans="4:4" x14ac:dyDescent="0.2">
      <c r="D3841" s="163"/>
    </row>
    <row r="3842" spans="4:4" x14ac:dyDescent="0.2">
      <c r="D3842" s="163"/>
    </row>
    <row r="3843" spans="4:4" x14ac:dyDescent="0.2">
      <c r="D3843" s="163"/>
    </row>
    <row r="3844" spans="4:4" x14ac:dyDescent="0.2">
      <c r="D3844" s="163"/>
    </row>
    <row r="3845" spans="4:4" x14ac:dyDescent="0.2">
      <c r="D3845" s="163"/>
    </row>
    <row r="3846" spans="4:4" x14ac:dyDescent="0.2">
      <c r="D3846" s="163"/>
    </row>
    <row r="3847" spans="4:4" x14ac:dyDescent="0.2">
      <c r="D3847" s="163"/>
    </row>
    <row r="3848" spans="4:4" x14ac:dyDescent="0.2">
      <c r="D3848" s="163"/>
    </row>
    <row r="3849" spans="4:4" x14ac:dyDescent="0.2">
      <c r="D3849" s="163"/>
    </row>
    <row r="3850" spans="4:4" x14ac:dyDescent="0.2">
      <c r="D3850" s="163"/>
    </row>
    <row r="3851" spans="4:4" x14ac:dyDescent="0.2">
      <c r="D3851" s="163"/>
    </row>
    <row r="3852" spans="4:4" x14ac:dyDescent="0.2">
      <c r="D3852" s="163"/>
    </row>
    <row r="3853" spans="4:4" x14ac:dyDescent="0.2">
      <c r="D3853" s="163"/>
    </row>
    <row r="3854" spans="4:4" x14ac:dyDescent="0.2">
      <c r="D3854" s="163"/>
    </row>
    <row r="3855" spans="4:4" x14ac:dyDescent="0.2">
      <c r="D3855" s="163"/>
    </row>
    <row r="3856" spans="4:4" x14ac:dyDescent="0.2">
      <c r="D3856" s="163"/>
    </row>
    <row r="3857" spans="4:4" x14ac:dyDescent="0.2">
      <c r="D3857" s="163"/>
    </row>
    <row r="3858" spans="4:4" x14ac:dyDescent="0.2">
      <c r="D3858" s="163"/>
    </row>
    <row r="3859" spans="4:4" x14ac:dyDescent="0.2">
      <c r="D3859" s="163"/>
    </row>
    <row r="3860" spans="4:4" x14ac:dyDescent="0.2">
      <c r="D3860" s="163"/>
    </row>
    <row r="3861" spans="4:4" x14ac:dyDescent="0.2">
      <c r="D3861" s="163"/>
    </row>
    <row r="3862" spans="4:4" x14ac:dyDescent="0.2">
      <c r="D3862" s="163"/>
    </row>
    <row r="3863" spans="4:4" x14ac:dyDescent="0.2">
      <c r="D3863" s="163"/>
    </row>
    <row r="3864" spans="4:4" x14ac:dyDescent="0.2">
      <c r="D3864" s="163"/>
    </row>
    <row r="3865" spans="4:4" x14ac:dyDescent="0.2">
      <c r="D3865" s="163"/>
    </row>
    <row r="3866" spans="4:4" x14ac:dyDescent="0.2">
      <c r="D3866" s="163"/>
    </row>
    <row r="3867" spans="4:4" x14ac:dyDescent="0.2">
      <c r="D3867" s="163"/>
    </row>
    <row r="3868" spans="4:4" x14ac:dyDescent="0.2">
      <c r="D3868" s="163"/>
    </row>
    <row r="3869" spans="4:4" x14ac:dyDescent="0.2">
      <c r="D3869" s="163"/>
    </row>
    <row r="3870" spans="4:4" x14ac:dyDescent="0.2">
      <c r="D3870" s="163"/>
    </row>
    <row r="3871" spans="4:4" x14ac:dyDescent="0.2">
      <c r="D3871" s="163"/>
    </row>
    <row r="3872" spans="4:4" x14ac:dyDescent="0.2">
      <c r="D3872" s="163"/>
    </row>
    <row r="3873" spans="4:4" x14ac:dyDescent="0.2">
      <c r="D3873" s="163"/>
    </row>
    <row r="3874" spans="4:4" x14ac:dyDescent="0.2">
      <c r="D3874" s="163"/>
    </row>
    <row r="3875" spans="4:4" x14ac:dyDescent="0.2">
      <c r="D3875" s="163"/>
    </row>
    <row r="3876" spans="4:4" x14ac:dyDescent="0.2">
      <c r="D3876" s="163"/>
    </row>
    <row r="3877" spans="4:4" x14ac:dyDescent="0.2">
      <c r="D3877" s="163"/>
    </row>
    <row r="3878" spans="4:4" x14ac:dyDescent="0.2">
      <c r="D3878" s="163"/>
    </row>
    <row r="3879" spans="4:4" x14ac:dyDescent="0.2">
      <c r="D3879" s="163"/>
    </row>
    <row r="3880" spans="4:4" x14ac:dyDescent="0.2">
      <c r="D3880" s="163"/>
    </row>
    <row r="3881" spans="4:4" x14ac:dyDescent="0.2">
      <c r="D3881" s="163"/>
    </row>
    <row r="3882" spans="4:4" x14ac:dyDescent="0.2">
      <c r="D3882" s="163"/>
    </row>
    <row r="3883" spans="4:4" x14ac:dyDescent="0.2">
      <c r="D3883" s="163"/>
    </row>
    <row r="3884" spans="4:4" x14ac:dyDescent="0.2">
      <c r="D3884" s="163"/>
    </row>
    <row r="3885" spans="4:4" x14ac:dyDescent="0.2">
      <c r="D3885" s="163"/>
    </row>
    <row r="3886" spans="4:4" x14ac:dyDescent="0.2">
      <c r="D3886" s="163"/>
    </row>
    <row r="3887" spans="4:4" x14ac:dyDescent="0.2">
      <c r="D3887" s="163"/>
    </row>
    <row r="3888" spans="4:4" x14ac:dyDescent="0.2">
      <c r="D3888" s="163"/>
    </row>
    <row r="3889" spans="4:4" x14ac:dyDescent="0.2">
      <c r="D3889" s="163"/>
    </row>
    <row r="3890" spans="4:4" x14ac:dyDescent="0.2">
      <c r="D3890" s="163"/>
    </row>
    <row r="3891" spans="4:4" x14ac:dyDescent="0.2">
      <c r="D3891" s="163"/>
    </row>
    <row r="3892" spans="4:4" x14ac:dyDescent="0.2">
      <c r="D3892" s="163"/>
    </row>
    <row r="3893" spans="4:4" x14ac:dyDescent="0.2">
      <c r="D3893" s="163"/>
    </row>
    <row r="3894" spans="4:4" x14ac:dyDescent="0.2">
      <c r="D3894" s="163"/>
    </row>
    <row r="3895" spans="4:4" x14ac:dyDescent="0.2">
      <c r="D3895" s="163"/>
    </row>
    <row r="3896" spans="4:4" x14ac:dyDescent="0.2">
      <c r="D3896" s="163"/>
    </row>
    <row r="3897" spans="4:4" x14ac:dyDescent="0.2">
      <c r="D3897" s="163"/>
    </row>
    <row r="3898" spans="4:4" x14ac:dyDescent="0.2">
      <c r="D3898" s="163"/>
    </row>
    <row r="3899" spans="4:4" x14ac:dyDescent="0.2">
      <c r="D3899" s="163"/>
    </row>
    <row r="3900" spans="4:4" x14ac:dyDescent="0.2">
      <c r="D3900" s="163"/>
    </row>
    <row r="3901" spans="4:4" x14ac:dyDescent="0.2">
      <c r="D3901" s="163"/>
    </row>
    <row r="3902" spans="4:4" x14ac:dyDescent="0.2">
      <c r="D3902" s="163"/>
    </row>
    <row r="3903" spans="4:4" x14ac:dyDescent="0.2">
      <c r="D3903" s="163"/>
    </row>
    <row r="3904" spans="4:4" x14ac:dyDescent="0.2">
      <c r="D3904" s="163"/>
    </row>
    <row r="3905" spans="4:4" x14ac:dyDescent="0.2">
      <c r="D3905" s="163"/>
    </row>
    <row r="3906" spans="4:4" x14ac:dyDescent="0.2">
      <c r="D3906" s="163"/>
    </row>
    <row r="3907" spans="4:4" x14ac:dyDescent="0.2">
      <c r="D3907" s="163"/>
    </row>
    <row r="3908" spans="4:4" x14ac:dyDescent="0.2">
      <c r="D3908" s="163"/>
    </row>
    <row r="3909" spans="4:4" x14ac:dyDescent="0.2">
      <c r="D3909" s="163"/>
    </row>
    <row r="3910" spans="4:4" x14ac:dyDescent="0.2">
      <c r="D3910" s="163"/>
    </row>
    <row r="3911" spans="4:4" x14ac:dyDescent="0.2">
      <c r="D3911" s="163"/>
    </row>
    <row r="3912" spans="4:4" x14ac:dyDescent="0.2">
      <c r="D3912" s="163"/>
    </row>
    <row r="3913" spans="4:4" x14ac:dyDescent="0.2">
      <c r="D3913" s="163"/>
    </row>
    <row r="3914" spans="4:4" x14ac:dyDescent="0.2">
      <c r="D3914" s="163"/>
    </row>
    <row r="3915" spans="4:4" x14ac:dyDescent="0.2">
      <c r="D3915" s="163"/>
    </row>
    <row r="3916" spans="4:4" x14ac:dyDescent="0.2">
      <c r="D3916" s="163"/>
    </row>
    <row r="3917" spans="4:4" x14ac:dyDescent="0.2">
      <c r="D3917" s="163"/>
    </row>
    <row r="3918" spans="4:4" x14ac:dyDescent="0.2">
      <c r="D3918" s="163"/>
    </row>
    <row r="3919" spans="4:4" x14ac:dyDescent="0.2">
      <c r="D3919" s="163"/>
    </row>
    <row r="3920" spans="4:4" x14ac:dyDescent="0.2">
      <c r="D3920" s="163"/>
    </row>
    <row r="3921" spans="4:4" x14ac:dyDescent="0.2">
      <c r="D3921" s="163"/>
    </row>
    <row r="3922" spans="4:4" x14ac:dyDescent="0.2">
      <c r="D3922" s="163"/>
    </row>
    <row r="3923" spans="4:4" x14ac:dyDescent="0.2">
      <c r="D3923" s="163"/>
    </row>
    <row r="3924" spans="4:4" x14ac:dyDescent="0.2">
      <c r="D3924" s="163"/>
    </row>
    <row r="3925" spans="4:4" x14ac:dyDescent="0.2">
      <c r="D3925" s="163"/>
    </row>
    <row r="3926" spans="4:4" x14ac:dyDescent="0.2">
      <c r="D3926" s="163"/>
    </row>
    <row r="3927" spans="4:4" x14ac:dyDescent="0.2">
      <c r="D3927" s="163"/>
    </row>
    <row r="3928" spans="4:4" x14ac:dyDescent="0.2">
      <c r="D3928" s="163"/>
    </row>
    <row r="3929" spans="4:4" x14ac:dyDescent="0.2">
      <c r="D3929" s="163"/>
    </row>
    <row r="3930" spans="4:4" x14ac:dyDescent="0.2">
      <c r="D3930" s="163"/>
    </row>
    <row r="3931" spans="4:4" x14ac:dyDescent="0.2">
      <c r="D3931" s="163"/>
    </row>
    <row r="3932" spans="4:4" x14ac:dyDescent="0.2">
      <c r="D3932" s="163"/>
    </row>
    <row r="3933" spans="4:4" x14ac:dyDescent="0.2">
      <c r="D3933" s="163"/>
    </row>
    <row r="3934" spans="4:4" x14ac:dyDescent="0.2">
      <c r="D3934" s="163"/>
    </row>
    <row r="3935" spans="4:4" x14ac:dyDescent="0.2">
      <c r="D3935" s="163"/>
    </row>
    <row r="3936" spans="4:4" x14ac:dyDescent="0.2">
      <c r="D3936" s="163"/>
    </row>
    <row r="3937" spans="4:4" x14ac:dyDescent="0.2">
      <c r="D3937" s="163"/>
    </row>
    <row r="3938" spans="4:4" x14ac:dyDescent="0.2">
      <c r="D3938" s="163"/>
    </row>
    <row r="3939" spans="4:4" x14ac:dyDescent="0.2">
      <c r="D3939" s="163"/>
    </row>
    <row r="3940" spans="4:4" x14ac:dyDescent="0.2">
      <c r="D3940" s="163"/>
    </row>
    <row r="3941" spans="4:4" x14ac:dyDescent="0.2">
      <c r="D3941" s="163"/>
    </row>
    <row r="3942" spans="4:4" x14ac:dyDescent="0.2">
      <c r="D3942" s="163"/>
    </row>
    <row r="3943" spans="4:4" x14ac:dyDescent="0.2">
      <c r="D3943" s="163"/>
    </row>
    <row r="3944" spans="4:4" x14ac:dyDescent="0.2">
      <c r="D3944" s="163"/>
    </row>
    <row r="3945" spans="4:4" x14ac:dyDescent="0.2">
      <c r="D3945" s="163"/>
    </row>
    <row r="3946" spans="4:4" x14ac:dyDescent="0.2">
      <c r="D3946" s="163"/>
    </row>
    <row r="3947" spans="4:4" x14ac:dyDescent="0.2">
      <c r="D3947" s="163"/>
    </row>
    <row r="3948" spans="4:4" x14ac:dyDescent="0.2">
      <c r="D3948" s="163"/>
    </row>
    <row r="3949" spans="4:4" x14ac:dyDescent="0.2">
      <c r="D3949" s="163"/>
    </row>
    <row r="3950" spans="4:4" x14ac:dyDescent="0.2">
      <c r="D3950" s="163"/>
    </row>
    <row r="3951" spans="4:4" x14ac:dyDescent="0.2">
      <c r="D3951" s="163"/>
    </row>
    <row r="3952" spans="4:4" x14ac:dyDescent="0.2">
      <c r="D3952" s="163"/>
    </row>
    <row r="3953" spans="4:4" x14ac:dyDescent="0.2">
      <c r="D3953" s="163"/>
    </row>
    <row r="3954" spans="4:4" x14ac:dyDescent="0.2">
      <c r="D3954" s="163"/>
    </row>
    <row r="3955" spans="4:4" x14ac:dyDescent="0.2">
      <c r="D3955" s="163"/>
    </row>
    <row r="3956" spans="4:4" x14ac:dyDescent="0.2">
      <c r="D3956" s="163"/>
    </row>
    <row r="3957" spans="4:4" x14ac:dyDescent="0.2">
      <c r="D3957" s="163"/>
    </row>
    <row r="3958" spans="4:4" x14ac:dyDescent="0.2">
      <c r="D3958" s="163"/>
    </row>
    <row r="3959" spans="4:4" x14ac:dyDescent="0.2">
      <c r="D3959" s="163"/>
    </row>
    <row r="3960" spans="4:4" x14ac:dyDescent="0.2">
      <c r="D3960" s="163"/>
    </row>
    <row r="3961" spans="4:4" x14ac:dyDescent="0.2">
      <c r="D3961" s="163"/>
    </row>
    <row r="3962" spans="4:4" x14ac:dyDescent="0.2">
      <c r="D3962" s="163"/>
    </row>
    <row r="3963" spans="4:4" x14ac:dyDescent="0.2">
      <c r="D3963" s="163"/>
    </row>
    <row r="3964" spans="4:4" x14ac:dyDescent="0.2">
      <c r="D3964" s="163"/>
    </row>
    <row r="3965" spans="4:4" x14ac:dyDescent="0.2">
      <c r="D3965" s="163"/>
    </row>
    <row r="3966" spans="4:4" x14ac:dyDescent="0.2">
      <c r="D3966" s="163"/>
    </row>
    <row r="3967" spans="4:4" x14ac:dyDescent="0.2">
      <c r="D3967" s="163"/>
    </row>
    <row r="3968" spans="4:4" x14ac:dyDescent="0.2">
      <c r="D3968" s="163"/>
    </row>
    <row r="3969" spans="4:4" x14ac:dyDescent="0.2">
      <c r="D3969" s="163"/>
    </row>
    <row r="3970" spans="4:4" x14ac:dyDescent="0.2">
      <c r="D3970" s="163"/>
    </row>
    <row r="3971" spans="4:4" x14ac:dyDescent="0.2">
      <c r="D3971" s="163"/>
    </row>
    <row r="3972" spans="4:4" x14ac:dyDescent="0.2">
      <c r="D3972" s="163"/>
    </row>
    <row r="3973" spans="4:4" x14ac:dyDescent="0.2">
      <c r="D3973" s="163"/>
    </row>
    <row r="3974" spans="4:4" x14ac:dyDescent="0.2">
      <c r="D3974" s="163"/>
    </row>
    <row r="3975" spans="4:4" x14ac:dyDescent="0.2">
      <c r="D3975" s="163"/>
    </row>
    <row r="3976" spans="4:4" x14ac:dyDescent="0.2">
      <c r="D3976" s="163"/>
    </row>
    <row r="3977" spans="4:4" x14ac:dyDescent="0.2">
      <c r="D3977" s="163"/>
    </row>
    <row r="3978" spans="4:4" x14ac:dyDescent="0.2">
      <c r="D3978" s="163"/>
    </row>
    <row r="3979" spans="4:4" x14ac:dyDescent="0.2">
      <c r="D3979" s="163"/>
    </row>
    <row r="3980" spans="4:4" x14ac:dyDescent="0.2">
      <c r="D3980" s="163"/>
    </row>
    <row r="3981" spans="4:4" x14ac:dyDescent="0.2">
      <c r="D3981" s="163"/>
    </row>
    <row r="3982" spans="4:4" x14ac:dyDescent="0.2">
      <c r="D3982" s="163"/>
    </row>
    <row r="3983" spans="4:4" x14ac:dyDescent="0.2">
      <c r="D3983" s="163"/>
    </row>
    <row r="3984" spans="4:4" x14ac:dyDescent="0.2">
      <c r="D3984" s="163"/>
    </row>
    <row r="3985" spans="4:4" x14ac:dyDescent="0.2">
      <c r="D3985" s="163"/>
    </row>
    <row r="3986" spans="4:4" x14ac:dyDescent="0.2">
      <c r="D3986" s="163"/>
    </row>
    <row r="3987" spans="4:4" x14ac:dyDescent="0.2">
      <c r="D3987" s="163"/>
    </row>
    <row r="3988" spans="4:4" x14ac:dyDescent="0.2">
      <c r="D3988" s="163"/>
    </row>
    <row r="3989" spans="4:4" x14ac:dyDescent="0.2">
      <c r="D3989" s="163"/>
    </row>
    <row r="3990" spans="4:4" x14ac:dyDescent="0.2">
      <c r="D3990" s="163"/>
    </row>
    <row r="3991" spans="4:4" x14ac:dyDescent="0.2">
      <c r="D3991" s="163"/>
    </row>
    <row r="3992" spans="4:4" x14ac:dyDescent="0.2">
      <c r="D3992" s="163"/>
    </row>
    <row r="3993" spans="4:4" x14ac:dyDescent="0.2">
      <c r="D3993" s="163"/>
    </row>
    <row r="3994" spans="4:4" x14ac:dyDescent="0.2">
      <c r="D3994" s="163"/>
    </row>
    <row r="3995" spans="4:4" x14ac:dyDescent="0.2">
      <c r="D3995" s="163"/>
    </row>
    <row r="3996" spans="4:4" x14ac:dyDescent="0.2">
      <c r="D3996" s="163"/>
    </row>
    <row r="3997" spans="4:4" x14ac:dyDescent="0.2">
      <c r="D3997" s="163"/>
    </row>
    <row r="3998" spans="4:4" x14ac:dyDescent="0.2">
      <c r="D3998" s="163"/>
    </row>
    <row r="3999" spans="4:4" x14ac:dyDescent="0.2">
      <c r="D3999" s="163"/>
    </row>
    <row r="4000" spans="4:4" x14ac:dyDescent="0.2">
      <c r="D4000" s="163"/>
    </row>
    <row r="4001" spans="4:4" x14ac:dyDescent="0.2">
      <c r="D4001" s="163"/>
    </row>
    <row r="4002" spans="4:4" x14ac:dyDescent="0.2">
      <c r="D4002" s="163"/>
    </row>
    <row r="4003" spans="4:4" x14ac:dyDescent="0.2">
      <c r="D4003" s="163"/>
    </row>
    <row r="4004" spans="4:4" x14ac:dyDescent="0.2">
      <c r="D4004" s="163"/>
    </row>
    <row r="4005" spans="4:4" x14ac:dyDescent="0.2">
      <c r="D4005" s="163"/>
    </row>
    <row r="4006" spans="4:4" x14ac:dyDescent="0.2">
      <c r="D4006" s="163"/>
    </row>
    <row r="4007" spans="4:4" x14ac:dyDescent="0.2">
      <c r="D4007" s="163"/>
    </row>
    <row r="4008" spans="4:4" x14ac:dyDescent="0.2">
      <c r="D4008" s="163"/>
    </row>
    <row r="4009" spans="4:4" x14ac:dyDescent="0.2">
      <c r="D4009" s="163"/>
    </row>
    <row r="4010" spans="4:4" x14ac:dyDescent="0.2">
      <c r="D4010" s="163"/>
    </row>
    <row r="4011" spans="4:4" x14ac:dyDescent="0.2">
      <c r="D4011" s="163"/>
    </row>
    <row r="4012" spans="4:4" x14ac:dyDescent="0.2">
      <c r="D4012" s="163"/>
    </row>
    <row r="4013" spans="4:4" x14ac:dyDescent="0.2">
      <c r="D4013" s="163"/>
    </row>
    <row r="4014" spans="4:4" x14ac:dyDescent="0.2">
      <c r="D4014" s="163"/>
    </row>
    <row r="4015" spans="4:4" x14ac:dyDescent="0.2">
      <c r="D4015" s="163"/>
    </row>
    <row r="4016" spans="4:4" x14ac:dyDescent="0.2">
      <c r="D4016" s="163"/>
    </row>
    <row r="4017" spans="4:4" x14ac:dyDescent="0.2">
      <c r="D4017" s="163"/>
    </row>
    <row r="4018" spans="4:4" x14ac:dyDescent="0.2">
      <c r="D4018" s="163"/>
    </row>
    <row r="4019" spans="4:4" x14ac:dyDescent="0.2">
      <c r="D4019" s="163"/>
    </row>
    <row r="4020" spans="4:4" x14ac:dyDescent="0.2">
      <c r="D4020" s="163"/>
    </row>
    <row r="4021" spans="4:4" x14ac:dyDescent="0.2">
      <c r="D4021" s="163"/>
    </row>
    <row r="4022" spans="4:4" x14ac:dyDescent="0.2">
      <c r="D4022" s="163"/>
    </row>
    <row r="4023" spans="4:4" x14ac:dyDescent="0.2">
      <c r="D4023" s="163"/>
    </row>
    <row r="4024" spans="4:4" x14ac:dyDescent="0.2">
      <c r="D4024" s="163"/>
    </row>
    <row r="4025" spans="4:4" x14ac:dyDescent="0.2">
      <c r="D4025" s="163"/>
    </row>
    <row r="4026" spans="4:4" x14ac:dyDescent="0.2">
      <c r="D4026" s="163"/>
    </row>
    <row r="4027" spans="4:4" x14ac:dyDescent="0.2">
      <c r="D4027" s="163"/>
    </row>
    <row r="4028" spans="4:4" x14ac:dyDescent="0.2">
      <c r="D4028" s="163"/>
    </row>
    <row r="4029" spans="4:4" x14ac:dyDescent="0.2">
      <c r="D4029" s="163"/>
    </row>
    <row r="4030" spans="4:4" x14ac:dyDescent="0.2">
      <c r="D4030" s="163"/>
    </row>
    <row r="4031" spans="4:4" x14ac:dyDescent="0.2">
      <c r="D4031" s="163"/>
    </row>
    <row r="4032" spans="4:4" x14ac:dyDescent="0.2">
      <c r="D4032" s="163"/>
    </row>
    <row r="4033" spans="4:4" x14ac:dyDescent="0.2">
      <c r="D4033" s="163"/>
    </row>
    <row r="4034" spans="4:4" x14ac:dyDescent="0.2">
      <c r="D4034" s="163"/>
    </row>
    <row r="4035" spans="4:4" x14ac:dyDescent="0.2">
      <c r="D4035" s="163"/>
    </row>
    <row r="4036" spans="4:4" x14ac:dyDescent="0.2">
      <c r="D4036" s="163"/>
    </row>
    <row r="4037" spans="4:4" x14ac:dyDescent="0.2">
      <c r="D4037" s="163"/>
    </row>
    <row r="4038" spans="4:4" x14ac:dyDescent="0.2">
      <c r="D4038" s="163"/>
    </row>
    <row r="4039" spans="4:4" x14ac:dyDescent="0.2">
      <c r="D4039" s="163"/>
    </row>
    <row r="4040" spans="4:4" x14ac:dyDescent="0.2">
      <c r="D4040" s="163"/>
    </row>
    <row r="4041" spans="4:4" x14ac:dyDescent="0.2">
      <c r="D4041" s="163"/>
    </row>
    <row r="4042" spans="4:4" x14ac:dyDescent="0.2">
      <c r="D4042" s="163"/>
    </row>
    <row r="4043" spans="4:4" x14ac:dyDescent="0.2">
      <c r="D4043" s="163"/>
    </row>
    <row r="4044" spans="4:4" x14ac:dyDescent="0.2">
      <c r="D4044" s="163"/>
    </row>
    <row r="4045" spans="4:4" x14ac:dyDescent="0.2">
      <c r="D4045" s="163"/>
    </row>
    <row r="4046" spans="4:4" x14ac:dyDescent="0.2">
      <c r="D4046" s="163"/>
    </row>
    <row r="4047" spans="4:4" x14ac:dyDescent="0.2">
      <c r="D4047" s="163"/>
    </row>
    <row r="4048" spans="4:4" x14ac:dyDescent="0.2">
      <c r="D4048" s="163"/>
    </row>
    <row r="4049" spans="4:4" x14ac:dyDescent="0.2">
      <c r="D4049" s="163"/>
    </row>
    <row r="4050" spans="4:4" x14ac:dyDescent="0.2">
      <c r="D4050" s="163"/>
    </row>
    <row r="4051" spans="4:4" x14ac:dyDescent="0.2">
      <c r="D4051" s="163"/>
    </row>
    <row r="4052" spans="4:4" x14ac:dyDescent="0.2">
      <c r="D4052" s="163"/>
    </row>
    <row r="4053" spans="4:4" x14ac:dyDescent="0.2">
      <c r="D4053" s="163"/>
    </row>
    <row r="4054" spans="4:4" x14ac:dyDescent="0.2">
      <c r="D4054" s="163"/>
    </row>
    <row r="4055" spans="4:4" x14ac:dyDescent="0.2">
      <c r="D4055" s="163"/>
    </row>
    <row r="4056" spans="4:4" x14ac:dyDescent="0.2">
      <c r="D4056" s="163"/>
    </row>
    <row r="4057" spans="4:4" x14ac:dyDescent="0.2">
      <c r="D4057" s="163"/>
    </row>
    <row r="4058" spans="4:4" x14ac:dyDescent="0.2">
      <c r="D4058" s="163"/>
    </row>
    <row r="4059" spans="4:4" x14ac:dyDescent="0.2">
      <c r="D4059" s="163"/>
    </row>
    <row r="4060" spans="4:4" x14ac:dyDescent="0.2">
      <c r="D4060" s="163"/>
    </row>
    <row r="4061" spans="4:4" x14ac:dyDescent="0.2">
      <c r="D4061" s="163"/>
    </row>
    <row r="4062" spans="4:4" x14ac:dyDescent="0.2">
      <c r="D4062" s="163"/>
    </row>
    <row r="4063" spans="4:4" x14ac:dyDescent="0.2">
      <c r="D4063" s="163"/>
    </row>
    <row r="4064" spans="4:4" x14ac:dyDescent="0.2">
      <c r="D4064" s="163"/>
    </row>
    <row r="4065" spans="4:4" x14ac:dyDescent="0.2">
      <c r="D4065" s="163"/>
    </row>
    <row r="4066" spans="4:4" x14ac:dyDescent="0.2">
      <c r="D4066" s="163"/>
    </row>
    <row r="4067" spans="4:4" x14ac:dyDescent="0.2">
      <c r="D4067" s="163"/>
    </row>
    <row r="4068" spans="4:4" x14ac:dyDescent="0.2">
      <c r="D4068" s="163"/>
    </row>
    <row r="4069" spans="4:4" x14ac:dyDescent="0.2">
      <c r="D4069" s="163"/>
    </row>
    <row r="4070" spans="4:4" x14ac:dyDescent="0.2">
      <c r="D4070" s="163"/>
    </row>
    <row r="4071" spans="4:4" x14ac:dyDescent="0.2">
      <c r="D4071" s="163"/>
    </row>
    <row r="4072" spans="4:4" x14ac:dyDescent="0.2">
      <c r="D4072" s="163"/>
    </row>
    <row r="4073" spans="4:4" x14ac:dyDescent="0.2">
      <c r="D4073" s="163"/>
    </row>
    <row r="4074" spans="4:4" x14ac:dyDescent="0.2">
      <c r="D4074" s="163"/>
    </row>
    <row r="4075" spans="4:4" x14ac:dyDescent="0.2">
      <c r="D4075" s="163"/>
    </row>
    <row r="4076" spans="4:4" x14ac:dyDescent="0.2">
      <c r="D4076" s="163"/>
    </row>
    <row r="4077" spans="4:4" x14ac:dyDescent="0.2">
      <c r="D4077" s="163"/>
    </row>
    <row r="4078" spans="4:4" x14ac:dyDescent="0.2">
      <c r="D4078" s="163"/>
    </row>
    <row r="4079" spans="4:4" x14ac:dyDescent="0.2">
      <c r="D4079" s="163"/>
    </row>
    <row r="4080" spans="4:4" x14ac:dyDescent="0.2">
      <c r="D4080" s="163"/>
    </row>
    <row r="4081" spans="4:4" x14ac:dyDescent="0.2">
      <c r="D4081" s="163"/>
    </row>
    <row r="4082" spans="4:4" x14ac:dyDescent="0.2">
      <c r="D4082" s="163"/>
    </row>
    <row r="4083" spans="4:4" x14ac:dyDescent="0.2">
      <c r="D4083" s="163"/>
    </row>
    <row r="4084" spans="4:4" x14ac:dyDescent="0.2">
      <c r="D4084" s="163"/>
    </row>
    <row r="4085" spans="4:4" x14ac:dyDescent="0.2">
      <c r="D4085" s="163"/>
    </row>
    <row r="4086" spans="4:4" x14ac:dyDescent="0.2">
      <c r="D4086" s="163"/>
    </row>
    <row r="4087" spans="4:4" x14ac:dyDescent="0.2">
      <c r="D4087" s="163"/>
    </row>
    <row r="4088" spans="4:4" x14ac:dyDescent="0.2">
      <c r="D4088" s="163"/>
    </row>
    <row r="4089" spans="4:4" x14ac:dyDescent="0.2">
      <c r="D4089" s="163"/>
    </row>
    <row r="4090" spans="4:4" x14ac:dyDescent="0.2">
      <c r="D4090" s="163"/>
    </row>
    <row r="4091" spans="4:4" x14ac:dyDescent="0.2">
      <c r="D4091" s="163"/>
    </row>
    <row r="4092" spans="4:4" x14ac:dyDescent="0.2">
      <c r="D4092" s="163"/>
    </row>
    <row r="4093" spans="4:4" x14ac:dyDescent="0.2">
      <c r="D4093" s="163"/>
    </row>
    <row r="4094" spans="4:4" x14ac:dyDescent="0.2">
      <c r="D4094" s="163"/>
    </row>
    <row r="4095" spans="4:4" x14ac:dyDescent="0.2">
      <c r="D4095" s="163"/>
    </row>
    <row r="4096" spans="4:4" x14ac:dyDescent="0.2">
      <c r="D4096" s="163"/>
    </row>
    <row r="4097" spans="4:4" x14ac:dyDescent="0.2">
      <c r="D4097" s="163"/>
    </row>
    <row r="4098" spans="4:4" x14ac:dyDescent="0.2">
      <c r="D4098" s="163"/>
    </row>
    <row r="4099" spans="4:4" x14ac:dyDescent="0.2">
      <c r="D4099" s="163"/>
    </row>
    <row r="4100" spans="4:4" x14ac:dyDescent="0.2">
      <c r="D4100" s="163"/>
    </row>
    <row r="4101" spans="4:4" x14ac:dyDescent="0.2">
      <c r="D4101" s="163"/>
    </row>
    <row r="4102" spans="4:4" x14ac:dyDescent="0.2">
      <c r="D4102" s="163"/>
    </row>
    <row r="4103" spans="4:4" x14ac:dyDescent="0.2">
      <c r="D4103" s="163"/>
    </row>
    <row r="4104" spans="4:4" x14ac:dyDescent="0.2">
      <c r="D4104" s="163"/>
    </row>
    <row r="4105" spans="4:4" x14ac:dyDescent="0.2">
      <c r="D4105" s="163"/>
    </row>
    <row r="4106" spans="4:4" x14ac:dyDescent="0.2">
      <c r="D4106" s="163"/>
    </row>
    <row r="4107" spans="4:4" x14ac:dyDescent="0.2">
      <c r="D4107" s="163"/>
    </row>
    <row r="4108" spans="4:4" x14ac:dyDescent="0.2">
      <c r="D4108" s="163"/>
    </row>
    <row r="4109" spans="4:4" x14ac:dyDescent="0.2">
      <c r="D4109" s="163"/>
    </row>
    <row r="4110" spans="4:4" x14ac:dyDescent="0.2">
      <c r="D4110" s="163"/>
    </row>
    <row r="4111" spans="4:4" x14ac:dyDescent="0.2">
      <c r="D4111" s="163"/>
    </row>
    <row r="4112" spans="4:4" x14ac:dyDescent="0.2">
      <c r="D4112" s="163"/>
    </row>
    <row r="4113" spans="4:4" x14ac:dyDescent="0.2">
      <c r="D4113" s="163"/>
    </row>
    <row r="4114" spans="4:4" x14ac:dyDescent="0.2">
      <c r="D4114" s="163"/>
    </row>
    <row r="4115" spans="4:4" x14ac:dyDescent="0.2">
      <c r="D4115" s="163"/>
    </row>
    <row r="4116" spans="4:4" x14ac:dyDescent="0.2">
      <c r="D4116" s="163"/>
    </row>
    <row r="4117" spans="4:4" x14ac:dyDescent="0.2">
      <c r="D4117" s="163"/>
    </row>
    <row r="4118" spans="4:4" x14ac:dyDescent="0.2">
      <c r="D4118" s="163"/>
    </row>
    <row r="4119" spans="4:4" x14ac:dyDescent="0.2">
      <c r="D4119" s="163"/>
    </row>
    <row r="4120" spans="4:4" x14ac:dyDescent="0.2">
      <c r="D4120" s="163"/>
    </row>
    <row r="4121" spans="4:4" x14ac:dyDescent="0.2">
      <c r="D4121" s="163"/>
    </row>
    <row r="4122" spans="4:4" x14ac:dyDescent="0.2">
      <c r="D4122" s="163"/>
    </row>
    <row r="4123" spans="4:4" x14ac:dyDescent="0.2">
      <c r="D4123" s="163"/>
    </row>
    <row r="4124" spans="4:4" x14ac:dyDescent="0.2">
      <c r="D4124" s="163"/>
    </row>
    <row r="4125" spans="4:4" x14ac:dyDescent="0.2">
      <c r="D4125" s="163"/>
    </row>
    <row r="4126" spans="4:4" x14ac:dyDescent="0.2">
      <c r="D4126" s="163"/>
    </row>
    <row r="4127" spans="4:4" x14ac:dyDescent="0.2">
      <c r="D4127" s="163"/>
    </row>
    <row r="4128" spans="4:4" x14ac:dyDescent="0.2">
      <c r="D4128" s="163"/>
    </row>
    <row r="4129" spans="4:4" x14ac:dyDescent="0.2">
      <c r="D4129" s="163"/>
    </row>
    <row r="4130" spans="4:4" x14ac:dyDescent="0.2">
      <c r="D4130" s="163"/>
    </row>
    <row r="4131" spans="4:4" x14ac:dyDescent="0.2">
      <c r="D4131" s="163"/>
    </row>
    <row r="4132" spans="4:4" x14ac:dyDescent="0.2">
      <c r="D4132" s="163"/>
    </row>
    <row r="4133" spans="4:4" x14ac:dyDescent="0.2">
      <c r="D4133" s="163"/>
    </row>
    <row r="4134" spans="4:4" x14ac:dyDescent="0.2">
      <c r="D4134" s="163"/>
    </row>
    <row r="4135" spans="4:4" x14ac:dyDescent="0.2">
      <c r="D4135" s="163"/>
    </row>
    <row r="4136" spans="4:4" x14ac:dyDescent="0.2">
      <c r="D4136" s="163"/>
    </row>
    <row r="4137" spans="4:4" x14ac:dyDescent="0.2">
      <c r="D4137" s="163"/>
    </row>
    <row r="4138" spans="4:4" x14ac:dyDescent="0.2">
      <c r="D4138" s="163"/>
    </row>
    <row r="4139" spans="4:4" x14ac:dyDescent="0.2">
      <c r="D4139" s="163"/>
    </row>
    <row r="4140" spans="4:4" x14ac:dyDescent="0.2">
      <c r="D4140" s="163"/>
    </row>
    <row r="4141" spans="4:4" x14ac:dyDescent="0.2">
      <c r="D4141" s="163"/>
    </row>
    <row r="4142" spans="4:4" x14ac:dyDescent="0.2">
      <c r="D4142" s="163"/>
    </row>
    <row r="4143" spans="4:4" x14ac:dyDescent="0.2">
      <c r="D4143" s="163"/>
    </row>
    <row r="4144" spans="4:4" x14ac:dyDescent="0.2">
      <c r="D4144" s="163"/>
    </row>
    <row r="4145" spans="4:4" x14ac:dyDescent="0.2">
      <c r="D4145" s="163"/>
    </row>
    <row r="4146" spans="4:4" x14ac:dyDescent="0.2">
      <c r="D4146" s="163"/>
    </row>
    <row r="4147" spans="4:4" x14ac:dyDescent="0.2">
      <c r="D4147" s="163"/>
    </row>
    <row r="4148" spans="4:4" x14ac:dyDescent="0.2">
      <c r="D4148" s="163"/>
    </row>
    <row r="4149" spans="4:4" x14ac:dyDescent="0.2">
      <c r="D4149" s="163"/>
    </row>
    <row r="4150" spans="4:4" x14ac:dyDescent="0.2">
      <c r="D4150" s="163"/>
    </row>
    <row r="4151" spans="4:4" x14ac:dyDescent="0.2">
      <c r="D4151" s="163"/>
    </row>
    <row r="4152" spans="4:4" x14ac:dyDescent="0.2">
      <c r="D4152" s="163"/>
    </row>
    <row r="4153" spans="4:4" x14ac:dyDescent="0.2">
      <c r="D4153" s="163"/>
    </row>
    <row r="4154" spans="4:4" x14ac:dyDescent="0.2">
      <c r="D4154" s="163"/>
    </row>
    <row r="4155" spans="4:4" x14ac:dyDescent="0.2">
      <c r="D4155" s="163"/>
    </row>
    <row r="4156" spans="4:4" x14ac:dyDescent="0.2">
      <c r="D4156" s="163"/>
    </row>
    <row r="4157" spans="4:4" x14ac:dyDescent="0.2">
      <c r="D4157" s="163"/>
    </row>
    <row r="4158" spans="4:4" x14ac:dyDescent="0.2">
      <c r="D4158" s="163"/>
    </row>
    <row r="4159" spans="4:4" x14ac:dyDescent="0.2">
      <c r="D4159" s="163"/>
    </row>
    <row r="4160" spans="4:4" x14ac:dyDescent="0.2">
      <c r="D4160" s="163"/>
    </row>
    <row r="4161" spans="4:4" x14ac:dyDescent="0.2">
      <c r="D4161" s="163"/>
    </row>
    <row r="4162" spans="4:4" x14ac:dyDescent="0.2">
      <c r="D4162" s="163"/>
    </row>
    <row r="4163" spans="4:4" x14ac:dyDescent="0.2">
      <c r="D4163" s="163"/>
    </row>
    <row r="4164" spans="4:4" x14ac:dyDescent="0.2">
      <c r="D4164" s="163"/>
    </row>
    <row r="4165" spans="4:4" x14ac:dyDescent="0.2">
      <c r="D4165" s="163"/>
    </row>
    <row r="4166" spans="4:4" x14ac:dyDescent="0.2">
      <c r="D4166" s="163"/>
    </row>
    <row r="4167" spans="4:4" x14ac:dyDescent="0.2">
      <c r="D4167" s="163"/>
    </row>
    <row r="4168" spans="4:4" x14ac:dyDescent="0.2">
      <c r="D4168" s="163"/>
    </row>
    <row r="4169" spans="4:4" x14ac:dyDescent="0.2">
      <c r="D4169" s="163"/>
    </row>
    <row r="4170" spans="4:4" x14ac:dyDescent="0.2">
      <c r="D4170" s="163"/>
    </row>
    <row r="4171" spans="4:4" x14ac:dyDescent="0.2">
      <c r="D4171" s="163"/>
    </row>
    <row r="4172" spans="4:4" x14ac:dyDescent="0.2">
      <c r="D4172" s="163"/>
    </row>
    <row r="4173" spans="4:4" x14ac:dyDescent="0.2">
      <c r="D4173" s="163"/>
    </row>
    <row r="4174" spans="4:4" x14ac:dyDescent="0.2">
      <c r="D4174" s="163"/>
    </row>
    <row r="4175" spans="4:4" x14ac:dyDescent="0.2">
      <c r="D4175" s="163"/>
    </row>
    <row r="4176" spans="4:4" x14ac:dyDescent="0.2">
      <c r="D4176" s="163"/>
    </row>
    <row r="4177" spans="4:4" x14ac:dyDescent="0.2">
      <c r="D4177" s="163"/>
    </row>
    <row r="4178" spans="4:4" x14ac:dyDescent="0.2">
      <c r="D4178" s="163"/>
    </row>
    <row r="4179" spans="4:4" x14ac:dyDescent="0.2">
      <c r="D4179" s="163"/>
    </row>
    <row r="4180" spans="4:4" x14ac:dyDescent="0.2">
      <c r="D4180" s="163"/>
    </row>
    <row r="4181" spans="4:4" x14ac:dyDescent="0.2">
      <c r="D4181" s="163"/>
    </row>
    <row r="4182" spans="4:4" x14ac:dyDescent="0.2">
      <c r="D4182" s="163"/>
    </row>
    <row r="4183" spans="4:4" x14ac:dyDescent="0.2">
      <c r="D4183" s="163"/>
    </row>
    <row r="4184" spans="4:4" x14ac:dyDescent="0.2">
      <c r="D4184" s="163"/>
    </row>
    <row r="4185" spans="4:4" x14ac:dyDescent="0.2">
      <c r="D4185" s="163"/>
    </row>
    <row r="4186" spans="4:4" x14ac:dyDescent="0.2">
      <c r="D4186" s="163"/>
    </row>
    <row r="4187" spans="4:4" x14ac:dyDescent="0.2">
      <c r="D4187" s="163"/>
    </row>
    <row r="4188" spans="4:4" x14ac:dyDescent="0.2">
      <c r="D4188" s="163"/>
    </row>
    <row r="4189" spans="4:4" x14ac:dyDescent="0.2">
      <c r="D4189" s="163"/>
    </row>
    <row r="4190" spans="4:4" x14ac:dyDescent="0.2">
      <c r="D4190" s="163"/>
    </row>
    <row r="4191" spans="4:4" x14ac:dyDescent="0.2">
      <c r="D4191" s="163"/>
    </row>
    <row r="4192" spans="4:4" x14ac:dyDescent="0.2">
      <c r="D4192" s="163"/>
    </row>
    <row r="4193" spans="4:4" x14ac:dyDescent="0.2">
      <c r="D4193" s="163"/>
    </row>
    <row r="4194" spans="4:4" x14ac:dyDescent="0.2">
      <c r="D4194" s="163"/>
    </row>
    <row r="4195" spans="4:4" x14ac:dyDescent="0.2">
      <c r="D4195" s="163"/>
    </row>
    <row r="4196" spans="4:4" x14ac:dyDescent="0.2">
      <c r="D4196" s="163"/>
    </row>
    <row r="4197" spans="4:4" x14ac:dyDescent="0.2">
      <c r="D4197" s="163"/>
    </row>
    <row r="4198" spans="4:4" x14ac:dyDescent="0.2">
      <c r="D4198" s="163"/>
    </row>
    <row r="4199" spans="4:4" x14ac:dyDescent="0.2">
      <c r="D4199" s="163"/>
    </row>
    <row r="4200" spans="4:4" x14ac:dyDescent="0.2">
      <c r="D4200" s="163"/>
    </row>
    <row r="4201" spans="4:4" x14ac:dyDescent="0.2">
      <c r="D4201" s="163"/>
    </row>
    <row r="4202" spans="4:4" x14ac:dyDescent="0.2">
      <c r="D4202" s="163"/>
    </row>
    <row r="4203" spans="4:4" x14ac:dyDescent="0.2">
      <c r="D4203" s="163"/>
    </row>
    <row r="4204" spans="4:4" x14ac:dyDescent="0.2">
      <c r="D4204" s="163"/>
    </row>
    <row r="4205" spans="4:4" x14ac:dyDescent="0.2">
      <c r="D4205" s="163"/>
    </row>
    <row r="4206" spans="4:4" x14ac:dyDescent="0.2">
      <c r="D4206" s="163"/>
    </row>
    <row r="4207" spans="4:4" x14ac:dyDescent="0.2">
      <c r="D4207" s="163"/>
    </row>
    <row r="4208" spans="4:4" x14ac:dyDescent="0.2">
      <c r="D4208" s="163"/>
    </row>
    <row r="4209" spans="4:4" x14ac:dyDescent="0.2">
      <c r="D4209" s="163"/>
    </row>
    <row r="4210" spans="4:4" x14ac:dyDescent="0.2">
      <c r="D4210" s="163"/>
    </row>
    <row r="4211" spans="4:4" x14ac:dyDescent="0.2">
      <c r="D4211" s="163"/>
    </row>
    <row r="4212" spans="4:4" x14ac:dyDescent="0.2">
      <c r="D4212" s="163"/>
    </row>
    <row r="4213" spans="4:4" x14ac:dyDescent="0.2">
      <c r="D4213" s="163"/>
    </row>
    <row r="4214" spans="4:4" x14ac:dyDescent="0.2">
      <c r="D4214" s="163"/>
    </row>
    <row r="4215" spans="4:4" x14ac:dyDescent="0.2">
      <c r="D4215" s="163"/>
    </row>
    <row r="4216" spans="4:4" x14ac:dyDescent="0.2">
      <c r="D4216" s="163"/>
    </row>
    <row r="4217" spans="4:4" x14ac:dyDescent="0.2">
      <c r="D4217" s="163"/>
    </row>
    <row r="4218" spans="4:4" x14ac:dyDescent="0.2">
      <c r="D4218" s="163"/>
    </row>
    <row r="4219" spans="4:4" x14ac:dyDescent="0.2">
      <c r="D4219" s="163"/>
    </row>
    <row r="4220" spans="4:4" x14ac:dyDescent="0.2">
      <c r="D4220" s="163"/>
    </row>
    <row r="4221" spans="4:4" x14ac:dyDescent="0.2">
      <c r="D4221" s="163"/>
    </row>
    <row r="4222" spans="4:4" x14ac:dyDescent="0.2">
      <c r="D4222" s="163"/>
    </row>
    <row r="4223" spans="4:4" x14ac:dyDescent="0.2">
      <c r="D4223" s="163"/>
    </row>
    <row r="4224" spans="4:4" x14ac:dyDescent="0.2">
      <c r="D4224" s="163"/>
    </row>
    <row r="4225" spans="4:4" x14ac:dyDescent="0.2">
      <c r="D4225" s="163"/>
    </row>
    <row r="4226" spans="4:4" x14ac:dyDescent="0.2">
      <c r="D4226" s="163"/>
    </row>
    <row r="4227" spans="4:4" x14ac:dyDescent="0.2">
      <c r="D4227" s="163"/>
    </row>
    <row r="4228" spans="4:4" x14ac:dyDescent="0.2">
      <c r="D4228" s="163"/>
    </row>
    <row r="4229" spans="4:4" x14ac:dyDescent="0.2">
      <c r="D4229" s="163"/>
    </row>
    <row r="4230" spans="4:4" x14ac:dyDescent="0.2">
      <c r="D4230" s="163"/>
    </row>
    <row r="4231" spans="4:4" x14ac:dyDescent="0.2">
      <c r="D4231" s="163"/>
    </row>
    <row r="4232" spans="4:4" x14ac:dyDescent="0.2">
      <c r="D4232" s="163"/>
    </row>
    <row r="4233" spans="4:4" x14ac:dyDescent="0.2">
      <c r="D4233" s="163"/>
    </row>
    <row r="4234" spans="4:4" x14ac:dyDescent="0.2">
      <c r="D4234" s="163"/>
    </row>
    <row r="4235" spans="4:4" x14ac:dyDescent="0.2">
      <c r="D4235" s="163"/>
    </row>
    <row r="4236" spans="4:4" x14ac:dyDescent="0.2">
      <c r="D4236" s="163"/>
    </row>
    <row r="4237" spans="4:4" x14ac:dyDescent="0.2">
      <c r="D4237" s="163"/>
    </row>
    <row r="4238" spans="4:4" x14ac:dyDescent="0.2">
      <c r="D4238" s="163"/>
    </row>
    <row r="4239" spans="4:4" x14ac:dyDescent="0.2">
      <c r="D4239" s="163"/>
    </row>
    <row r="4240" spans="4:4" x14ac:dyDescent="0.2">
      <c r="D4240" s="163"/>
    </row>
    <row r="4241" spans="4:4" x14ac:dyDescent="0.2">
      <c r="D4241" s="163"/>
    </row>
    <row r="4242" spans="4:4" x14ac:dyDescent="0.2">
      <c r="D4242" s="163"/>
    </row>
    <row r="4243" spans="4:4" x14ac:dyDescent="0.2">
      <c r="D4243" s="163"/>
    </row>
    <row r="4244" spans="4:4" x14ac:dyDescent="0.2">
      <c r="D4244" s="163"/>
    </row>
    <row r="4245" spans="4:4" x14ac:dyDescent="0.2">
      <c r="D4245" s="163"/>
    </row>
    <row r="4246" spans="4:4" x14ac:dyDescent="0.2">
      <c r="D4246" s="163"/>
    </row>
    <row r="4247" spans="4:4" x14ac:dyDescent="0.2">
      <c r="D4247" s="163"/>
    </row>
    <row r="4248" spans="4:4" x14ac:dyDescent="0.2">
      <c r="D4248" s="163"/>
    </row>
    <row r="4249" spans="4:4" x14ac:dyDescent="0.2">
      <c r="D4249" s="163"/>
    </row>
    <row r="4250" spans="4:4" x14ac:dyDescent="0.2">
      <c r="D4250" s="163"/>
    </row>
    <row r="4251" spans="4:4" x14ac:dyDescent="0.2">
      <c r="D4251" s="163"/>
    </row>
    <row r="4252" spans="4:4" x14ac:dyDescent="0.2">
      <c r="D4252" s="163"/>
    </row>
    <row r="4253" spans="4:4" x14ac:dyDescent="0.2">
      <c r="D4253" s="163"/>
    </row>
    <row r="4254" spans="4:4" x14ac:dyDescent="0.2">
      <c r="D4254" s="163"/>
    </row>
    <row r="4255" spans="4:4" x14ac:dyDescent="0.2">
      <c r="D4255" s="163"/>
    </row>
    <row r="4256" spans="4:4" x14ac:dyDescent="0.2">
      <c r="D4256" s="163"/>
    </row>
    <row r="4257" spans="4:4" x14ac:dyDescent="0.2">
      <c r="D4257" s="163"/>
    </row>
    <row r="4258" spans="4:4" x14ac:dyDescent="0.2">
      <c r="D4258" s="163"/>
    </row>
    <row r="4259" spans="4:4" x14ac:dyDescent="0.2">
      <c r="D4259" s="163"/>
    </row>
    <row r="4260" spans="4:4" x14ac:dyDescent="0.2">
      <c r="D4260" s="163"/>
    </row>
    <row r="4261" spans="4:4" x14ac:dyDescent="0.2">
      <c r="D4261" s="163"/>
    </row>
    <row r="4262" spans="4:4" x14ac:dyDescent="0.2">
      <c r="D4262" s="163"/>
    </row>
    <row r="4263" spans="4:4" x14ac:dyDescent="0.2">
      <c r="D4263" s="163"/>
    </row>
    <row r="4264" spans="4:4" x14ac:dyDescent="0.2">
      <c r="D4264" s="163"/>
    </row>
    <row r="4265" spans="4:4" x14ac:dyDescent="0.2">
      <c r="D4265" s="163"/>
    </row>
    <row r="4266" spans="4:4" x14ac:dyDescent="0.2">
      <c r="D4266" s="163"/>
    </row>
    <row r="4267" spans="4:4" x14ac:dyDescent="0.2">
      <c r="D4267" s="163"/>
    </row>
    <row r="4268" spans="4:4" x14ac:dyDescent="0.2">
      <c r="D4268" s="163"/>
    </row>
    <row r="4269" spans="4:4" x14ac:dyDescent="0.2">
      <c r="D4269" s="163"/>
    </row>
    <row r="4270" spans="4:4" x14ac:dyDescent="0.2">
      <c r="D4270" s="163"/>
    </row>
    <row r="4271" spans="4:4" x14ac:dyDescent="0.2">
      <c r="D4271" s="163"/>
    </row>
    <row r="4272" spans="4:4" x14ac:dyDescent="0.2">
      <c r="D4272" s="163"/>
    </row>
    <row r="4273" spans="4:4" x14ac:dyDescent="0.2">
      <c r="D4273" s="163"/>
    </row>
    <row r="4274" spans="4:4" x14ac:dyDescent="0.2">
      <c r="D4274" s="163"/>
    </row>
    <row r="4275" spans="4:4" x14ac:dyDescent="0.2">
      <c r="D4275" s="163"/>
    </row>
    <row r="4276" spans="4:4" x14ac:dyDescent="0.2">
      <c r="D4276" s="163"/>
    </row>
    <row r="4277" spans="4:4" x14ac:dyDescent="0.2">
      <c r="D4277" s="163"/>
    </row>
    <row r="4278" spans="4:4" x14ac:dyDescent="0.2">
      <c r="D4278" s="163"/>
    </row>
    <row r="4279" spans="4:4" x14ac:dyDescent="0.2">
      <c r="D4279" s="163"/>
    </row>
    <row r="4280" spans="4:4" x14ac:dyDescent="0.2">
      <c r="D4280" s="163"/>
    </row>
    <row r="4281" spans="4:4" x14ac:dyDescent="0.2">
      <c r="D4281" s="163"/>
    </row>
    <row r="4282" spans="4:4" x14ac:dyDescent="0.2">
      <c r="D4282" s="163"/>
    </row>
    <row r="4283" spans="4:4" x14ac:dyDescent="0.2">
      <c r="D4283" s="163"/>
    </row>
    <row r="4284" spans="4:4" x14ac:dyDescent="0.2">
      <c r="D4284" s="163"/>
    </row>
    <row r="4285" spans="4:4" x14ac:dyDescent="0.2">
      <c r="D4285" s="163"/>
    </row>
    <row r="4286" spans="4:4" x14ac:dyDescent="0.2">
      <c r="D4286" s="163"/>
    </row>
    <row r="4287" spans="4:4" x14ac:dyDescent="0.2">
      <c r="D4287" s="163"/>
    </row>
    <row r="4288" spans="4:4" x14ac:dyDescent="0.2">
      <c r="D4288" s="163"/>
    </row>
    <row r="4289" spans="4:4" x14ac:dyDescent="0.2">
      <c r="D4289" s="163"/>
    </row>
    <row r="4290" spans="4:4" x14ac:dyDescent="0.2">
      <c r="D4290" s="163"/>
    </row>
    <row r="4291" spans="4:4" x14ac:dyDescent="0.2">
      <c r="D4291" s="163"/>
    </row>
    <row r="4292" spans="4:4" x14ac:dyDescent="0.2">
      <c r="D4292" s="163"/>
    </row>
    <row r="4293" spans="4:4" x14ac:dyDescent="0.2">
      <c r="D4293" s="163"/>
    </row>
    <row r="4294" spans="4:4" x14ac:dyDescent="0.2">
      <c r="D4294" s="163"/>
    </row>
    <row r="4295" spans="4:4" x14ac:dyDescent="0.2">
      <c r="D4295" s="163"/>
    </row>
    <row r="4296" spans="4:4" x14ac:dyDescent="0.2">
      <c r="D4296" s="163"/>
    </row>
    <row r="4297" spans="4:4" x14ac:dyDescent="0.2">
      <c r="D4297" s="163"/>
    </row>
    <row r="4298" spans="4:4" x14ac:dyDescent="0.2">
      <c r="D4298" s="163"/>
    </row>
    <row r="4299" spans="4:4" x14ac:dyDescent="0.2">
      <c r="D4299" s="163"/>
    </row>
    <row r="4300" spans="4:4" x14ac:dyDescent="0.2">
      <c r="D4300" s="163"/>
    </row>
    <row r="4301" spans="4:4" x14ac:dyDescent="0.2">
      <c r="D4301" s="163"/>
    </row>
    <row r="4302" spans="4:4" x14ac:dyDescent="0.2">
      <c r="D4302" s="163"/>
    </row>
    <row r="4303" spans="4:4" x14ac:dyDescent="0.2">
      <c r="D4303" s="163"/>
    </row>
    <row r="4304" spans="4:4" x14ac:dyDescent="0.2">
      <c r="D4304" s="163"/>
    </row>
    <row r="4305" spans="4:4" x14ac:dyDescent="0.2">
      <c r="D4305" s="163"/>
    </row>
    <row r="4306" spans="4:4" x14ac:dyDescent="0.2">
      <c r="D4306" s="163"/>
    </row>
    <row r="4307" spans="4:4" x14ac:dyDescent="0.2">
      <c r="D4307" s="163"/>
    </row>
    <row r="4308" spans="4:4" x14ac:dyDescent="0.2">
      <c r="D4308" s="163"/>
    </row>
    <row r="4309" spans="4:4" x14ac:dyDescent="0.2">
      <c r="D4309" s="163"/>
    </row>
    <row r="4310" spans="4:4" x14ac:dyDescent="0.2">
      <c r="D4310" s="163"/>
    </row>
    <row r="4311" spans="4:4" x14ac:dyDescent="0.2">
      <c r="D4311" s="163"/>
    </row>
    <row r="4312" spans="4:4" x14ac:dyDescent="0.2">
      <c r="D4312" s="163"/>
    </row>
    <row r="4313" spans="4:4" x14ac:dyDescent="0.2">
      <c r="D4313" s="163"/>
    </row>
    <row r="4314" spans="4:4" x14ac:dyDescent="0.2">
      <c r="D4314" s="163"/>
    </row>
    <row r="4315" spans="4:4" x14ac:dyDescent="0.2">
      <c r="D4315" s="163"/>
    </row>
    <row r="4316" spans="4:4" x14ac:dyDescent="0.2">
      <c r="D4316" s="163"/>
    </row>
    <row r="4317" spans="4:4" x14ac:dyDescent="0.2">
      <c r="D4317" s="163"/>
    </row>
    <row r="4318" spans="4:4" x14ac:dyDescent="0.2">
      <c r="D4318" s="163"/>
    </row>
    <row r="4319" spans="4:4" x14ac:dyDescent="0.2">
      <c r="D4319" s="163"/>
    </row>
    <row r="4320" spans="4:4" x14ac:dyDescent="0.2">
      <c r="D4320" s="163"/>
    </row>
    <row r="4321" spans="4:4" x14ac:dyDescent="0.2">
      <c r="D4321" s="163"/>
    </row>
    <row r="4322" spans="4:4" x14ac:dyDescent="0.2">
      <c r="D4322" s="163"/>
    </row>
    <row r="4323" spans="4:4" x14ac:dyDescent="0.2">
      <c r="D4323" s="163"/>
    </row>
    <row r="4324" spans="4:4" x14ac:dyDescent="0.2">
      <c r="D4324" s="163"/>
    </row>
    <row r="4325" spans="4:4" x14ac:dyDescent="0.2">
      <c r="D4325" s="163"/>
    </row>
    <row r="4326" spans="4:4" x14ac:dyDescent="0.2">
      <c r="D4326" s="163"/>
    </row>
    <row r="4327" spans="4:4" x14ac:dyDescent="0.2">
      <c r="D4327" s="163"/>
    </row>
    <row r="4328" spans="4:4" x14ac:dyDescent="0.2">
      <c r="D4328" s="163"/>
    </row>
    <row r="4329" spans="4:4" x14ac:dyDescent="0.2">
      <c r="D4329" s="163"/>
    </row>
    <row r="4330" spans="4:4" x14ac:dyDescent="0.2">
      <c r="D4330" s="163"/>
    </row>
    <row r="4331" spans="4:4" x14ac:dyDescent="0.2">
      <c r="D4331" s="163"/>
    </row>
    <row r="4332" spans="4:4" x14ac:dyDescent="0.2">
      <c r="D4332" s="163"/>
    </row>
    <row r="4333" spans="4:4" x14ac:dyDescent="0.2">
      <c r="D4333" s="163"/>
    </row>
    <row r="4334" spans="4:4" x14ac:dyDescent="0.2">
      <c r="D4334" s="163"/>
    </row>
    <row r="4335" spans="4:4" x14ac:dyDescent="0.2">
      <c r="D4335" s="163"/>
    </row>
    <row r="4336" spans="4:4" x14ac:dyDescent="0.2">
      <c r="D4336" s="163"/>
    </row>
    <row r="4337" spans="4:4" x14ac:dyDescent="0.2">
      <c r="D4337" s="163"/>
    </row>
    <row r="4338" spans="4:4" x14ac:dyDescent="0.2">
      <c r="D4338" s="163"/>
    </row>
    <row r="4339" spans="4:4" x14ac:dyDescent="0.2">
      <c r="D4339" s="163"/>
    </row>
    <row r="4340" spans="4:4" x14ac:dyDescent="0.2">
      <c r="D4340" s="163"/>
    </row>
    <row r="4341" spans="4:4" x14ac:dyDescent="0.2">
      <c r="D4341" s="163"/>
    </row>
    <row r="4342" spans="4:4" x14ac:dyDescent="0.2">
      <c r="D4342" s="163"/>
    </row>
    <row r="4343" spans="4:4" x14ac:dyDescent="0.2">
      <c r="D4343" s="163"/>
    </row>
    <row r="4344" spans="4:4" x14ac:dyDescent="0.2">
      <c r="D4344" s="163"/>
    </row>
    <row r="4345" spans="4:4" x14ac:dyDescent="0.2">
      <c r="D4345" s="163"/>
    </row>
    <row r="4346" spans="4:4" x14ac:dyDescent="0.2">
      <c r="D4346" s="163"/>
    </row>
    <row r="4347" spans="4:4" x14ac:dyDescent="0.2">
      <c r="D4347" s="163"/>
    </row>
    <row r="4348" spans="4:4" x14ac:dyDescent="0.2">
      <c r="D4348" s="163"/>
    </row>
    <row r="4349" spans="4:4" x14ac:dyDescent="0.2">
      <c r="D4349" s="163"/>
    </row>
    <row r="4350" spans="4:4" x14ac:dyDescent="0.2">
      <c r="D4350" s="163"/>
    </row>
    <row r="4351" spans="4:4" x14ac:dyDescent="0.2">
      <c r="D4351" s="163"/>
    </row>
    <row r="4352" spans="4:4" x14ac:dyDescent="0.2">
      <c r="D4352" s="163"/>
    </row>
    <row r="4353" spans="4:4" x14ac:dyDescent="0.2">
      <c r="D4353" s="163"/>
    </row>
    <row r="4354" spans="4:4" x14ac:dyDescent="0.2">
      <c r="D4354" s="163"/>
    </row>
    <row r="4355" spans="4:4" x14ac:dyDescent="0.2">
      <c r="D4355" s="163"/>
    </row>
    <row r="4356" spans="4:4" x14ac:dyDescent="0.2">
      <c r="D4356" s="163"/>
    </row>
    <row r="4357" spans="4:4" x14ac:dyDescent="0.2">
      <c r="D4357" s="163"/>
    </row>
    <row r="4358" spans="4:4" x14ac:dyDescent="0.2">
      <c r="D4358" s="163"/>
    </row>
    <row r="4359" spans="4:4" x14ac:dyDescent="0.2">
      <c r="D4359" s="163"/>
    </row>
    <row r="4360" spans="4:4" x14ac:dyDescent="0.2">
      <c r="D4360" s="163"/>
    </row>
    <row r="4361" spans="4:4" x14ac:dyDescent="0.2">
      <c r="D4361" s="163"/>
    </row>
    <row r="4362" spans="4:4" x14ac:dyDescent="0.2">
      <c r="D4362" s="163"/>
    </row>
    <row r="4363" spans="4:4" x14ac:dyDescent="0.2">
      <c r="D4363" s="163"/>
    </row>
    <row r="4364" spans="4:4" x14ac:dyDescent="0.2">
      <c r="D4364" s="163"/>
    </row>
    <row r="4365" spans="4:4" x14ac:dyDescent="0.2">
      <c r="D4365" s="163"/>
    </row>
    <row r="4366" spans="4:4" x14ac:dyDescent="0.2">
      <c r="D4366" s="163"/>
    </row>
    <row r="4367" spans="4:4" x14ac:dyDescent="0.2">
      <c r="D4367" s="163"/>
    </row>
    <row r="4368" spans="4:4" x14ac:dyDescent="0.2">
      <c r="D4368" s="163"/>
    </row>
    <row r="4369" spans="4:4" x14ac:dyDescent="0.2">
      <c r="D4369" s="163"/>
    </row>
    <row r="4370" spans="4:4" x14ac:dyDescent="0.2">
      <c r="D4370" s="163"/>
    </row>
    <row r="4371" spans="4:4" x14ac:dyDescent="0.2">
      <c r="D4371" s="163"/>
    </row>
    <row r="4372" spans="4:4" x14ac:dyDescent="0.2">
      <c r="D4372" s="163"/>
    </row>
    <row r="4373" spans="4:4" x14ac:dyDescent="0.2">
      <c r="D4373" s="163"/>
    </row>
    <row r="4374" spans="4:4" x14ac:dyDescent="0.2">
      <c r="D4374" s="163"/>
    </row>
    <row r="4375" spans="4:4" x14ac:dyDescent="0.2">
      <c r="D4375" s="163"/>
    </row>
    <row r="4376" spans="4:4" x14ac:dyDescent="0.2">
      <c r="D4376" s="163"/>
    </row>
    <row r="4377" spans="4:4" x14ac:dyDescent="0.2">
      <c r="D4377" s="163"/>
    </row>
    <row r="4378" spans="4:4" x14ac:dyDescent="0.2">
      <c r="D4378" s="163"/>
    </row>
    <row r="4379" spans="4:4" x14ac:dyDescent="0.2">
      <c r="D4379" s="163"/>
    </row>
    <row r="4380" spans="4:4" x14ac:dyDescent="0.2">
      <c r="D4380" s="163"/>
    </row>
    <row r="4381" spans="4:4" x14ac:dyDescent="0.2">
      <c r="D4381" s="163"/>
    </row>
    <row r="4382" spans="4:4" x14ac:dyDescent="0.2">
      <c r="D4382" s="163"/>
    </row>
    <row r="4383" spans="4:4" x14ac:dyDescent="0.2">
      <c r="D4383" s="163"/>
    </row>
    <row r="4384" spans="4:4" x14ac:dyDescent="0.2">
      <c r="D4384" s="163"/>
    </row>
    <row r="4385" spans="4:4" x14ac:dyDescent="0.2">
      <c r="D4385" s="163"/>
    </row>
    <row r="4386" spans="4:4" x14ac:dyDescent="0.2">
      <c r="D4386" s="163"/>
    </row>
    <row r="4387" spans="4:4" x14ac:dyDescent="0.2">
      <c r="D4387" s="163"/>
    </row>
    <row r="4388" spans="4:4" x14ac:dyDescent="0.2">
      <c r="D4388" s="163"/>
    </row>
    <row r="4389" spans="4:4" x14ac:dyDescent="0.2">
      <c r="D4389" s="163"/>
    </row>
    <row r="4390" spans="4:4" x14ac:dyDescent="0.2">
      <c r="D4390" s="163"/>
    </row>
    <row r="4391" spans="4:4" x14ac:dyDescent="0.2">
      <c r="D4391" s="163"/>
    </row>
    <row r="4392" spans="4:4" x14ac:dyDescent="0.2">
      <c r="D4392" s="163"/>
    </row>
    <row r="4393" spans="4:4" x14ac:dyDescent="0.2">
      <c r="D4393" s="163"/>
    </row>
    <row r="4394" spans="4:4" x14ac:dyDescent="0.2">
      <c r="D4394" s="163"/>
    </row>
    <row r="4395" spans="4:4" x14ac:dyDescent="0.2">
      <c r="D4395" s="163"/>
    </row>
    <row r="4396" spans="4:4" x14ac:dyDescent="0.2">
      <c r="D4396" s="163"/>
    </row>
    <row r="4397" spans="4:4" x14ac:dyDescent="0.2">
      <c r="D4397" s="163"/>
    </row>
    <row r="4398" spans="4:4" x14ac:dyDescent="0.2">
      <c r="D4398" s="163"/>
    </row>
    <row r="4399" spans="4:4" x14ac:dyDescent="0.2">
      <c r="D4399" s="163"/>
    </row>
    <row r="4400" spans="4:4" x14ac:dyDescent="0.2">
      <c r="D4400" s="163"/>
    </row>
    <row r="4401" spans="4:4" x14ac:dyDescent="0.2">
      <c r="D4401" s="163"/>
    </row>
    <row r="4402" spans="4:4" x14ac:dyDescent="0.2">
      <c r="D4402" s="163"/>
    </row>
    <row r="4403" spans="4:4" x14ac:dyDescent="0.2">
      <c r="D4403" s="163"/>
    </row>
    <row r="4404" spans="4:4" x14ac:dyDescent="0.2">
      <c r="D4404" s="163"/>
    </row>
    <row r="4405" spans="4:4" x14ac:dyDescent="0.2">
      <c r="D4405" s="163"/>
    </row>
    <row r="4406" spans="4:4" x14ac:dyDescent="0.2">
      <c r="D4406" s="163"/>
    </row>
    <row r="4407" spans="4:4" x14ac:dyDescent="0.2">
      <c r="D4407" s="163"/>
    </row>
    <row r="4408" spans="4:4" x14ac:dyDescent="0.2">
      <c r="D4408" s="163"/>
    </row>
    <row r="4409" spans="4:4" x14ac:dyDescent="0.2">
      <c r="D4409" s="163"/>
    </row>
    <row r="4410" spans="4:4" x14ac:dyDescent="0.2">
      <c r="D4410" s="163"/>
    </row>
    <row r="4411" spans="4:4" x14ac:dyDescent="0.2">
      <c r="D4411" s="163"/>
    </row>
    <row r="4412" spans="4:4" x14ac:dyDescent="0.2">
      <c r="D4412" s="163"/>
    </row>
    <row r="4413" spans="4:4" x14ac:dyDescent="0.2">
      <c r="D4413" s="163"/>
    </row>
    <row r="4414" spans="4:4" x14ac:dyDescent="0.2">
      <c r="D4414" s="163"/>
    </row>
    <row r="4415" spans="4:4" x14ac:dyDescent="0.2">
      <c r="D4415" s="163"/>
    </row>
    <row r="4416" spans="4:4" x14ac:dyDescent="0.2">
      <c r="D4416" s="163"/>
    </row>
    <row r="4417" spans="4:4" x14ac:dyDescent="0.2">
      <c r="D4417" s="163"/>
    </row>
    <row r="4418" spans="4:4" x14ac:dyDescent="0.2">
      <c r="D4418" s="163"/>
    </row>
    <row r="4419" spans="4:4" x14ac:dyDescent="0.2">
      <c r="D4419" s="163"/>
    </row>
    <row r="4420" spans="4:4" x14ac:dyDescent="0.2">
      <c r="D4420" s="163"/>
    </row>
    <row r="4421" spans="4:4" x14ac:dyDescent="0.2">
      <c r="D4421" s="163"/>
    </row>
    <row r="4422" spans="4:4" x14ac:dyDescent="0.2">
      <c r="D4422" s="163"/>
    </row>
    <row r="4423" spans="4:4" x14ac:dyDescent="0.2">
      <c r="D4423" s="163"/>
    </row>
    <row r="4424" spans="4:4" x14ac:dyDescent="0.2">
      <c r="D4424" s="163"/>
    </row>
    <row r="4425" spans="4:4" x14ac:dyDescent="0.2">
      <c r="D4425" s="163"/>
    </row>
    <row r="4426" spans="4:4" x14ac:dyDescent="0.2">
      <c r="D4426" s="163"/>
    </row>
    <row r="4427" spans="4:4" x14ac:dyDescent="0.2">
      <c r="D4427" s="163"/>
    </row>
    <row r="4428" spans="4:4" x14ac:dyDescent="0.2">
      <c r="D4428" s="163"/>
    </row>
    <row r="4429" spans="4:4" x14ac:dyDescent="0.2">
      <c r="D4429" s="163"/>
    </row>
    <row r="4430" spans="4:4" x14ac:dyDescent="0.2">
      <c r="D4430" s="163"/>
    </row>
    <row r="4431" spans="4:4" x14ac:dyDescent="0.2">
      <c r="D4431" s="163"/>
    </row>
    <row r="4432" spans="4:4" x14ac:dyDescent="0.2">
      <c r="D4432" s="163"/>
    </row>
    <row r="4433" spans="4:4" x14ac:dyDescent="0.2">
      <c r="D4433" s="163"/>
    </row>
    <row r="4434" spans="4:4" x14ac:dyDescent="0.2">
      <c r="D4434" s="163"/>
    </row>
    <row r="4435" spans="4:4" x14ac:dyDescent="0.2">
      <c r="D4435" s="163"/>
    </row>
    <row r="4436" spans="4:4" x14ac:dyDescent="0.2">
      <c r="D4436" s="163"/>
    </row>
    <row r="4437" spans="4:4" x14ac:dyDescent="0.2">
      <c r="D4437" s="163"/>
    </row>
    <row r="4438" spans="4:4" x14ac:dyDescent="0.2">
      <c r="D4438" s="163"/>
    </row>
    <row r="4439" spans="4:4" x14ac:dyDescent="0.2">
      <c r="D4439" s="163"/>
    </row>
    <row r="4440" spans="4:4" x14ac:dyDescent="0.2">
      <c r="D4440" s="163"/>
    </row>
    <row r="4441" spans="4:4" x14ac:dyDescent="0.2">
      <c r="D4441" s="163"/>
    </row>
    <row r="4442" spans="4:4" x14ac:dyDescent="0.2">
      <c r="D4442" s="163"/>
    </row>
    <row r="4443" spans="4:4" x14ac:dyDescent="0.2">
      <c r="D4443" s="163"/>
    </row>
    <row r="4444" spans="4:4" x14ac:dyDescent="0.2">
      <c r="D4444" s="163"/>
    </row>
    <row r="4445" spans="4:4" x14ac:dyDescent="0.2">
      <c r="D4445" s="163"/>
    </row>
    <row r="4446" spans="4:4" x14ac:dyDescent="0.2">
      <c r="D4446" s="163"/>
    </row>
    <row r="4447" spans="4:4" x14ac:dyDescent="0.2">
      <c r="D4447" s="163"/>
    </row>
    <row r="4448" spans="4:4" x14ac:dyDescent="0.2">
      <c r="D4448" s="163"/>
    </row>
    <row r="4449" spans="4:4" x14ac:dyDescent="0.2">
      <c r="D4449" s="163"/>
    </row>
    <row r="4450" spans="4:4" x14ac:dyDescent="0.2">
      <c r="D4450" s="163"/>
    </row>
    <row r="4451" spans="4:4" x14ac:dyDescent="0.2">
      <c r="D4451" s="163"/>
    </row>
    <row r="4452" spans="4:4" x14ac:dyDescent="0.2">
      <c r="D4452" s="163"/>
    </row>
    <row r="4453" spans="4:4" x14ac:dyDescent="0.2">
      <c r="D4453" s="163"/>
    </row>
    <row r="4454" spans="4:4" x14ac:dyDescent="0.2">
      <c r="D4454" s="163"/>
    </row>
    <row r="4455" spans="4:4" x14ac:dyDescent="0.2">
      <c r="D4455" s="163"/>
    </row>
    <row r="4456" spans="4:4" x14ac:dyDescent="0.2">
      <c r="D4456" s="163"/>
    </row>
    <row r="4457" spans="4:4" x14ac:dyDescent="0.2">
      <c r="D4457" s="163"/>
    </row>
    <row r="4458" spans="4:4" x14ac:dyDescent="0.2">
      <c r="D4458" s="163"/>
    </row>
    <row r="4459" spans="4:4" x14ac:dyDescent="0.2">
      <c r="D4459" s="163"/>
    </row>
    <row r="4460" spans="4:4" x14ac:dyDescent="0.2">
      <c r="D4460" s="163"/>
    </row>
    <row r="4461" spans="4:4" x14ac:dyDescent="0.2">
      <c r="D4461" s="163"/>
    </row>
    <row r="4462" spans="4:4" x14ac:dyDescent="0.2">
      <c r="D4462" s="163"/>
    </row>
    <row r="4463" spans="4:4" x14ac:dyDescent="0.2">
      <c r="D4463" s="163"/>
    </row>
    <row r="4464" spans="4:4" x14ac:dyDescent="0.2">
      <c r="D4464" s="163"/>
    </row>
    <row r="4465" spans="4:4" x14ac:dyDescent="0.2">
      <c r="D4465" s="163"/>
    </row>
    <row r="4466" spans="4:4" x14ac:dyDescent="0.2">
      <c r="D4466" s="163"/>
    </row>
    <row r="4467" spans="4:4" x14ac:dyDescent="0.2">
      <c r="D4467" s="163"/>
    </row>
    <row r="4468" spans="4:4" x14ac:dyDescent="0.2">
      <c r="D4468" s="163"/>
    </row>
    <row r="4469" spans="4:4" x14ac:dyDescent="0.2">
      <c r="D4469" s="163"/>
    </row>
    <row r="4470" spans="4:4" x14ac:dyDescent="0.2">
      <c r="D4470" s="163"/>
    </row>
    <row r="4471" spans="4:4" x14ac:dyDescent="0.2">
      <c r="D4471" s="163"/>
    </row>
    <row r="4472" spans="4:4" x14ac:dyDescent="0.2">
      <c r="D4472" s="163"/>
    </row>
    <row r="4473" spans="4:4" x14ac:dyDescent="0.2">
      <c r="D4473" s="163"/>
    </row>
    <row r="4474" spans="4:4" x14ac:dyDescent="0.2">
      <c r="D4474" s="163"/>
    </row>
    <row r="4475" spans="4:4" x14ac:dyDescent="0.2">
      <c r="D4475" s="163"/>
    </row>
    <row r="4476" spans="4:4" x14ac:dyDescent="0.2">
      <c r="D4476" s="163"/>
    </row>
    <row r="4477" spans="4:4" x14ac:dyDescent="0.2">
      <c r="D4477" s="163"/>
    </row>
    <row r="4478" spans="4:4" x14ac:dyDescent="0.2">
      <c r="D4478" s="163"/>
    </row>
    <row r="4479" spans="4:4" x14ac:dyDescent="0.2">
      <c r="D4479" s="163"/>
    </row>
    <row r="4480" spans="4:4" x14ac:dyDescent="0.2">
      <c r="D4480" s="163"/>
    </row>
    <row r="4481" spans="4:4" x14ac:dyDescent="0.2">
      <c r="D4481" s="163"/>
    </row>
    <row r="4482" spans="4:4" x14ac:dyDescent="0.2">
      <c r="D4482" s="163"/>
    </row>
    <row r="4483" spans="4:4" x14ac:dyDescent="0.2">
      <c r="D4483" s="163"/>
    </row>
    <row r="4484" spans="4:4" x14ac:dyDescent="0.2">
      <c r="D4484" s="163"/>
    </row>
    <row r="4485" spans="4:4" x14ac:dyDescent="0.2">
      <c r="D4485" s="163"/>
    </row>
    <row r="4486" spans="4:4" x14ac:dyDescent="0.2">
      <c r="D4486" s="163"/>
    </row>
    <row r="4487" spans="4:4" x14ac:dyDescent="0.2">
      <c r="D4487" s="163"/>
    </row>
    <row r="4488" spans="4:4" x14ac:dyDescent="0.2">
      <c r="D4488" s="163"/>
    </row>
    <row r="4489" spans="4:4" x14ac:dyDescent="0.2">
      <c r="D4489" s="163"/>
    </row>
    <row r="4490" spans="4:4" x14ac:dyDescent="0.2">
      <c r="D4490" s="163"/>
    </row>
    <row r="4491" spans="4:4" x14ac:dyDescent="0.2">
      <c r="D4491" s="163"/>
    </row>
    <row r="4492" spans="4:4" x14ac:dyDescent="0.2">
      <c r="D4492" s="163"/>
    </row>
    <row r="4493" spans="4:4" x14ac:dyDescent="0.2">
      <c r="D4493" s="163"/>
    </row>
    <row r="4494" spans="4:4" x14ac:dyDescent="0.2">
      <c r="D4494" s="163"/>
    </row>
    <row r="4495" spans="4:4" x14ac:dyDescent="0.2">
      <c r="D4495" s="163"/>
    </row>
    <row r="4496" spans="4:4" x14ac:dyDescent="0.2">
      <c r="D4496" s="163"/>
    </row>
    <row r="4497" spans="4:4" x14ac:dyDescent="0.2">
      <c r="D4497" s="163"/>
    </row>
    <row r="4498" spans="4:4" x14ac:dyDescent="0.2">
      <c r="D4498" s="163"/>
    </row>
    <row r="4499" spans="4:4" x14ac:dyDescent="0.2">
      <c r="D4499" s="163"/>
    </row>
    <row r="4500" spans="4:4" x14ac:dyDescent="0.2">
      <c r="D4500" s="163"/>
    </row>
    <row r="4501" spans="4:4" x14ac:dyDescent="0.2">
      <c r="D4501" s="163"/>
    </row>
    <row r="4502" spans="4:4" x14ac:dyDescent="0.2">
      <c r="D4502" s="163"/>
    </row>
    <row r="4503" spans="4:4" x14ac:dyDescent="0.2">
      <c r="D4503" s="163"/>
    </row>
    <row r="4504" spans="4:4" x14ac:dyDescent="0.2">
      <c r="D4504" s="163"/>
    </row>
    <row r="4505" spans="4:4" x14ac:dyDescent="0.2">
      <c r="D4505" s="163"/>
    </row>
    <row r="4506" spans="4:4" x14ac:dyDescent="0.2">
      <c r="D4506" s="163"/>
    </row>
    <row r="4507" spans="4:4" x14ac:dyDescent="0.2">
      <c r="D4507" s="163"/>
    </row>
    <row r="4508" spans="4:4" x14ac:dyDescent="0.2">
      <c r="D4508" s="163"/>
    </row>
    <row r="4509" spans="4:4" x14ac:dyDescent="0.2">
      <c r="D4509" s="163"/>
    </row>
    <row r="4510" spans="4:4" x14ac:dyDescent="0.2">
      <c r="D4510" s="163"/>
    </row>
    <row r="4511" spans="4:4" x14ac:dyDescent="0.2">
      <c r="D4511" s="163"/>
    </row>
    <row r="4512" spans="4:4" x14ac:dyDescent="0.2">
      <c r="D4512" s="163"/>
    </row>
    <row r="4513" spans="4:4" x14ac:dyDescent="0.2">
      <c r="D4513" s="163"/>
    </row>
    <row r="4514" spans="4:4" x14ac:dyDescent="0.2">
      <c r="D4514" s="163"/>
    </row>
    <row r="4515" spans="4:4" x14ac:dyDescent="0.2">
      <c r="D4515" s="163"/>
    </row>
    <row r="4516" spans="4:4" x14ac:dyDescent="0.2">
      <c r="D4516" s="163"/>
    </row>
    <row r="4517" spans="4:4" x14ac:dyDescent="0.2">
      <c r="D4517" s="163"/>
    </row>
    <row r="4518" spans="4:4" x14ac:dyDescent="0.2">
      <c r="D4518" s="163"/>
    </row>
    <row r="4519" spans="4:4" x14ac:dyDescent="0.2">
      <c r="D4519" s="163"/>
    </row>
    <row r="4520" spans="4:4" x14ac:dyDescent="0.2">
      <c r="D4520" s="163"/>
    </row>
    <row r="4521" spans="4:4" x14ac:dyDescent="0.2">
      <c r="D4521" s="163"/>
    </row>
    <row r="4522" spans="4:4" x14ac:dyDescent="0.2">
      <c r="D4522" s="163"/>
    </row>
    <row r="4523" spans="4:4" x14ac:dyDescent="0.2">
      <c r="D4523" s="163"/>
    </row>
    <row r="4524" spans="4:4" x14ac:dyDescent="0.2">
      <c r="D4524" s="163"/>
    </row>
    <row r="4525" spans="4:4" x14ac:dyDescent="0.2">
      <c r="D4525" s="163"/>
    </row>
    <row r="4526" spans="4:4" x14ac:dyDescent="0.2">
      <c r="D4526" s="163"/>
    </row>
    <row r="4527" spans="4:4" x14ac:dyDescent="0.2">
      <c r="D4527" s="163"/>
    </row>
    <row r="4528" spans="4:4" x14ac:dyDescent="0.2">
      <c r="D4528" s="163"/>
    </row>
    <row r="4529" spans="4:4" x14ac:dyDescent="0.2">
      <c r="D4529" s="163"/>
    </row>
    <row r="4530" spans="4:4" x14ac:dyDescent="0.2">
      <c r="D4530" s="163"/>
    </row>
    <row r="4531" spans="4:4" x14ac:dyDescent="0.2">
      <c r="D4531" s="163"/>
    </row>
    <row r="4532" spans="4:4" x14ac:dyDescent="0.2">
      <c r="D4532" s="163"/>
    </row>
    <row r="4533" spans="4:4" x14ac:dyDescent="0.2">
      <c r="D4533" s="163"/>
    </row>
    <row r="4534" spans="4:4" x14ac:dyDescent="0.2">
      <c r="D4534" s="163"/>
    </row>
    <row r="4535" spans="4:4" x14ac:dyDescent="0.2">
      <c r="D4535" s="163"/>
    </row>
    <row r="4536" spans="4:4" x14ac:dyDescent="0.2">
      <c r="D4536" s="163"/>
    </row>
    <row r="4537" spans="4:4" x14ac:dyDescent="0.2">
      <c r="D4537" s="163"/>
    </row>
    <row r="4538" spans="4:4" x14ac:dyDescent="0.2">
      <c r="D4538" s="163"/>
    </row>
    <row r="4539" spans="4:4" x14ac:dyDescent="0.2">
      <c r="D4539" s="163"/>
    </row>
    <row r="4540" spans="4:4" x14ac:dyDescent="0.2">
      <c r="D4540" s="163"/>
    </row>
    <row r="4541" spans="4:4" x14ac:dyDescent="0.2">
      <c r="D4541" s="163"/>
    </row>
    <row r="4542" spans="4:4" x14ac:dyDescent="0.2">
      <c r="D4542" s="163"/>
    </row>
    <row r="4543" spans="4:4" x14ac:dyDescent="0.2">
      <c r="D4543" s="163"/>
    </row>
    <row r="4544" spans="4:4" x14ac:dyDescent="0.2">
      <c r="D4544" s="163"/>
    </row>
    <row r="4545" spans="4:4" x14ac:dyDescent="0.2">
      <c r="D4545" s="163"/>
    </row>
    <row r="4546" spans="4:4" x14ac:dyDescent="0.2">
      <c r="D4546" s="163"/>
    </row>
    <row r="4547" spans="4:4" x14ac:dyDescent="0.2">
      <c r="D4547" s="163"/>
    </row>
    <row r="4548" spans="4:4" x14ac:dyDescent="0.2">
      <c r="D4548" s="163"/>
    </row>
    <row r="4549" spans="4:4" x14ac:dyDescent="0.2">
      <c r="D4549" s="163"/>
    </row>
    <row r="4550" spans="4:4" x14ac:dyDescent="0.2">
      <c r="D4550" s="163"/>
    </row>
    <row r="4551" spans="4:4" x14ac:dyDescent="0.2">
      <c r="D4551" s="163"/>
    </row>
    <row r="4552" spans="4:4" x14ac:dyDescent="0.2">
      <c r="D4552" s="163"/>
    </row>
    <row r="4553" spans="4:4" x14ac:dyDescent="0.2">
      <c r="D4553" s="163"/>
    </row>
    <row r="4554" spans="4:4" x14ac:dyDescent="0.2">
      <c r="D4554" s="163"/>
    </row>
    <row r="4555" spans="4:4" x14ac:dyDescent="0.2">
      <c r="D4555" s="163"/>
    </row>
    <row r="4556" spans="4:4" x14ac:dyDescent="0.2">
      <c r="D4556" s="163"/>
    </row>
    <row r="4557" spans="4:4" x14ac:dyDescent="0.2">
      <c r="D4557" s="163"/>
    </row>
    <row r="4558" spans="4:4" x14ac:dyDescent="0.2">
      <c r="D4558" s="163"/>
    </row>
    <row r="4559" spans="4:4" x14ac:dyDescent="0.2">
      <c r="D4559" s="163"/>
    </row>
    <row r="4560" spans="4:4" x14ac:dyDescent="0.2">
      <c r="D4560" s="163"/>
    </row>
    <row r="4561" spans="4:4" x14ac:dyDescent="0.2">
      <c r="D4561" s="163"/>
    </row>
    <row r="4562" spans="4:4" x14ac:dyDescent="0.2">
      <c r="D4562" s="163"/>
    </row>
    <row r="4563" spans="4:4" x14ac:dyDescent="0.2">
      <c r="D4563" s="163"/>
    </row>
    <row r="4564" spans="4:4" x14ac:dyDescent="0.2">
      <c r="D4564" s="163"/>
    </row>
    <row r="4565" spans="4:4" x14ac:dyDescent="0.2">
      <c r="D4565" s="163"/>
    </row>
    <row r="4566" spans="4:4" x14ac:dyDescent="0.2">
      <c r="D4566" s="163"/>
    </row>
    <row r="4567" spans="4:4" x14ac:dyDescent="0.2">
      <c r="D4567" s="163"/>
    </row>
    <row r="4568" spans="4:4" x14ac:dyDescent="0.2">
      <c r="D4568" s="163"/>
    </row>
    <row r="4569" spans="4:4" x14ac:dyDescent="0.2">
      <c r="D4569" s="163"/>
    </row>
    <row r="4570" spans="4:4" x14ac:dyDescent="0.2">
      <c r="D4570" s="163"/>
    </row>
    <row r="4571" spans="4:4" x14ac:dyDescent="0.2">
      <c r="D4571" s="163"/>
    </row>
    <row r="4572" spans="4:4" x14ac:dyDescent="0.2">
      <c r="D4572" s="163"/>
    </row>
    <row r="4573" spans="4:4" x14ac:dyDescent="0.2">
      <c r="D4573" s="163"/>
    </row>
    <row r="4574" spans="4:4" x14ac:dyDescent="0.2">
      <c r="D4574" s="163"/>
    </row>
    <row r="4575" spans="4:4" x14ac:dyDescent="0.2">
      <c r="D4575" s="163"/>
    </row>
    <row r="4576" spans="4:4" x14ac:dyDescent="0.2">
      <c r="D4576" s="163"/>
    </row>
    <row r="4577" spans="4:4" x14ac:dyDescent="0.2">
      <c r="D4577" s="163"/>
    </row>
    <row r="4578" spans="4:4" x14ac:dyDescent="0.2">
      <c r="D4578" s="163"/>
    </row>
    <row r="4579" spans="4:4" x14ac:dyDescent="0.2">
      <c r="D4579" s="163"/>
    </row>
    <row r="4580" spans="4:4" x14ac:dyDescent="0.2">
      <c r="D4580" s="163"/>
    </row>
    <row r="4581" spans="4:4" x14ac:dyDescent="0.2">
      <c r="D4581" s="163"/>
    </row>
    <row r="4582" spans="4:4" x14ac:dyDescent="0.2">
      <c r="D4582" s="163"/>
    </row>
    <row r="4583" spans="4:4" x14ac:dyDescent="0.2">
      <c r="D4583" s="163"/>
    </row>
    <row r="4584" spans="4:4" x14ac:dyDescent="0.2">
      <c r="D4584" s="163"/>
    </row>
    <row r="4585" spans="4:4" x14ac:dyDescent="0.2">
      <c r="D4585" s="163"/>
    </row>
    <row r="4586" spans="4:4" x14ac:dyDescent="0.2">
      <c r="D4586" s="163"/>
    </row>
    <row r="4587" spans="4:4" x14ac:dyDescent="0.2">
      <c r="D4587" s="163"/>
    </row>
    <row r="4588" spans="4:4" x14ac:dyDescent="0.2">
      <c r="D4588" s="163"/>
    </row>
    <row r="4589" spans="4:4" x14ac:dyDescent="0.2">
      <c r="D4589" s="163"/>
    </row>
    <row r="4590" spans="4:4" x14ac:dyDescent="0.2">
      <c r="D4590" s="163"/>
    </row>
    <row r="4591" spans="4:4" x14ac:dyDescent="0.2">
      <c r="D4591" s="163"/>
    </row>
    <row r="4592" spans="4:4" x14ac:dyDescent="0.2">
      <c r="D4592" s="163"/>
    </row>
    <row r="4593" spans="4:4" x14ac:dyDescent="0.2">
      <c r="D4593" s="163"/>
    </row>
    <row r="4594" spans="4:4" x14ac:dyDescent="0.2">
      <c r="D4594" s="163"/>
    </row>
    <row r="4595" spans="4:4" x14ac:dyDescent="0.2">
      <c r="D4595" s="163"/>
    </row>
    <row r="4596" spans="4:4" x14ac:dyDescent="0.2">
      <c r="D4596" s="163"/>
    </row>
    <row r="4597" spans="4:4" x14ac:dyDescent="0.2">
      <c r="D4597" s="163"/>
    </row>
    <row r="4598" spans="4:4" x14ac:dyDescent="0.2">
      <c r="D4598" s="163"/>
    </row>
    <row r="4599" spans="4:4" x14ac:dyDescent="0.2">
      <c r="D4599" s="163"/>
    </row>
    <row r="4600" spans="4:4" x14ac:dyDescent="0.2">
      <c r="D4600" s="163"/>
    </row>
    <row r="4601" spans="4:4" x14ac:dyDescent="0.2">
      <c r="D4601" s="163"/>
    </row>
    <row r="4602" spans="4:4" x14ac:dyDescent="0.2">
      <c r="D4602" s="163"/>
    </row>
    <row r="4603" spans="4:4" x14ac:dyDescent="0.2">
      <c r="D4603" s="163"/>
    </row>
    <row r="4604" spans="4:4" x14ac:dyDescent="0.2">
      <c r="D4604" s="163"/>
    </row>
    <row r="4605" spans="4:4" x14ac:dyDescent="0.2">
      <c r="D4605" s="163"/>
    </row>
    <row r="4606" spans="4:4" x14ac:dyDescent="0.2">
      <c r="D4606" s="163"/>
    </row>
    <row r="4607" spans="4:4" x14ac:dyDescent="0.2">
      <c r="D4607" s="163"/>
    </row>
    <row r="4608" spans="4:4" x14ac:dyDescent="0.2">
      <c r="D4608" s="163"/>
    </row>
    <row r="4609" spans="4:4" x14ac:dyDescent="0.2">
      <c r="D4609" s="163"/>
    </row>
    <row r="4610" spans="4:4" x14ac:dyDescent="0.2">
      <c r="D4610" s="163"/>
    </row>
    <row r="4611" spans="4:4" x14ac:dyDescent="0.2">
      <c r="D4611" s="163"/>
    </row>
    <row r="4612" spans="4:4" x14ac:dyDescent="0.2">
      <c r="D4612" s="163"/>
    </row>
    <row r="4613" spans="4:4" x14ac:dyDescent="0.2">
      <c r="D4613" s="163"/>
    </row>
    <row r="4614" spans="4:4" x14ac:dyDescent="0.2">
      <c r="D4614" s="163"/>
    </row>
    <row r="4615" spans="4:4" x14ac:dyDescent="0.2">
      <c r="D4615" s="163"/>
    </row>
    <row r="4616" spans="4:4" x14ac:dyDescent="0.2">
      <c r="D4616" s="163"/>
    </row>
    <row r="4617" spans="4:4" x14ac:dyDescent="0.2">
      <c r="D4617" s="163"/>
    </row>
    <row r="4618" spans="4:4" x14ac:dyDescent="0.2">
      <c r="D4618" s="163"/>
    </row>
    <row r="4619" spans="4:4" x14ac:dyDescent="0.2">
      <c r="D4619" s="163"/>
    </row>
    <row r="4620" spans="4:4" x14ac:dyDescent="0.2">
      <c r="D4620" s="163"/>
    </row>
    <row r="4621" spans="4:4" x14ac:dyDescent="0.2">
      <c r="D4621" s="163"/>
    </row>
    <row r="4622" spans="4:4" x14ac:dyDescent="0.2">
      <c r="D4622" s="163"/>
    </row>
    <row r="4623" spans="4:4" x14ac:dyDescent="0.2">
      <c r="D4623" s="163"/>
    </row>
    <row r="4624" spans="4:4" x14ac:dyDescent="0.2">
      <c r="D4624" s="163"/>
    </row>
    <row r="4625" spans="4:4" x14ac:dyDescent="0.2">
      <c r="D4625" s="163"/>
    </row>
    <row r="4626" spans="4:4" x14ac:dyDescent="0.2">
      <c r="D4626" s="163"/>
    </row>
    <row r="4627" spans="4:4" x14ac:dyDescent="0.2">
      <c r="D4627" s="163"/>
    </row>
    <row r="4628" spans="4:4" x14ac:dyDescent="0.2">
      <c r="D4628" s="163"/>
    </row>
    <row r="4629" spans="4:4" x14ac:dyDescent="0.2">
      <c r="D4629" s="163"/>
    </row>
    <row r="4630" spans="4:4" x14ac:dyDescent="0.2">
      <c r="D4630" s="163"/>
    </row>
    <row r="4631" spans="4:4" x14ac:dyDescent="0.2">
      <c r="D4631" s="163"/>
    </row>
    <row r="4632" spans="4:4" x14ac:dyDescent="0.2">
      <c r="D4632" s="163"/>
    </row>
    <row r="4633" spans="4:4" x14ac:dyDescent="0.2">
      <c r="D4633" s="163"/>
    </row>
    <row r="4634" spans="4:4" x14ac:dyDescent="0.2">
      <c r="D4634" s="163"/>
    </row>
    <row r="4635" spans="4:4" x14ac:dyDescent="0.2">
      <c r="D4635" s="163"/>
    </row>
    <row r="4636" spans="4:4" x14ac:dyDescent="0.2">
      <c r="D4636" s="163"/>
    </row>
    <row r="4637" spans="4:4" x14ac:dyDescent="0.2">
      <c r="D4637" s="163"/>
    </row>
    <row r="4638" spans="4:4" x14ac:dyDescent="0.2">
      <c r="D4638" s="163"/>
    </row>
    <row r="4639" spans="4:4" x14ac:dyDescent="0.2">
      <c r="D4639" s="163"/>
    </row>
    <row r="4640" spans="4:4" x14ac:dyDescent="0.2">
      <c r="D4640" s="163"/>
    </row>
    <row r="4641" spans="4:4" x14ac:dyDescent="0.2">
      <c r="D4641" s="163"/>
    </row>
    <row r="4642" spans="4:4" x14ac:dyDescent="0.2">
      <c r="D4642" s="163"/>
    </row>
    <row r="4643" spans="4:4" x14ac:dyDescent="0.2">
      <c r="D4643" s="163"/>
    </row>
    <row r="4644" spans="4:4" x14ac:dyDescent="0.2">
      <c r="D4644" s="163"/>
    </row>
    <row r="4645" spans="4:4" x14ac:dyDescent="0.2">
      <c r="D4645" s="163"/>
    </row>
    <row r="4646" spans="4:4" x14ac:dyDescent="0.2">
      <c r="D4646" s="163"/>
    </row>
    <row r="4647" spans="4:4" x14ac:dyDescent="0.2">
      <c r="D4647" s="163"/>
    </row>
    <row r="4648" spans="4:4" x14ac:dyDescent="0.2">
      <c r="D4648" s="163"/>
    </row>
    <row r="4649" spans="4:4" x14ac:dyDescent="0.2">
      <c r="D4649" s="163"/>
    </row>
    <row r="4650" spans="4:4" x14ac:dyDescent="0.2">
      <c r="D4650" s="163"/>
    </row>
    <row r="4651" spans="4:4" x14ac:dyDescent="0.2">
      <c r="D4651" s="163"/>
    </row>
    <row r="4652" spans="4:4" x14ac:dyDescent="0.2">
      <c r="D4652" s="163"/>
    </row>
    <row r="4653" spans="4:4" x14ac:dyDescent="0.2">
      <c r="D4653" s="163"/>
    </row>
    <row r="4654" spans="4:4" x14ac:dyDescent="0.2">
      <c r="D4654" s="163"/>
    </row>
    <row r="4655" spans="4:4" x14ac:dyDescent="0.2">
      <c r="D4655" s="163"/>
    </row>
    <row r="4656" spans="4:4" x14ac:dyDescent="0.2">
      <c r="D4656" s="163"/>
    </row>
    <row r="4657" spans="4:4" x14ac:dyDescent="0.2">
      <c r="D4657" s="163"/>
    </row>
    <row r="4658" spans="4:4" x14ac:dyDescent="0.2">
      <c r="D4658" s="163"/>
    </row>
    <row r="4659" spans="4:4" x14ac:dyDescent="0.2">
      <c r="D4659" s="163"/>
    </row>
    <row r="4660" spans="4:4" x14ac:dyDescent="0.2">
      <c r="D4660" s="163"/>
    </row>
    <row r="4661" spans="4:4" x14ac:dyDescent="0.2">
      <c r="D4661" s="163"/>
    </row>
    <row r="4662" spans="4:4" x14ac:dyDescent="0.2">
      <c r="D4662" s="163"/>
    </row>
    <row r="4663" spans="4:4" x14ac:dyDescent="0.2">
      <c r="D4663" s="163"/>
    </row>
    <row r="4664" spans="4:4" x14ac:dyDescent="0.2">
      <c r="D4664" s="163"/>
    </row>
    <row r="4665" spans="4:4" x14ac:dyDescent="0.2">
      <c r="D4665" s="163"/>
    </row>
    <row r="4666" spans="4:4" x14ac:dyDescent="0.2">
      <c r="D4666" s="163"/>
    </row>
    <row r="4667" spans="4:4" x14ac:dyDescent="0.2">
      <c r="D4667" s="163"/>
    </row>
    <row r="4668" spans="4:4" x14ac:dyDescent="0.2">
      <c r="D4668" s="163"/>
    </row>
    <row r="4669" spans="4:4" x14ac:dyDescent="0.2">
      <c r="D4669" s="163"/>
    </row>
    <row r="4670" spans="4:4" x14ac:dyDescent="0.2">
      <c r="D4670" s="163"/>
    </row>
    <row r="4671" spans="4:4" x14ac:dyDescent="0.2">
      <c r="D4671" s="163"/>
    </row>
    <row r="4672" spans="4:4" x14ac:dyDescent="0.2">
      <c r="D4672" s="163"/>
    </row>
    <row r="4673" spans="4:4" x14ac:dyDescent="0.2">
      <c r="D4673" s="163"/>
    </row>
    <row r="4674" spans="4:4" x14ac:dyDescent="0.2">
      <c r="D4674" s="163"/>
    </row>
    <row r="4675" spans="4:4" x14ac:dyDescent="0.2">
      <c r="D4675" s="163"/>
    </row>
    <row r="4676" spans="4:4" x14ac:dyDescent="0.2">
      <c r="D4676" s="163"/>
    </row>
    <row r="4677" spans="4:4" x14ac:dyDescent="0.2">
      <c r="D4677" s="163"/>
    </row>
    <row r="4678" spans="4:4" x14ac:dyDescent="0.2">
      <c r="D4678" s="163"/>
    </row>
    <row r="4679" spans="4:4" x14ac:dyDescent="0.2">
      <c r="D4679" s="163"/>
    </row>
    <row r="4680" spans="4:4" x14ac:dyDescent="0.2">
      <c r="D4680" s="163"/>
    </row>
    <row r="4681" spans="4:4" x14ac:dyDescent="0.2">
      <c r="D4681" s="163"/>
    </row>
    <row r="4682" spans="4:4" x14ac:dyDescent="0.2">
      <c r="D4682" s="163"/>
    </row>
    <row r="4683" spans="4:4" x14ac:dyDescent="0.2">
      <c r="D4683" s="163"/>
    </row>
    <row r="4684" spans="4:4" x14ac:dyDescent="0.2">
      <c r="D4684" s="163"/>
    </row>
    <row r="4685" spans="4:4" x14ac:dyDescent="0.2">
      <c r="D4685" s="163"/>
    </row>
    <row r="4686" spans="4:4" x14ac:dyDescent="0.2">
      <c r="D4686" s="163"/>
    </row>
    <row r="4687" spans="4:4" x14ac:dyDescent="0.2">
      <c r="D4687" s="163"/>
    </row>
    <row r="4688" spans="4:4" x14ac:dyDescent="0.2">
      <c r="D4688" s="163"/>
    </row>
    <row r="4689" spans="4:4" x14ac:dyDescent="0.2">
      <c r="D4689" s="163"/>
    </row>
    <row r="4690" spans="4:4" x14ac:dyDescent="0.2">
      <c r="D4690" s="163"/>
    </row>
    <row r="4691" spans="4:4" x14ac:dyDescent="0.2">
      <c r="D4691" s="163"/>
    </row>
    <row r="4692" spans="4:4" x14ac:dyDescent="0.2">
      <c r="D4692" s="163"/>
    </row>
    <row r="4693" spans="4:4" x14ac:dyDescent="0.2">
      <c r="D4693" s="163"/>
    </row>
    <row r="4694" spans="4:4" x14ac:dyDescent="0.2">
      <c r="D4694" s="163"/>
    </row>
    <row r="4695" spans="4:4" x14ac:dyDescent="0.2">
      <c r="D4695" s="163"/>
    </row>
    <row r="4696" spans="4:4" x14ac:dyDescent="0.2">
      <c r="D4696" s="163"/>
    </row>
    <row r="4697" spans="4:4" x14ac:dyDescent="0.2">
      <c r="D4697" s="163"/>
    </row>
    <row r="4698" spans="4:4" x14ac:dyDescent="0.2">
      <c r="D4698" s="163"/>
    </row>
    <row r="4699" spans="4:4" x14ac:dyDescent="0.2">
      <c r="D4699" s="163"/>
    </row>
    <row r="4700" spans="4:4" x14ac:dyDescent="0.2">
      <c r="D4700" s="163"/>
    </row>
    <row r="4701" spans="4:4" x14ac:dyDescent="0.2">
      <c r="D4701" s="163"/>
    </row>
    <row r="4702" spans="4:4" x14ac:dyDescent="0.2">
      <c r="D4702" s="163"/>
    </row>
    <row r="4703" spans="4:4" x14ac:dyDescent="0.2">
      <c r="D4703" s="163"/>
    </row>
    <row r="4704" spans="4:4" x14ac:dyDescent="0.2">
      <c r="D4704" s="163"/>
    </row>
    <row r="4705" spans="4:4" x14ac:dyDescent="0.2">
      <c r="D4705" s="163"/>
    </row>
    <row r="4706" spans="4:4" x14ac:dyDescent="0.2">
      <c r="D4706" s="163"/>
    </row>
    <row r="4707" spans="4:4" x14ac:dyDescent="0.2">
      <c r="D4707" s="163"/>
    </row>
    <row r="4708" spans="4:4" x14ac:dyDescent="0.2">
      <c r="D4708" s="163"/>
    </row>
    <row r="4709" spans="4:4" x14ac:dyDescent="0.2">
      <c r="D4709" s="163"/>
    </row>
    <row r="4710" spans="4:4" x14ac:dyDescent="0.2">
      <c r="D4710" s="163"/>
    </row>
    <row r="4711" spans="4:4" x14ac:dyDescent="0.2">
      <c r="D4711" s="163"/>
    </row>
    <row r="4712" spans="4:4" x14ac:dyDescent="0.2">
      <c r="D4712" s="163"/>
    </row>
    <row r="4713" spans="4:4" x14ac:dyDescent="0.2">
      <c r="D4713" s="163"/>
    </row>
    <row r="4714" spans="4:4" x14ac:dyDescent="0.2">
      <c r="D4714" s="163"/>
    </row>
    <row r="4715" spans="4:4" x14ac:dyDescent="0.2">
      <c r="D4715" s="163"/>
    </row>
    <row r="4716" spans="4:4" x14ac:dyDescent="0.2">
      <c r="D4716" s="163"/>
    </row>
    <row r="4717" spans="4:4" x14ac:dyDescent="0.2">
      <c r="D4717" s="163"/>
    </row>
    <row r="4718" spans="4:4" x14ac:dyDescent="0.2">
      <c r="D4718" s="163"/>
    </row>
    <row r="4719" spans="4:4" x14ac:dyDescent="0.2">
      <c r="D4719" s="163"/>
    </row>
    <row r="4720" spans="4:4" x14ac:dyDescent="0.2">
      <c r="D4720" s="163"/>
    </row>
    <row r="4721" spans="4:4" x14ac:dyDescent="0.2">
      <c r="D4721" s="163"/>
    </row>
    <row r="4722" spans="4:4" x14ac:dyDescent="0.2">
      <c r="D4722" s="163"/>
    </row>
    <row r="4723" spans="4:4" x14ac:dyDescent="0.2">
      <c r="D4723" s="163"/>
    </row>
    <row r="4724" spans="4:4" x14ac:dyDescent="0.2">
      <c r="D4724" s="163"/>
    </row>
    <row r="4725" spans="4:4" x14ac:dyDescent="0.2">
      <c r="D4725" s="163"/>
    </row>
    <row r="4726" spans="4:4" x14ac:dyDescent="0.2">
      <c r="D4726" s="163"/>
    </row>
    <row r="4727" spans="4:4" x14ac:dyDescent="0.2">
      <c r="D4727" s="163"/>
    </row>
    <row r="4728" spans="4:4" x14ac:dyDescent="0.2">
      <c r="D4728" s="163"/>
    </row>
    <row r="4729" spans="4:4" x14ac:dyDescent="0.2">
      <c r="D4729" s="163"/>
    </row>
    <row r="4730" spans="4:4" x14ac:dyDescent="0.2">
      <c r="D4730" s="163"/>
    </row>
    <row r="4731" spans="4:4" x14ac:dyDescent="0.2">
      <c r="D4731" s="163"/>
    </row>
    <row r="4732" spans="4:4" x14ac:dyDescent="0.2">
      <c r="D4732" s="163"/>
    </row>
    <row r="4733" spans="4:4" x14ac:dyDescent="0.2">
      <c r="D4733" s="163"/>
    </row>
    <row r="4734" spans="4:4" x14ac:dyDescent="0.2">
      <c r="D4734" s="163"/>
    </row>
    <row r="4735" spans="4:4" x14ac:dyDescent="0.2">
      <c r="D4735" s="163"/>
    </row>
    <row r="4736" spans="4:4" x14ac:dyDescent="0.2">
      <c r="D4736" s="163"/>
    </row>
    <row r="4737" spans="4:4" x14ac:dyDescent="0.2">
      <c r="D4737" s="163"/>
    </row>
    <row r="4738" spans="4:4" x14ac:dyDescent="0.2">
      <c r="D4738" s="163"/>
    </row>
    <row r="4739" spans="4:4" x14ac:dyDescent="0.2">
      <c r="D4739" s="163"/>
    </row>
    <row r="4740" spans="4:4" x14ac:dyDescent="0.2">
      <c r="D4740" s="163"/>
    </row>
    <row r="4741" spans="4:4" x14ac:dyDescent="0.2">
      <c r="D4741" s="163"/>
    </row>
    <row r="4742" spans="4:4" x14ac:dyDescent="0.2">
      <c r="D4742" s="163"/>
    </row>
    <row r="4743" spans="4:4" x14ac:dyDescent="0.2">
      <c r="D4743" s="163"/>
    </row>
    <row r="4744" spans="4:4" x14ac:dyDescent="0.2">
      <c r="D4744" s="163"/>
    </row>
    <row r="4745" spans="4:4" x14ac:dyDescent="0.2">
      <c r="D4745" s="163"/>
    </row>
    <row r="4746" spans="4:4" x14ac:dyDescent="0.2">
      <c r="D4746" s="163"/>
    </row>
    <row r="4747" spans="4:4" x14ac:dyDescent="0.2">
      <c r="D4747" s="163"/>
    </row>
    <row r="4748" spans="4:4" x14ac:dyDescent="0.2">
      <c r="D4748" s="163"/>
    </row>
    <row r="4749" spans="4:4" x14ac:dyDescent="0.2">
      <c r="D4749" s="163"/>
    </row>
    <row r="4750" spans="4:4" x14ac:dyDescent="0.2">
      <c r="D4750" s="163"/>
    </row>
    <row r="4751" spans="4:4" x14ac:dyDescent="0.2">
      <c r="D4751" s="163"/>
    </row>
    <row r="4752" spans="4:4" x14ac:dyDescent="0.2">
      <c r="D4752" s="163"/>
    </row>
    <row r="4753" spans="4:4" x14ac:dyDescent="0.2">
      <c r="D4753" s="163"/>
    </row>
    <row r="4754" spans="4:4" x14ac:dyDescent="0.2">
      <c r="D4754" s="163"/>
    </row>
    <row r="4755" spans="4:4" x14ac:dyDescent="0.2">
      <c r="D4755" s="163"/>
    </row>
    <row r="4756" spans="4:4" x14ac:dyDescent="0.2">
      <c r="D4756" s="163"/>
    </row>
    <row r="4757" spans="4:4" x14ac:dyDescent="0.2">
      <c r="D4757" s="163"/>
    </row>
    <row r="4758" spans="4:4" x14ac:dyDescent="0.2">
      <c r="D4758" s="163"/>
    </row>
    <row r="4759" spans="4:4" x14ac:dyDescent="0.2">
      <c r="D4759" s="163"/>
    </row>
    <row r="4760" spans="4:4" x14ac:dyDescent="0.2">
      <c r="D4760" s="163"/>
    </row>
    <row r="4761" spans="4:4" x14ac:dyDescent="0.2">
      <c r="D4761" s="163"/>
    </row>
    <row r="4762" spans="4:4" x14ac:dyDescent="0.2">
      <c r="D4762" s="163"/>
    </row>
    <row r="4763" spans="4:4" x14ac:dyDescent="0.2">
      <c r="D4763" s="163"/>
    </row>
    <row r="4764" spans="4:4" x14ac:dyDescent="0.2">
      <c r="D4764" s="163"/>
    </row>
    <row r="4765" spans="4:4" x14ac:dyDescent="0.2">
      <c r="D4765" s="163"/>
    </row>
    <row r="4766" spans="4:4" x14ac:dyDescent="0.2">
      <c r="D4766" s="163"/>
    </row>
    <row r="4767" spans="4:4" x14ac:dyDescent="0.2">
      <c r="D4767" s="163"/>
    </row>
    <row r="4768" spans="4:4" x14ac:dyDescent="0.2">
      <c r="D4768" s="163"/>
    </row>
    <row r="4769" spans="4:4" x14ac:dyDescent="0.2">
      <c r="D4769" s="163"/>
    </row>
    <row r="4770" spans="4:4" x14ac:dyDescent="0.2">
      <c r="D4770" s="163"/>
    </row>
    <row r="4771" spans="4:4" x14ac:dyDescent="0.2">
      <c r="D4771" s="163"/>
    </row>
    <row r="4772" spans="4:4" x14ac:dyDescent="0.2">
      <c r="D4772" s="163"/>
    </row>
    <row r="4773" spans="4:4" x14ac:dyDescent="0.2">
      <c r="D4773" s="163"/>
    </row>
    <row r="4774" spans="4:4" x14ac:dyDescent="0.2">
      <c r="D4774" s="163"/>
    </row>
    <row r="4775" spans="4:4" x14ac:dyDescent="0.2">
      <c r="D4775" s="163"/>
    </row>
    <row r="4776" spans="4:4" x14ac:dyDescent="0.2">
      <c r="D4776" s="163"/>
    </row>
    <row r="4777" spans="4:4" x14ac:dyDescent="0.2">
      <c r="D4777" s="163"/>
    </row>
    <row r="4778" spans="4:4" x14ac:dyDescent="0.2">
      <c r="D4778" s="163"/>
    </row>
    <row r="4779" spans="4:4" x14ac:dyDescent="0.2">
      <c r="D4779" s="163"/>
    </row>
    <row r="4780" spans="4:4" x14ac:dyDescent="0.2">
      <c r="D4780" s="163"/>
    </row>
    <row r="4781" spans="4:4" x14ac:dyDescent="0.2">
      <c r="D4781" s="163"/>
    </row>
    <row r="4782" spans="4:4" x14ac:dyDescent="0.2">
      <c r="D4782" s="163"/>
    </row>
    <row r="4783" spans="4:4" x14ac:dyDescent="0.2">
      <c r="D4783" s="163"/>
    </row>
    <row r="4784" spans="4:4" x14ac:dyDescent="0.2">
      <c r="D4784" s="163"/>
    </row>
    <row r="4785" spans="4:4" x14ac:dyDescent="0.2">
      <c r="D4785" s="163"/>
    </row>
    <row r="4786" spans="4:4" x14ac:dyDescent="0.2">
      <c r="D4786" s="163"/>
    </row>
    <row r="4787" spans="4:4" x14ac:dyDescent="0.2">
      <c r="D4787" s="163"/>
    </row>
    <row r="4788" spans="4:4" x14ac:dyDescent="0.2">
      <c r="D4788" s="163"/>
    </row>
    <row r="4789" spans="4:4" x14ac:dyDescent="0.2">
      <c r="D4789" s="163"/>
    </row>
    <row r="4790" spans="4:4" x14ac:dyDescent="0.2">
      <c r="D4790" s="163"/>
    </row>
    <row r="4791" spans="4:4" x14ac:dyDescent="0.2">
      <c r="D4791" s="163"/>
    </row>
    <row r="4792" spans="4:4" x14ac:dyDescent="0.2">
      <c r="D4792" s="163"/>
    </row>
    <row r="4793" spans="4:4" x14ac:dyDescent="0.2">
      <c r="D4793" s="163"/>
    </row>
    <row r="4794" spans="4:4" x14ac:dyDescent="0.2">
      <c r="D4794" s="163"/>
    </row>
    <row r="4795" spans="4:4" x14ac:dyDescent="0.2">
      <c r="D4795" s="163"/>
    </row>
    <row r="4796" spans="4:4" x14ac:dyDescent="0.2">
      <c r="D4796" s="163"/>
    </row>
    <row r="4797" spans="4:4" x14ac:dyDescent="0.2">
      <c r="D4797" s="163"/>
    </row>
    <row r="4798" spans="4:4" x14ac:dyDescent="0.2">
      <c r="D4798" s="163"/>
    </row>
    <row r="4799" spans="4:4" x14ac:dyDescent="0.2">
      <c r="D4799" s="163"/>
    </row>
    <row r="4800" spans="4:4" x14ac:dyDescent="0.2">
      <c r="D4800" s="163"/>
    </row>
    <row r="4801" spans="4:4" x14ac:dyDescent="0.2">
      <c r="D4801" s="163"/>
    </row>
    <row r="4802" spans="4:4" x14ac:dyDescent="0.2">
      <c r="D4802" s="163"/>
    </row>
    <row r="4803" spans="4:4" x14ac:dyDescent="0.2">
      <c r="D4803" s="163"/>
    </row>
    <row r="4804" spans="4:4" x14ac:dyDescent="0.2">
      <c r="D4804" s="163"/>
    </row>
    <row r="4805" spans="4:4" x14ac:dyDescent="0.2">
      <c r="D4805" s="163"/>
    </row>
    <row r="4806" spans="4:4" x14ac:dyDescent="0.2">
      <c r="D4806" s="163"/>
    </row>
    <row r="4807" spans="4:4" x14ac:dyDescent="0.2">
      <c r="D4807" s="163"/>
    </row>
    <row r="4808" spans="4:4" x14ac:dyDescent="0.2">
      <c r="D4808" s="163"/>
    </row>
    <row r="4809" spans="4:4" x14ac:dyDescent="0.2">
      <c r="D4809" s="163"/>
    </row>
    <row r="4810" spans="4:4" x14ac:dyDescent="0.2">
      <c r="D4810" s="163"/>
    </row>
    <row r="4811" spans="4:4" x14ac:dyDescent="0.2">
      <c r="D4811" s="163"/>
    </row>
    <row r="4812" spans="4:4" x14ac:dyDescent="0.2">
      <c r="D4812" s="163"/>
    </row>
    <row r="4813" spans="4:4" x14ac:dyDescent="0.2">
      <c r="D4813" s="163"/>
    </row>
    <row r="4814" spans="4:4" x14ac:dyDescent="0.2">
      <c r="D4814" s="163"/>
    </row>
    <row r="4815" spans="4:4" x14ac:dyDescent="0.2">
      <c r="D4815" s="163"/>
    </row>
    <row r="4816" spans="4:4" x14ac:dyDescent="0.2">
      <c r="D4816" s="163"/>
    </row>
    <row r="4817" spans="4:4" x14ac:dyDescent="0.2">
      <c r="D4817" s="163"/>
    </row>
    <row r="4818" spans="4:4" x14ac:dyDescent="0.2">
      <c r="D4818" s="163"/>
    </row>
    <row r="4819" spans="4:4" x14ac:dyDescent="0.2">
      <c r="D4819" s="163"/>
    </row>
    <row r="4820" spans="4:4" x14ac:dyDescent="0.2">
      <c r="D4820" s="163"/>
    </row>
    <row r="4821" spans="4:4" x14ac:dyDescent="0.2">
      <c r="D4821" s="163"/>
    </row>
    <row r="4822" spans="4:4" x14ac:dyDescent="0.2">
      <c r="D4822" s="163"/>
    </row>
    <row r="4823" spans="4:4" x14ac:dyDescent="0.2">
      <c r="D4823" s="163"/>
    </row>
    <row r="4824" spans="4:4" x14ac:dyDescent="0.2">
      <c r="D4824" s="163"/>
    </row>
    <row r="4825" spans="4:4" x14ac:dyDescent="0.2">
      <c r="D4825" s="163"/>
    </row>
    <row r="4826" spans="4:4" x14ac:dyDescent="0.2">
      <c r="D4826" s="163"/>
    </row>
    <row r="4827" spans="4:4" x14ac:dyDescent="0.2">
      <c r="D4827" s="163"/>
    </row>
    <row r="4828" spans="4:4" x14ac:dyDescent="0.2">
      <c r="D4828" s="163"/>
    </row>
    <row r="4829" spans="4:4" x14ac:dyDescent="0.2">
      <c r="D4829" s="163"/>
    </row>
    <row r="4830" spans="4:4" x14ac:dyDescent="0.2">
      <c r="D4830" s="163"/>
    </row>
    <row r="4831" spans="4:4" x14ac:dyDescent="0.2">
      <c r="D4831" s="163"/>
    </row>
    <row r="4832" spans="4:4" x14ac:dyDescent="0.2">
      <c r="D4832" s="163"/>
    </row>
    <row r="4833" spans="4:4" x14ac:dyDescent="0.2">
      <c r="D4833" s="163"/>
    </row>
    <row r="4834" spans="4:4" x14ac:dyDescent="0.2">
      <c r="D4834" s="163"/>
    </row>
    <row r="4835" spans="4:4" x14ac:dyDescent="0.2">
      <c r="D4835" s="163"/>
    </row>
    <row r="4836" spans="4:4" x14ac:dyDescent="0.2">
      <c r="D4836" s="163"/>
    </row>
    <row r="4837" spans="4:4" x14ac:dyDescent="0.2">
      <c r="D4837" s="163"/>
    </row>
    <row r="4838" spans="4:4" x14ac:dyDescent="0.2">
      <c r="D4838" s="163"/>
    </row>
    <row r="4839" spans="4:4" x14ac:dyDescent="0.2">
      <c r="D4839" s="163"/>
    </row>
    <row r="4840" spans="4:4" x14ac:dyDescent="0.2">
      <c r="D4840" s="163"/>
    </row>
    <row r="4841" spans="4:4" x14ac:dyDescent="0.2">
      <c r="D4841" s="163"/>
    </row>
    <row r="4842" spans="4:4" x14ac:dyDescent="0.2">
      <c r="D4842" s="163"/>
    </row>
    <row r="4843" spans="4:4" x14ac:dyDescent="0.2">
      <c r="D4843" s="163"/>
    </row>
    <row r="4844" spans="4:4" x14ac:dyDescent="0.2">
      <c r="D4844" s="163"/>
    </row>
    <row r="4845" spans="4:4" x14ac:dyDescent="0.2">
      <c r="D4845" s="163"/>
    </row>
    <row r="4846" spans="4:4" x14ac:dyDescent="0.2">
      <c r="D4846" s="163"/>
    </row>
    <row r="4847" spans="4:4" x14ac:dyDescent="0.2">
      <c r="D4847" s="163"/>
    </row>
    <row r="4848" spans="4:4" x14ac:dyDescent="0.2">
      <c r="D4848" s="163"/>
    </row>
    <row r="4849" spans="4:4" x14ac:dyDescent="0.2">
      <c r="D4849" s="163"/>
    </row>
    <row r="4850" spans="4:4" x14ac:dyDescent="0.2">
      <c r="D4850" s="163"/>
    </row>
    <row r="4851" spans="4:4" x14ac:dyDescent="0.2">
      <c r="D4851" s="163"/>
    </row>
    <row r="4852" spans="4:4" x14ac:dyDescent="0.2">
      <c r="D4852" s="163"/>
    </row>
    <row r="4853" spans="4:4" x14ac:dyDescent="0.2">
      <c r="D4853" s="163"/>
    </row>
    <row r="4854" spans="4:4" x14ac:dyDescent="0.2">
      <c r="D4854" s="163"/>
    </row>
    <row r="4855" spans="4:4" x14ac:dyDescent="0.2">
      <c r="D4855" s="163"/>
    </row>
    <row r="4856" spans="4:4" x14ac:dyDescent="0.2">
      <c r="D4856" s="163"/>
    </row>
    <row r="4857" spans="4:4" x14ac:dyDescent="0.2">
      <c r="D4857" s="163"/>
    </row>
    <row r="4858" spans="4:4" x14ac:dyDescent="0.2">
      <c r="D4858" s="163"/>
    </row>
    <row r="4859" spans="4:4" x14ac:dyDescent="0.2">
      <c r="D4859" s="163"/>
    </row>
    <row r="4860" spans="4:4" x14ac:dyDescent="0.2">
      <c r="D4860" s="163"/>
    </row>
    <row r="4861" spans="4:4" x14ac:dyDescent="0.2">
      <c r="D4861" s="163"/>
    </row>
    <row r="4862" spans="4:4" x14ac:dyDescent="0.2">
      <c r="D4862" s="163"/>
    </row>
    <row r="4863" spans="4:4" x14ac:dyDescent="0.2">
      <c r="D4863" s="163"/>
    </row>
    <row r="4864" spans="4:4" x14ac:dyDescent="0.2">
      <c r="D4864" s="163"/>
    </row>
    <row r="4865" spans="4:4" x14ac:dyDescent="0.2">
      <c r="D4865" s="163"/>
    </row>
    <row r="4866" spans="4:4" x14ac:dyDescent="0.2">
      <c r="D4866" s="163"/>
    </row>
    <row r="4867" spans="4:4" x14ac:dyDescent="0.2">
      <c r="D4867" s="163"/>
    </row>
    <row r="4868" spans="4:4" x14ac:dyDescent="0.2">
      <c r="D4868" s="163"/>
    </row>
    <row r="4869" spans="4:4" x14ac:dyDescent="0.2">
      <c r="D4869" s="163"/>
    </row>
    <row r="4870" spans="4:4" x14ac:dyDescent="0.2">
      <c r="D4870" s="163"/>
    </row>
    <row r="4871" spans="4:4" x14ac:dyDescent="0.2">
      <c r="D4871" s="163"/>
    </row>
    <row r="4872" spans="4:4" x14ac:dyDescent="0.2">
      <c r="D4872" s="163"/>
    </row>
    <row r="4873" spans="4:4" x14ac:dyDescent="0.2">
      <c r="D4873" s="163"/>
    </row>
    <row r="4874" spans="4:4" x14ac:dyDescent="0.2">
      <c r="D4874" s="163"/>
    </row>
    <row r="4875" spans="4:4" x14ac:dyDescent="0.2">
      <c r="D4875" s="163"/>
    </row>
    <row r="4876" spans="4:4" x14ac:dyDescent="0.2">
      <c r="D4876" s="163"/>
    </row>
    <row r="4877" spans="4:4" x14ac:dyDescent="0.2">
      <c r="D4877" s="163"/>
    </row>
    <row r="4878" spans="4:4" x14ac:dyDescent="0.2">
      <c r="D4878" s="163"/>
    </row>
    <row r="4879" spans="4:4" x14ac:dyDescent="0.2">
      <c r="D4879" s="163"/>
    </row>
    <row r="4880" spans="4:4" x14ac:dyDescent="0.2">
      <c r="D4880" s="163"/>
    </row>
    <row r="4881" spans="4:4" x14ac:dyDescent="0.2">
      <c r="D4881" s="163"/>
    </row>
    <row r="4882" spans="4:4" x14ac:dyDescent="0.2">
      <c r="D4882" s="163"/>
    </row>
    <row r="4883" spans="4:4" x14ac:dyDescent="0.2">
      <c r="D4883" s="163"/>
    </row>
    <row r="4884" spans="4:4" x14ac:dyDescent="0.2">
      <c r="D4884" s="163"/>
    </row>
    <row r="4885" spans="4:4" x14ac:dyDescent="0.2">
      <c r="D4885" s="163"/>
    </row>
    <row r="4886" spans="4:4" x14ac:dyDescent="0.2">
      <c r="D4886" s="163"/>
    </row>
    <row r="4887" spans="4:4" x14ac:dyDescent="0.2">
      <c r="D4887" s="163"/>
    </row>
    <row r="4888" spans="4:4" x14ac:dyDescent="0.2">
      <c r="D4888" s="163"/>
    </row>
    <row r="4889" spans="4:4" x14ac:dyDescent="0.2">
      <c r="D4889" s="163"/>
    </row>
    <row r="4890" spans="4:4" x14ac:dyDescent="0.2">
      <c r="D4890" s="163"/>
    </row>
    <row r="4891" spans="4:4" x14ac:dyDescent="0.2">
      <c r="D4891" s="163"/>
    </row>
    <row r="4892" spans="4:4" x14ac:dyDescent="0.2">
      <c r="D4892" s="163"/>
    </row>
    <row r="4893" spans="4:4" x14ac:dyDescent="0.2">
      <c r="D4893" s="163"/>
    </row>
    <row r="4894" spans="4:4" x14ac:dyDescent="0.2">
      <c r="D4894" s="163"/>
    </row>
    <row r="4895" spans="4:4" x14ac:dyDescent="0.2">
      <c r="D4895" s="163"/>
    </row>
    <row r="4896" spans="4:4" x14ac:dyDescent="0.2">
      <c r="D4896" s="163"/>
    </row>
    <row r="4897" spans="4:4" x14ac:dyDescent="0.2">
      <c r="D4897" s="163"/>
    </row>
    <row r="4898" spans="4:4" x14ac:dyDescent="0.2">
      <c r="D4898" s="163"/>
    </row>
    <row r="4899" spans="4:4" x14ac:dyDescent="0.2">
      <c r="D4899" s="163"/>
    </row>
    <row r="4900" spans="4:4" x14ac:dyDescent="0.2">
      <c r="D4900" s="163"/>
    </row>
    <row r="4901" spans="4:4" x14ac:dyDescent="0.2">
      <c r="D4901" s="163"/>
    </row>
    <row r="4902" spans="4:4" x14ac:dyDescent="0.2">
      <c r="D4902" s="163"/>
    </row>
    <row r="4903" spans="4:4" x14ac:dyDescent="0.2">
      <c r="D4903" s="163"/>
    </row>
    <row r="4904" spans="4:4" x14ac:dyDescent="0.2">
      <c r="D4904" s="163"/>
    </row>
    <row r="4905" spans="4:4" x14ac:dyDescent="0.2">
      <c r="D4905" s="163"/>
    </row>
    <row r="4906" spans="4:4" x14ac:dyDescent="0.2">
      <c r="D4906" s="163"/>
    </row>
    <row r="4907" spans="4:4" x14ac:dyDescent="0.2">
      <c r="D4907" s="163"/>
    </row>
    <row r="4908" spans="4:4" x14ac:dyDescent="0.2">
      <c r="D4908" s="163"/>
    </row>
    <row r="4909" spans="4:4" x14ac:dyDescent="0.2">
      <c r="D4909" s="163"/>
    </row>
    <row r="4910" spans="4:4" x14ac:dyDescent="0.2">
      <c r="D4910" s="163"/>
    </row>
    <row r="4911" spans="4:4" x14ac:dyDescent="0.2">
      <c r="D4911" s="163"/>
    </row>
    <row r="4912" spans="4:4" x14ac:dyDescent="0.2">
      <c r="D4912" s="163"/>
    </row>
    <row r="4913" spans="4:4" x14ac:dyDescent="0.2">
      <c r="D4913" s="163"/>
    </row>
    <row r="4914" spans="4:4" x14ac:dyDescent="0.2">
      <c r="D4914" s="163"/>
    </row>
    <row r="4915" spans="4:4" x14ac:dyDescent="0.2">
      <c r="D4915" s="163"/>
    </row>
    <row r="4916" spans="4:4" x14ac:dyDescent="0.2">
      <c r="D4916" s="163"/>
    </row>
    <row r="4917" spans="4:4" x14ac:dyDescent="0.2">
      <c r="D4917" s="163"/>
    </row>
    <row r="4918" spans="4:4" x14ac:dyDescent="0.2">
      <c r="D4918" s="163"/>
    </row>
    <row r="4919" spans="4:4" x14ac:dyDescent="0.2">
      <c r="D4919" s="163"/>
    </row>
    <row r="4920" spans="4:4" x14ac:dyDescent="0.2">
      <c r="D4920" s="163"/>
    </row>
    <row r="4921" spans="4:4" x14ac:dyDescent="0.2">
      <c r="D4921" s="163"/>
    </row>
    <row r="4922" spans="4:4" x14ac:dyDescent="0.2">
      <c r="D4922" s="163"/>
    </row>
    <row r="4923" spans="4:4" x14ac:dyDescent="0.2">
      <c r="D4923" s="163"/>
    </row>
    <row r="4924" spans="4:4" x14ac:dyDescent="0.2">
      <c r="D4924" s="163"/>
    </row>
    <row r="4925" spans="4:4" x14ac:dyDescent="0.2">
      <c r="D4925" s="163"/>
    </row>
    <row r="4926" spans="4:4" x14ac:dyDescent="0.2">
      <c r="D4926" s="163"/>
    </row>
    <row r="4927" spans="4:4" x14ac:dyDescent="0.2">
      <c r="D4927" s="163"/>
    </row>
    <row r="4928" spans="4:4" x14ac:dyDescent="0.2">
      <c r="D4928" s="163"/>
    </row>
    <row r="4929" spans="4:4" x14ac:dyDescent="0.2">
      <c r="D4929" s="163"/>
    </row>
    <row r="4930" spans="4:4" x14ac:dyDescent="0.2">
      <c r="D4930" s="163"/>
    </row>
    <row r="4931" spans="4:4" x14ac:dyDescent="0.2">
      <c r="D4931" s="163"/>
    </row>
    <row r="4932" spans="4:4" x14ac:dyDescent="0.2">
      <c r="D4932" s="163"/>
    </row>
    <row r="4933" spans="4:4" x14ac:dyDescent="0.2">
      <c r="D4933" s="163"/>
    </row>
    <row r="4934" spans="4:4" x14ac:dyDescent="0.2">
      <c r="D4934" s="163"/>
    </row>
    <row r="4935" spans="4:4" x14ac:dyDescent="0.2">
      <c r="D4935" s="163"/>
    </row>
    <row r="4936" spans="4:4" x14ac:dyDescent="0.2">
      <c r="D4936" s="163"/>
    </row>
    <row r="4937" spans="4:4" x14ac:dyDescent="0.2">
      <c r="D4937" s="163"/>
    </row>
    <row r="4938" spans="4:4" x14ac:dyDescent="0.2">
      <c r="D4938" s="163"/>
    </row>
    <row r="4939" spans="4:4" x14ac:dyDescent="0.2">
      <c r="D4939" s="163"/>
    </row>
    <row r="4940" spans="4:4" x14ac:dyDescent="0.2">
      <c r="D4940" s="163"/>
    </row>
    <row r="4941" spans="4:4" x14ac:dyDescent="0.2">
      <c r="D4941" s="163"/>
    </row>
    <row r="4942" spans="4:4" x14ac:dyDescent="0.2">
      <c r="D4942" s="163"/>
    </row>
    <row r="4943" spans="4:4" x14ac:dyDescent="0.2">
      <c r="D4943" s="163"/>
    </row>
    <row r="4944" spans="4:4" x14ac:dyDescent="0.2">
      <c r="D4944" s="163"/>
    </row>
    <row r="4945" spans="4:4" x14ac:dyDescent="0.2">
      <c r="D4945" s="163"/>
    </row>
    <row r="4946" spans="4:4" x14ac:dyDescent="0.2">
      <c r="D4946" s="163"/>
    </row>
    <row r="4947" spans="4:4" x14ac:dyDescent="0.2">
      <c r="D4947" s="163"/>
    </row>
    <row r="4948" spans="4:4" x14ac:dyDescent="0.2">
      <c r="D4948" s="163"/>
    </row>
    <row r="4949" spans="4:4" x14ac:dyDescent="0.2">
      <c r="D4949" s="163"/>
    </row>
    <row r="4950" spans="4:4" x14ac:dyDescent="0.2">
      <c r="D4950" s="163"/>
    </row>
    <row r="4951" spans="4:4" x14ac:dyDescent="0.2">
      <c r="D4951" s="163"/>
    </row>
    <row r="4952" spans="4:4" x14ac:dyDescent="0.2">
      <c r="D4952" s="163"/>
    </row>
    <row r="4953" spans="4:4" x14ac:dyDescent="0.2">
      <c r="D4953" s="163"/>
    </row>
    <row r="4954" spans="4:4" x14ac:dyDescent="0.2">
      <c r="D4954" s="163"/>
    </row>
    <row r="4955" spans="4:4" x14ac:dyDescent="0.2">
      <c r="D4955" s="163"/>
    </row>
    <row r="4956" spans="4:4" x14ac:dyDescent="0.2">
      <c r="D4956" s="163"/>
    </row>
    <row r="4957" spans="4:4" x14ac:dyDescent="0.2">
      <c r="D4957" s="163"/>
    </row>
    <row r="4958" spans="4:4" x14ac:dyDescent="0.2">
      <c r="D4958" s="163"/>
    </row>
    <row r="4959" spans="4:4" x14ac:dyDescent="0.2">
      <c r="D4959" s="163"/>
    </row>
    <row r="4960" spans="4:4" x14ac:dyDescent="0.2">
      <c r="D4960" s="163"/>
    </row>
    <row r="4961" spans="4:4" x14ac:dyDescent="0.2">
      <c r="D4961" s="163"/>
    </row>
    <row r="4962" spans="4:4" x14ac:dyDescent="0.2">
      <c r="D4962" s="163"/>
    </row>
    <row r="4963" spans="4:4" x14ac:dyDescent="0.2">
      <c r="D4963" s="163"/>
    </row>
    <row r="4964" spans="4:4" x14ac:dyDescent="0.2">
      <c r="D4964" s="163"/>
    </row>
    <row r="4965" spans="4:4" x14ac:dyDescent="0.2">
      <c r="D4965" s="163"/>
    </row>
    <row r="4966" spans="4:4" x14ac:dyDescent="0.2">
      <c r="D4966" s="163"/>
    </row>
    <row r="4967" spans="4:4" x14ac:dyDescent="0.2">
      <c r="D4967" s="163"/>
    </row>
    <row r="4968" spans="4:4" x14ac:dyDescent="0.2">
      <c r="D4968" s="163"/>
    </row>
    <row r="4969" spans="4:4" x14ac:dyDescent="0.2">
      <c r="D4969" s="163"/>
    </row>
    <row r="4970" spans="4:4" x14ac:dyDescent="0.2">
      <c r="D4970" s="163"/>
    </row>
    <row r="4971" spans="4:4" x14ac:dyDescent="0.2">
      <c r="D4971" s="163"/>
    </row>
    <row r="4972" spans="4:4" x14ac:dyDescent="0.2">
      <c r="D4972" s="163"/>
    </row>
    <row r="4973" spans="4:4" x14ac:dyDescent="0.2">
      <c r="D4973" s="163"/>
    </row>
    <row r="4974" spans="4:4" x14ac:dyDescent="0.2">
      <c r="D4974" s="163"/>
    </row>
    <row r="4975" spans="4:4" x14ac:dyDescent="0.2">
      <c r="D4975" s="163"/>
    </row>
    <row r="4976" spans="4:4" x14ac:dyDescent="0.2">
      <c r="D4976" s="163"/>
    </row>
    <row r="4977" spans="4:4" x14ac:dyDescent="0.2">
      <c r="D4977" s="163"/>
    </row>
    <row r="4978" spans="4:4" x14ac:dyDescent="0.2">
      <c r="D4978" s="163"/>
    </row>
    <row r="4979" spans="4:4" x14ac:dyDescent="0.2">
      <c r="D4979" s="163"/>
    </row>
    <row r="4980" spans="4:4" x14ac:dyDescent="0.2">
      <c r="D4980" s="163"/>
    </row>
    <row r="4981" spans="4:4" x14ac:dyDescent="0.2">
      <c r="D4981" s="163"/>
    </row>
    <row r="4982" spans="4:4" x14ac:dyDescent="0.2">
      <c r="D4982" s="163"/>
    </row>
    <row r="4983" spans="4:4" x14ac:dyDescent="0.2">
      <c r="D4983" s="163"/>
    </row>
    <row r="4984" spans="4:4" x14ac:dyDescent="0.2">
      <c r="D4984" s="163"/>
    </row>
    <row r="4985" spans="4:4" x14ac:dyDescent="0.2">
      <c r="D4985" s="163"/>
    </row>
    <row r="4986" spans="4:4" x14ac:dyDescent="0.2">
      <c r="D4986" s="163"/>
    </row>
    <row r="4987" spans="4:4" x14ac:dyDescent="0.2">
      <c r="D4987" s="163"/>
    </row>
    <row r="4988" spans="4:4" x14ac:dyDescent="0.2">
      <c r="D4988" s="163"/>
    </row>
    <row r="4989" spans="4:4" x14ac:dyDescent="0.2">
      <c r="D4989" s="163"/>
    </row>
    <row r="4990" spans="4:4" x14ac:dyDescent="0.2">
      <c r="D4990" s="163"/>
    </row>
    <row r="4991" spans="4:4" x14ac:dyDescent="0.2">
      <c r="D4991" s="163"/>
    </row>
    <row r="4992" spans="4:4" x14ac:dyDescent="0.2">
      <c r="D4992" s="163"/>
    </row>
    <row r="4993" spans="4:4" x14ac:dyDescent="0.2">
      <c r="D4993" s="163"/>
    </row>
    <row r="4994" spans="4:4" x14ac:dyDescent="0.2">
      <c r="D4994" s="163"/>
    </row>
    <row r="4995" spans="4:4" x14ac:dyDescent="0.2">
      <c r="D4995" s="163"/>
    </row>
    <row r="4996" spans="4:4" x14ac:dyDescent="0.2">
      <c r="D4996" s="163"/>
    </row>
    <row r="4997" spans="4:4" x14ac:dyDescent="0.2">
      <c r="D4997" s="163"/>
    </row>
    <row r="4998" spans="4:4" x14ac:dyDescent="0.2">
      <c r="D4998" s="163"/>
    </row>
    <row r="4999" spans="4:4" x14ac:dyDescent="0.2">
      <c r="D4999" s="163"/>
    </row>
    <row r="5000" spans="4:4" x14ac:dyDescent="0.2">
      <c r="D5000" s="163"/>
    </row>
  </sheetData>
  <sheetProtection algorithmName="SHA-512" hashValue="INtDAAay6yzBLuU1n5NbhqbGIoX7Z2T0mr/83t0fhnPuuQ0Nhdf6HKHyJeTwxFlCSDpMcecKlg5gaWZZUVruXg==" saltValue="5tzdSRp0cO2+twuG0QWpWg==" spinCount="100000" sheet="1"/>
  <mergeCells count="26">
    <mergeCell ref="A469:C469"/>
    <mergeCell ref="A470:G474"/>
    <mergeCell ref="C366:G366"/>
    <mergeCell ref="C451:G451"/>
    <mergeCell ref="C453:G453"/>
    <mergeCell ref="C458:G458"/>
    <mergeCell ref="C462:G462"/>
    <mergeCell ref="C464:G464"/>
    <mergeCell ref="C190:G190"/>
    <mergeCell ref="C20:G20"/>
    <mergeCell ref="C21:G21"/>
    <mergeCell ref="C36:G36"/>
    <mergeCell ref="C57:G57"/>
    <mergeCell ref="C70:G70"/>
    <mergeCell ref="C99:G99"/>
    <mergeCell ref="C135:G135"/>
    <mergeCell ref="C147:G147"/>
    <mergeCell ref="C174:G174"/>
    <mergeCell ref="C177:G177"/>
    <mergeCell ref="C189:G189"/>
    <mergeCell ref="C19:G19"/>
    <mergeCell ref="A1:G1"/>
    <mergeCell ref="C2:G2"/>
    <mergeCell ref="C3:G3"/>
    <mergeCell ref="C4:G4"/>
    <mergeCell ref="C14:G1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view="pageBreakPreview" zoomScaleNormal="100" zoomScaleSheetLayoutView="100" workbookViewId="0">
      <pane ySplit="7" topLeftCell="A40" activePane="bottomLeft" state="frozen"/>
      <selection activeCell="Y61" sqref="Y61"/>
      <selection pane="bottomLeft" activeCell="G43" sqref="G43"/>
    </sheetView>
  </sheetViews>
  <sheetFormatPr defaultRowHeight="12.75" outlineLevelRow="1" x14ac:dyDescent="0.2"/>
  <cols>
    <col min="1" max="1" width="4.28515625" style="216" customWidth="1"/>
    <col min="2" max="2" width="14.42578125" style="336" customWidth="1"/>
    <col min="3" max="3" width="38.28515625" style="336" customWidth="1"/>
    <col min="4" max="4" width="4.7109375" style="216" customWidth="1"/>
    <col min="5" max="5" width="10.7109375" style="216" customWidth="1"/>
    <col min="6" max="6" width="9.85546875" style="216" customWidth="1"/>
    <col min="7" max="7" width="12.7109375" style="216" customWidth="1"/>
    <col min="8" max="19" width="0" style="216" hidden="1" customWidth="1"/>
    <col min="20" max="20" width="9.140625" style="216"/>
    <col min="21" max="21" width="11.42578125" style="216" customWidth="1"/>
    <col min="22" max="28" width="9.140625" style="216"/>
    <col min="29" max="39" width="0" style="216" hidden="1" customWidth="1"/>
    <col min="40" max="52" width="9.140625" style="216"/>
    <col min="53" max="53" width="73.42578125" style="216" customWidth="1"/>
    <col min="54" max="256" width="9.140625" style="216"/>
    <col min="257" max="257" width="4.28515625" style="216" customWidth="1"/>
    <col min="258" max="258" width="14.42578125" style="216" customWidth="1"/>
    <col min="259" max="259" width="38.28515625" style="216" customWidth="1"/>
    <col min="260" max="260" width="4.7109375" style="216" customWidth="1"/>
    <col min="261" max="261" width="10.7109375" style="216" customWidth="1"/>
    <col min="262" max="262" width="9.85546875" style="216" customWidth="1"/>
    <col min="263" max="263" width="12.7109375" style="216" customWidth="1"/>
    <col min="264" max="275" width="0" style="216" hidden="1" customWidth="1"/>
    <col min="276" max="284" width="9.140625" style="216"/>
    <col min="285" max="295" width="0" style="216" hidden="1" customWidth="1"/>
    <col min="296" max="308" width="9.140625" style="216"/>
    <col min="309" max="309" width="73.42578125" style="216" customWidth="1"/>
    <col min="310" max="512" width="9.140625" style="216"/>
    <col min="513" max="513" width="4.28515625" style="216" customWidth="1"/>
    <col min="514" max="514" width="14.42578125" style="216" customWidth="1"/>
    <col min="515" max="515" width="38.28515625" style="216" customWidth="1"/>
    <col min="516" max="516" width="4.7109375" style="216" customWidth="1"/>
    <col min="517" max="517" width="10.7109375" style="216" customWidth="1"/>
    <col min="518" max="518" width="9.85546875" style="216" customWidth="1"/>
    <col min="519" max="519" width="12.7109375" style="216" customWidth="1"/>
    <col min="520" max="531" width="0" style="216" hidden="1" customWidth="1"/>
    <col min="532" max="540" width="9.140625" style="216"/>
    <col min="541" max="551" width="0" style="216" hidden="1" customWidth="1"/>
    <col min="552" max="564" width="9.140625" style="216"/>
    <col min="565" max="565" width="73.42578125" style="216" customWidth="1"/>
    <col min="566" max="768" width="9.140625" style="216"/>
    <col min="769" max="769" width="4.28515625" style="216" customWidth="1"/>
    <col min="770" max="770" width="14.42578125" style="216" customWidth="1"/>
    <col min="771" max="771" width="38.28515625" style="216" customWidth="1"/>
    <col min="772" max="772" width="4.7109375" style="216" customWidth="1"/>
    <col min="773" max="773" width="10.7109375" style="216" customWidth="1"/>
    <col min="774" max="774" width="9.85546875" style="216" customWidth="1"/>
    <col min="775" max="775" width="12.7109375" style="216" customWidth="1"/>
    <col min="776" max="787" width="0" style="216" hidden="1" customWidth="1"/>
    <col min="788" max="796" width="9.140625" style="216"/>
    <col min="797" max="807" width="0" style="216" hidden="1" customWidth="1"/>
    <col min="808" max="820" width="9.140625" style="216"/>
    <col min="821" max="821" width="73.42578125" style="216" customWidth="1"/>
    <col min="822" max="1024" width="9.140625" style="216"/>
    <col min="1025" max="1025" width="4.28515625" style="216" customWidth="1"/>
    <col min="1026" max="1026" width="14.42578125" style="216" customWidth="1"/>
    <col min="1027" max="1027" width="38.28515625" style="216" customWidth="1"/>
    <col min="1028" max="1028" width="4.7109375" style="216" customWidth="1"/>
    <col min="1029" max="1029" width="10.7109375" style="216" customWidth="1"/>
    <col min="1030" max="1030" width="9.85546875" style="216" customWidth="1"/>
    <col min="1031" max="1031" width="12.7109375" style="216" customWidth="1"/>
    <col min="1032" max="1043" width="0" style="216" hidden="1" customWidth="1"/>
    <col min="1044" max="1052" width="9.140625" style="216"/>
    <col min="1053" max="1063" width="0" style="216" hidden="1" customWidth="1"/>
    <col min="1064" max="1076" width="9.140625" style="216"/>
    <col min="1077" max="1077" width="73.42578125" style="216" customWidth="1"/>
    <col min="1078" max="1280" width="9.140625" style="216"/>
    <col min="1281" max="1281" width="4.28515625" style="216" customWidth="1"/>
    <col min="1282" max="1282" width="14.42578125" style="216" customWidth="1"/>
    <col min="1283" max="1283" width="38.28515625" style="216" customWidth="1"/>
    <col min="1284" max="1284" width="4.7109375" style="216" customWidth="1"/>
    <col min="1285" max="1285" width="10.7109375" style="216" customWidth="1"/>
    <col min="1286" max="1286" width="9.85546875" style="216" customWidth="1"/>
    <col min="1287" max="1287" width="12.7109375" style="216" customWidth="1"/>
    <col min="1288" max="1299" width="0" style="216" hidden="1" customWidth="1"/>
    <col min="1300" max="1308" width="9.140625" style="216"/>
    <col min="1309" max="1319" width="0" style="216" hidden="1" customWidth="1"/>
    <col min="1320" max="1332" width="9.140625" style="216"/>
    <col min="1333" max="1333" width="73.42578125" style="216" customWidth="1"/>
    <col min="1334" max="1536" width="9.140625" style="216"/>
    <col min="1537" max="1537" width="4.28515625" style="216" customWidth="1"/>
    <col min="1538" max="1538" width="14.42578125" style="216" customWidth="1"/>
    <col min="1539" max="1539" width="38.28515625" style="216" customWidth="1"/>
    <col min="1540" max="1540" width="4.7109375" style="216" customWidth="1"/>
    <col min="1541" max="1541" width="10.7109375" style="216" customWidth="1"/>
    <col min="1542" max="1542" width="9.85546875" style="216" customWidth="1"/>
    <col min="1543" max="1543" width="12.7109375" style="216" customWidth="1"/>
    <col min="1544" max="1555" width="0" style="216" hidden="1" customWidth="1"/>
    <col min="1556" max="1564" width="9.140625" style="216"/>
    <col min="1565" max="1575" width="0" style="216" hidden="1" customWidth="1"/>
    <col min="1576" max="1588" width="9.140625" style="216"/>
    <col min="1589" max="1589" width="73.42578125" style="216" customWidth="1"/>
    <col min="1590" max="1792" width="9.140625" style="216"/>
    <col min="1793" max="1793" width="4.28515625" style="216" customWidth="1"/>
    <col min="1794" max="1794" width="14.42578125" style="216" customWidth="1"/>
    <col min="1795" max="1795" width="38.28515625" style="216" customWidth="1"/>
    <col min="1796" max="1796" width="4.7109375" style="216" customWidth="1"/>
    <col min="1797" max="1797" width="10.7109375" style="216" customWidth="1"/>
    <col min="1798" max="1798" width="9.85546875" style="216" customWidth="1"/>
    <col min="1799" max="1799" width="12.7109375" style="216" customWidth="1"/>
    <col min="1800" max="1811" width="0" style="216" hidden="1" customWidth="1"/>
    <col min="1812" max="1820" width="9.140625" style="216"/>
    <col min="1821" max="1831" width="0" style="216" hidden="1" customWidth="1"/>
    <col min="1832" max="1844" width="9.140625" style="216"/>
    <col min="1845" max="1845" width="73.42578125" style="216" customWidth="1"/>
    <col min="1846" max="2048" width="9.140625" style="216"/>
    <col min="2049" max="2049" width="4.28515625" style="216" customWidth="1"/>
    <col min="2050" max="2050" width="14.42578125" style="216" customWidth="1"/>
    <col min="2051" max="2051" width="38.28515625" style="216" customWidth="1"/>
    <col min="2052" max="2052" width="4.7109375" style="216" customWidth="1"/>
    <col min="2053" max="2053" width="10.7109375" style="216" customWidth="1"/>
    <col min="2054" max="2054" width="9.85546875" style="216" customWidth="1"/>
    <col min="2055" max="2055" width="12.7109375" style="216" customWidth="1"/>
    <col min="2056" max="2067" width="0" style="216" hidden="1" customWidth="1"/>
    <col min="2068" max="2076" width="9.140625" style="216"/>
    <col min="2077" max="2087" width="0" style="216" hidden="1" customWidth="1"/>
    <col min="2088" max="2100" width="9.140625" style="216"/>
    <col min="2101" max="2101" width="73.42578125" style="216" customWidth="1"/>
    <col min="2102" max="2304" width="9.140625" style="216"/>
    <col min="2305" max="2305" width="4.28515625" style="216" customWidth="1"/>
    <col min="2306" max="2306" width="14.42578125" style="216" customWidth="1"/>
    <col min="2307" max="2307" width="38.28515625" style="216" customWidth="1"/>
    <col min="2308" max="2308" width="4.7109375" style="216" customWidth="1"/>
    <col min="2309" max="2309" width="10.7109375" style="216" customWidth="1"/>
    <col min="2310" max="2310" width="9.85546875" style="216" customWidth="1"/>
    <col min="2311" max="2311" width="12.7109375" style="216" customWidth="1"/>
    <col min="2312" max="2323" width="0" style="216" hidden="1" customWidth="1"/>
    <col min="2324" max="2332" width="9.140625" style="216"/>
    <col min="2333" max="2343" width="0" style="216" hidden="1" customWidth="1"/>
    <col min="2344" max="2356" width="9.140625" style="216"/>
    <col min="2357" max="2357" width="73.42578125" style="216" customWidth="1"/>
    <col min="2358" max="2560" width="9.140625" style="216"/>
    <col min="2561" max="2561" width="4.28515625" style="216" customWidth="1"/>
    <col min="2562" max="2562" width="14.42578125" style="216" customWidth="1"/>
    <col min="2563" max="2563" width="38.28515625" style="216" customWidth="1"/>
    <col min="2564" max="2564" width="4.7109375" style="216" customWidth="1"/>
    <col min="2565" max="2565" width="10.7109375" style="216" customWidth="1"/>
    <col min="2566" max="2566" width="9.85546875" style="216" customWidth="1"/>
    <col min="2567" max="2567" width="12.7109375" style="216" customWidth="1"/>
    <col min="2568" max="2579" width="0" style="216" hidden="1" customWidth="1"/>
    <col min="2580" max="2588" width="9.140625" style="216"/>
    <col min="2589" max="2599" width="0" style="216" hidden="1" customWidth="1"/>
    <col min="2600" max="2612" width="9.140625" style="216"/>
    <col min="2613" max="2613" width="73.42578125" style="216" customWidth="1"/>
    <col min="2614" max="2816" width="9.140625" style="216"/>
    <col min="2817" max="2817" width="4.28515625" style="216" customWidth="1"/>
    <col min="2818" max="2818" width="14.42578125" style="216" customWidth="1"/>
    <col min="2819" max="2819" width="38.28515625" style="216" customWidth="1"/>
    <col min="2820" max="2820" width="4.7109375" style="216" customWidth="1"/>
    <col min="2821" max="2821" width="10.7109375" style="216" customWidth="1"/>
    <col min="2822" max="2822" width="9.85546875" style="216" customWidth="1"/>
    <col min="2823" max="2823" width="12.7109375" style="216" customWidth="1"/>
    <col min="2824" max="2835" width="0" style="216" hidden="1" customWidth="1"/>
    <col min="2836" max="2844" width="9.140625" style="216"/>
    <col min="2845" max="2855" width="0" style="216" hidden="1" customWidth="1"/>
    <col min="2856" max="2868" width="9.140625" style="216"/>
    <col min="2869" max="2869" width="73.42578125" style="216" customWidth="1"/>
    <col min="2870" max="3072" width="9.140625" style="216"/>
    <col min="3073" max="3073" width="4.28515625" style="216" customWidth="1"/>
    <col min="3074" max="3074" width="14.42578125" style="216" customWidth="1"/>
    <col min="3075" max="3075" width="38.28515625" style="216" customWidth="1"/>
    <col min="3076" max="3076" width="4.7109375" style="216" customWidth="1"/>
    <col min="3077" max="3077" width="10.7109375" style="216" customWidth="1"/>
    <col min="3078" max="3078" width="9.85546875" style="216" customWidth="1"/>
    <col min="3079" max="3079" width="12.7109375" style="216" customWidth="1"/>
    <col min="3080" max="3091" width="0" style="216" hidden="1" customWidth="1"/>
    <col min="3092" max="3100" width="9.140625" style="216"/>
    <col min="3101" max="3111" width="0" style="216" hidden="1" customWidth="1"/>
    <col min="3112" max="3124" width="9.140625" style="216"/>
    <col min="3125" max="3125" width="73.42578125" style="216" customWidth="1"/>
    <col min="3126" max="3328" width="9.140625" style="216"/>
    <col min="3329" max="3329" width="4.28515625" style="216" customWidth="1"/>
    <col min="3330" max="3330" width="14.42578125" style="216" customWidth="1"/>
    <col min="3331" max="3331" width="38.28515625" style="216" customWidth="1"/>
    <col min="3332" max="3332" width="4.7109375" style="216" customWidth="1"/>
    <col min="3333" max="3333" width="10.7109375" style="216" customWidth="1"/>
    <col min="3334" max="3334" width="9.85546875" style="216" customWidth="1"/>
    <col min="3335" max="3335" width="12.7109375" style="216" customWidth="1"/>
    <col min="3336" max="3347" width="0" style="216" hidden="1" customWidth="1"/>
    <col min="3348" max="3356" width="9.140625" style="216"/>
    <col min="3357" max="3367" width="0" style="216" hidden="1" customWidth="1"/>
    <col min="3368" max="3380" width="9.140625" style="216"/>
    <col min="3381" max="3381" width="73.42578125" style="216" customWidth="1"/>
    <col min="3382" max="3584" width="9.140625" style="216"/>
    <col min="3585" max="3585" width="4.28515625" style="216" customWidth="1"/>
    <col min="3586" max="3586" width="14.42578125" style="216" customWidth="1"/>
    <col min="3587" max="3587" width="38.28515625" style="216" customWidth="1"/>
    <col min="3588" max="3588" width="4.7109375" style="216" customWidth="1"/>
    <col min="3589" max="3589" width="10.7109375" style="216" customWidth="1"/>
    <col min="3590" max="3590" width="9.85546875" style="216" customWidth="1"/>
    <col min="3591" max="3591" width="12.7109375" style="216" customWidth="1"/>
    <col min="3592" max="3603" width="0" style="216" hidden="1" customWidth="1"/>
    <col min="3604" max="3612" width="9.140625" style="216"/>
    <col min="3613" max="3623" width="0" style="216" hidden="1" customWidth="1"/>
    <col min="3624" max="3636" width="9.140625" style="216"/>
    <col min="3637" max="3637" width="73.42578125" style="216" customWidth="1"/>
    <col min="3638" max="3840" width="9.140625" style="216"/>
    <col min="3841" max="3841" width="4.28515625" style="216" customWidth="1"/>
    <col min="3842" max="3842" width="14.42578125" style="216" customWidth="1"/>
    <col min="3843" max="3843" width="38.28515625" style="216" customWidth="1"/>
    <col min="3844" max="3844" width="4.7109375" style="216" customWidth="1"/>
    <col min="3845" max="3845" width="10.7109375" style="216" customWidth="1"/>
    <col min="3846" max="3846" width="9.85546875" style="216" customWidth="1"/>
    <col min="3847" max="3847" width="12.7109375" style="216" customWidth="1"/>
    <col min="3848" max="3859" width="0" style="216" hidden="1" customWidth="1"/>
    <col min="3860" max="3868" width="9.140625" style="216"/>
    <col min="3869" max="3879" width="0" style="216" hidden="1" customWidth="1"/>
    <col min="3880" max="3892" width="9.140625" style="216"/>
    <col min="3893" max="3893" width="73.42578125" style="216" customWidth="1"/>
    <col min="3894" max="4096" width="9.140625" style="216"/>
    <col min="4097" max="4097" width="4.28515625" style="216" customWidth="1"/>
    <col min="4098" max="4098" width="14.42578125" style="216" customWidth="1"/>
    <col min="4099" max="4099" width="38.28515625" style="216" customWidth="1"/>
    <col min="4100" max="4100" width="4.7109375" style="216" customWidth="1"/>
    <col min="4101" max="4101" width="10.7109375" style="216" customWidth="1"/>
    <col min="4102" max="4102" width="9.85546875" style="216" customWidth="1"/>
    <col min="4103" max="4103" width="12.7109375" style="216" customWidth="1"/>
    <col min="4104" max="4115" width="0" style="216" hidden="1" customWidth="1"/>
    <col min="4116" max="4124" width="9.140625" style="216"/>
    <col min="4125" max="4135" width="0" style="216" hidden="1" customWidth="1"/>
    <col min="4136" max="4148" width="9.140625" style="216"/>
    <col min="4149" max="4149" width="73.42578125" style="216" customWidth="1"/>
    <col min="4150" max="4352" width="9.140625" style="216"/>
    <col min="4353" max="4353" width="4.28515625" style="216" customWidth="1"/>
    <col min="4354" max="4354" width="14.42578125" style="216" customWidth="1"/>
    <col min="4355" max="4355" width="38.28515625" style="216" customWidth="1"/>
    <col min="4356" max="4356" width="4.7109375" style="216" customWidth="1"/>
    <col min="4357" max="4357" width="10.7109375" style="216" customWidth="1"/>
    <col min="4358" max="4358" width="9.85546875" style="216" customWidth="1"/>
    <col min="4359" max="4359" width="12.7109375" style="216" customWidth="1"/>
    <col min="4360" max="4371" width="0" style="216" hidden="1" customWidth="1"/>
    <col min="4372" max="4380" width="9.140625" style="216"/>
    <col min="4381" max="4391" width="0" style="216" hidden="1" customWidth="1"/>
    <col min="4392" max="4404" width="9.140625" style="216"/>
    <col min="4405" max="4405" width="73.42578125" style="216" customWidth="1"/>
    <col min="4406" max="4608" width="9.140625" style="216"/>
    <col min="4609" max="4609" width="4.28515625" style="216" customWidth="1"/>
    <col min="4610" max="4610" width="14.42578125" style="216" customWidth="1"/>
    <col min="4611" max="4611" width="38.28515625" style="216" customWidth="1"/>
    <col min="4612" max="4612" width="4.7109375" style="216" customWidth="1"/>
    <col min="4613" max="4613" width="10.7109375" style="216" customWidth="1"/>
    <col min="4614" max="4614" width="9.85546875" style="216" customWidth="1"/>
    <col min="4615" max="4615" width="12.7109375" style="216" customWidth="1"/>
    <col min="4616" max="4627" width="0" style="216" hidden="1" customWidth="1"/>
    <col min="4628" max="4636" width="9.140625" style="216"/>
    <col min="4637" max="4647" width="0" style="216" hidden="1" customWidth="1"/>
    <col min="4648" max="4660" width="9.140625" style="216"/>
    <col min="4661" max="4661" width="73.42578125" style="216" customWidth="1"/>
    <col min="4662" max="4864" width="9.140625" style="216"/>
    <col min="4865" max="4865" width="4.28515625" style="216" customWidth="1"/>
    <col min="4866" max="4866" width="14.42578125" style="216" customWidth="1"/>
    <col min="4867" max="4867" width="38.28515625" style="216" customWidth="1"/>
    <col min="4868" max="4868" width="4.7109375" style="216" customWidth="1"/>
    <col min="4869" max="4869" width="10.7109375" style="216" customWidth="1"/>
    <col min="4870" max="4870" width="9.85546875" style="216" customWidth="1"/>
    <col min="4871" max="4871" width="12.7109375" style="216" customWidth="1"/>
    <col min="4872" max="4883" width="0" style="216" hidden="1" customWidth="1"/>
    <col min="4884" max="4892" width="9.140625" style="216"/>
    <col min="4893" max="4903" width="0" style="216" hidden="1" customWidth="1"/>
    <col min="4904" max="4916" width="9.140625" style="216"/>
    <col min="4917" max="4917" width="73.42578125" style="216" customWidth="1"/>
    <col min="4918" max="5120" width="9.140625" style="216"/>
    <col min="5121" max="5121" width="4.28515625" style="216" customWidth="1"/>
    <col min="5122" max="5122" width="14.42578125" style="216" customWidth="1"/>
    <col min="5123" max="5123" width="38.28515625" style="216" customWidth="1"/>
    <col min="5124" max="5124" width="4.7109375" style="216" customWidth="1"/>
    <col min="5125" max="5125" width="10.7109375" style="216" customWidth="1"/>
    <col min="5126" max="5126" width="9.85546875" style="216" customWidth="1"/>
    <col min="5127" max="5127" width="12.7109375" style="216" customWidth="1"/>
    <col min="5128" max="5139" width="0" style="216" hidden="1" customWidth="1"/>
    <col min="5140" max="5148" width="9.140625" style="216"/>
    <col min="5149" max="5159" width="0" style="216" hidden="1" customWidth="1"/>
    <col min="5160" max="5172" width="9.140625" style="216"/>
    <col min="5173" max="5173" width="73.42578125" style="216" customWidth="1"/>
    <col min="5174" max="5376" width="9.140625" style="216"/>
    <col min="5377" max="5377" width="4.28515625" style="216" customWidth="1"/>
    <col min="5378" max="5378" width="14.42578125" style="216" customWidth="1"/>
    <col min="5379" max="5379" width="38.28515625" style="216" customWidth="1"/>
    <col min="5380" max="5380" width="4.7109375" style="216" customWidth="1"/>
    <col min="5381" max="5381" width="10.7109375" style="216" customWidth="1"/>
    <col min="5382" max="5382" width="9.85546875" style="216" customWidth="1"/>
    <col min="5383" max="5383" width="12.7109375" style="216" customWidth="1"/>
    <col min="5384" max="5395" width="0" style="216" hidden="1" customWidth="1"/>
    <col min="5396" max="5404" width="9.140625" style="216"/>
    <col min="5405" max="5415" width="0" style="216" hidden="1" customWidth="1"/>
    <col min="5416" max="5428" width="9.140625" style="216"/>
    <col min="5429" max="5429" width="73.42578125" style="216" customWidth="1"/>
    <col min="5430" max="5632" width="9.140625" style="216"/>
    <col min="5633" max="5633" width="4.28515625" style="216" customWidth="1"/>
    <col min="5634" max="5634" width="14.42578125" style="216" customWidth="1"/>
    <col min="5635" max="5635" width="38.28515625" style="216" customWidth="1"/>
    <col min="5636" max="5636" width="4.7109375" style="216" customWidth="1"/>
    <col min="5637" max="5637" width="10.7109375" style="216" customWidth="1"/>
    <col min="5638" max="5638" width="9.85546875" style="216" customWidth="1"/>
    <col min="5639" max="5639" width="12.7109375" style="216" customWidth="1"/>
    <col min="5640" max="5651" width="0" style="216" hidden="1" customWidth="1"/>
    <col min="5652" max="5660" width="9.140625" style="216"/>
    <col min="5661" max="5671" width="0" style="216" hidden="1" customWidth="1"/>
    <col min="5672" max="5684" width="9.140625" style="216"/>
    <col min="5685" max="5685" width="73.42578125" style="216" customWidth="1"/>
    <col min="5686" max="5888" width="9.140625" style="216"/>
    <col min="5889" max="5889" width="4.28515625" style="216" customWidth="1"/>
    <col min="5890" max="5890" width="14.42578125" style="216" customWidth="1"/>
    <col min="5891" max="5891" width="38.28515625" style="216" customWidth="1"/>
    <col min="5892" max="5892" width="4.7109375" style="216" customWidth="1"/>
    <col min="5893" max="5893" width="10.7109375" style="216" customWidth="1"/>
    <col min="5894" max="5894" width="9.85546875" style="216" customWidth="1"/>
    <col min="5895" max="5895" width="12.7109375" style="216" customWidth="1"/>
    <col min="5896" max="5907" width="0" style="216" hidden="1" customWidth="1"/>
    <col min="5908" max="5916" width="9.140625" style="216"/>
    <col min="5917" max="5927" width="0" style="216" hidden="1" customWidth="1"/>
    <col min="5928" max="5940" width="9.140625" style="216"/>
    <col min="5941" max="5941" width="73.42578125" style="216" customWidth="1"/>
    <col min="5942" max="6144" width="9.140625" style="216"/>
    <col min="6145" max="6145" width="4.28515625" style="216" customWidth="1"/>
    <col min="6146" max="6146" width="14.42578125" style="216" customWidth="1"/>
    <col min="6147" max="6147" width="38.28515625" style="216" customWidth="1"/>
    <col min="6148" max="6148" width="4.7109375" style="216" customWidth="1"/>
    <col min="6149" max="6149" width="10.7109375" style="216" customWidth="1"/>
    <col min="6150" max="6150" width="9.85546875" style="216" customWidth="1"/>
    <col min="6151" max="6151" width="12.7109375" style="216" customWidth="1"/>
    <col min="6152" max="6163" width="0" style="216" hidden="1" customWidth="1"/>
    <col min="6164" max="6172" width="9.140625" style="216"/>
    <col min="6173" max="6183" width="0" style="216" hidden="1" customWidth="1"/>
    <col min="6184" max="6196" width="9.140625" style="216"/>
    <col min="6197" max="6197" width="73.42578125" style="216" customWidth="1"/>
    <col min="6198" max="6400" width="9.140625" style="216"/>
    <col min="6401" max="6401" width="4.28515625" style="216" customWidth="1"/>
    <col min="6402" max="6402" width="14.42578125" style="216" customWidth="1"/>
    <col min="6403" max="6403" width="38.28515625" style="216" customWidth="1"/>
    <col min="6404" max="6404" width="4.7109375" style="216" customWidth="1"/>
    <col min="6405" max="6405" width="10.7109375" style="216" customWidth="1"/>
    <col min="6406" max="6406" width="9.85546875" style="216" customWidth="1"/>
    <col min="6407" max="6407" width="12.7109375" style="216" customWidth="1"/>
    <col min="6408" max="6419" width="0" style="216" hidden="1" customWidth="1"/>
    <col min="6420" max="6428" width="9.140625" style="216"/>
    <col min="6429" max="6439" width="0" style="216" hidden="1" customWidth="1"/>
    <col min="6440" max="6452" width="9.140625" style="216"/>
    <col min="6453" max="6453" width="73.42578125" style="216" customWidth="1"/>
    <col min="6454" max="6656" width="9.140625" style="216"/>
    <col min="6657" max="6657" width="4.28515625" style="216" customWidth="1"/>
    <col min="6658" max="6658" width="14.42578125" style="216" customWidth="1"/>
    <col min="6659" max="6659" width="38.28515625" style="216" customWidth="1"/>
    <col min="6660" max="6660" width="4.7109375" style="216" customWidth="1"/>
    <col min="6661" max="6661" width="10.7109375" style="216" customWidth="1"/>
    <col min="6662" max="6662" width="9.85546875" style="216" customWidth="1"/>
    <col min="6663" max="6663" width="12.7109375" style="216" customWidth="1"/>
    <col min="6664" max="6675" width="0" style="216" hidden="1" customWidth="1"/>
    <col min="6676" max="6684" width="9.140625" style="216"/>
    <col min="6685" max="6695" width="0" style="216" hidden="1" customWidth="1"/>
    <col min="6696" max="6708" width="9.140625" style="216"/>
    <col min="6709" max="6709" width="73.42578125" style="216" customWidth="1"/>
    <col min="6710" max="6912" width="9.140625" style="216"/>
    <col min="6913" max="6913" width="4.28515625" style="216" customWidth="1"/>
    <col min="6914" max="6914" width="14.42578125" style="216" customWidth="1"/>
    <col min="6915" max="6915" width="38.28515625" style="216" customWidth="1"/>
    <col min="6916" max="6916" width="4.7109375" style="216" customWidth="1"/>
    <col min="6917" max="6917" width="10.7109375" style="216" customWidth="1"/>
    <col min="6918" max="6918" width="9.85546875" style="216" customWidth="1"/>
    <col min="6919" max="6919" width="12.7109375" style="216" customWidth="1"/>
    <col min="6920" max="6931" width="0" style="216" hidden="1" customWidth="1"/>
    <col min="6932" max="6940" width="9.140625" style="216"/>
    <col min="6941" max="6951" width="0" style="216" hidden="1" customWidth="1"/>
    <col min="6952" max="6964" width="9.140625" style="216"/>
    <col min="6965" max="6965" width="73.42578125" style="216" customWidth="1"/>
    <col min="6966" max="7168" width="9.140625" style="216"/>
    <col min="7169" max="7169" width="4.28515625" style="216" customWidth="1"/>
    <col min="7170" max="7170" width="14.42578125" style="216" customWidth="1"/>
    <col min="7171" max="7171" width="38.28515625" style="216" customWidth="1"/>
    <col min="7172" max="7172" width="4.7109375" style="216" customWidth="1"/>
    <col min="7173" max="7173" width="10.7109375" style="216" customWidth="1"/>
    <col min="7174" max="7174" width="9.85546875" style="216" customWidth="1"/>
    <col min="7175" max="7175" width="12.7109375" style="216" customWidth="1"/>
    <col min="7176" max="7187" width="0" style="216" hidden="1" customWidth="1"/>
    <col min="7188" max="7196" width="9.140625" style="216"/>
    <col min="7197" max="7207" width="0" style="216" hidden="1" customWidth="1"/>
    <col min="7208" max="7220" width="9.140625" style="216"/>
    <col min="7221" max="7221" width="73.42578125" style="216" customWidth="1"/>
    <col min="7222" max="7424" width="9.140625" style="216"/>
    <col min="7425" max="7425" width="4.28515625" style="216" customWidth="1"/>
    <col min="7426" max="7426" width="14.42578125" style="216" customWidth="1"/>
    <col min="7427" max="7427" width="38.28515625" style="216" customWidth="1"/>
    <col min="7428" max="7428" width="4.7109375" style="216" customWidth="1"/>
    <col min="7429" max="7429" width="10.7109375" style="216" customWidth="1"/>
    <col min="7430" max="7430" width="9.85546875" style="216" customWidth="1"/>
    <col min="7431" max="7431" width="12.7109375" style="216" customWidth="1"/>
    <col min="7432" max="7443" width="0" style="216" hidden="1" customWidth="1"/>
    <col min="7444" max="7452" width="9.140625" style="216"/>
    <col min="7453" max="7463" width="0" style="216" hidden="1" customWidth="1"/>
    <col min="7464" max="7476" width="9.140625" style="216"/>
    <col min="7477" max="7477" width="73.42578125" style="216" customWidth="1"/>
    <col min="7478" max="7680" width="9.140625" style="216"/>
    <col min="7681" max="7681" width="4.28515625" style="216" customWidth="1"/>
    <col min="7682" max="7682" width="14.42578125" style="216" customWidth="1"/>
    <col min="7683" max="7683" width="38.28515625" style="216" customWidth="1"/>
    <col min="7684" max="7684" width="4.7109375" style="216" customWidth="1"/>
    <col min="7685" max="7685" width="10.7109375" style="216" customWidth="1"/>
    <col min="7686" max="7686" width="9.85546875" style="216" customWidth="1"/>
    <col min="7687" max="7687" width="12.7109375" style="216" customWidth="1"/>
    <col min="7688" max="7699" width="0" style="216" hidden="1" customWidth="1"/>
    <col min="7700" max="7708" width="9.140625" style="216"/>
    <col min="7709" max="7719" width="0" style="216" hidden="1" customWidth="1"/>
    <col min="7720" max="7732" width="9.140625" style="216"/>
    <col min="7733" max="7733" width="73.42578125" style="216" customWidth="1"/>
    <col min="7734" max="7936" width="9.140625" style="216"/>
    <col min="7937" max="7937" width="4.28515625" style="216" customWidth="1"/>
    <col min="7938" max="7938" width="14.42578125" style="216" customWidth="1"/>
    <col min="7939" max="7939" width="38.28515625" style="216" customWidth="1"/>
    <col min="7940" max="7940" width="4.7109375" style="216" customWidth="1"/>
    <col min="7941" max="7941" width="10.7109375" style="216" customWidth="1"/>
    <col min="7942" max="7942" width="9.85546875" style="216" customWidth="1"/>
    <col min="7943" max="7943" width="12.7109375" style="216" customWidth="1"/>
    <col min="7944" max="7955" width="0" style="216" hidden="1" customWidth="1"/>
    <col min="7956" max="7964" width="9.140625" style="216"/>
    <col min="7965" max="7975" width="0" style="216" hidden="1" customWidth="1"/>
    <col min="7976" max="7988" width="9.140625" style="216"/>
    <col min="7989" max="7989" width="73.42578125" style="216" customWidth="1"/>
    <col min="7990" max="8192" width="9.140625" style="216"/>
    <col min="8193" max="8193" width="4.28515625" style="216" customWidth="1"/>
    <col min="8194" max="8194" width="14.42578125" style="216" customWidth="1"/>
    <col min="8195" max="8195" width="38.28515625" style="216" customWidth="1"/>
    <col min="8196" max="8196" width="4.7109375" style="216" customWidth="1"/>
    <col min="8197" max="8197" width="10.7109375" style="216" customWidth="1"/>
    <col min="8198" max="8198" width="9.85546875" style="216" customWidth="1"/>
    <col min="8199" max="8199" width="12.7109375" style="216" customWidth="1"/>
    <col min="8200" max="8211" width="0" style="216" hidden="1" customWidth="1"/>
    <col min="8212" max="8220" width="9.140625" style="216"/>
    <col min="8221" max="8231" width="0" style="216" hidden="1" customWidth="1"/>
    <col min="8232" max="8244" width="9.140625" style="216"/>
    <col min="8245" max="8245" width="73.42578125" style="216" customWidth="1"/>
    <col min="8246" max="8448" width="9.140625" style="216"/>
    <col min="8449" max="8449" width="4.28515625" style="216" customWidth="1"/>
    <col min="8450" max="8450" width="14.42578125" style="216" customWidth="1"/>
    <col min="8451" max="8451" width="38.28515625" style="216" customWidth="1"/>
    <col min="8452" max="8452" width="4.7109375" style="216" customWidth="1"/>
    <col min="8453" max="8453" width="10.7109375" style="216" customWidth="1"/>
    <col min="8454" max="8454" width="9.85546875" style="216" customWidth="1"/>
    <col min="8455" max="8455" width="12.7109375" style="216" customWidth="1"/>
    <col min="8456" max="8467" width="0" style="216" hidden="1" customWidth="1"/>
    <col min="8468" max="8476" width="9.140625" style="216"/>
    <col min="8477" max="8487" width="0" style="216" hidden="1" customWidth="1"/>
    <col min="8488" max="8500" width="9.140625" style="216"/>
    <col min="8501" max="8501" width="73.42578125" style="216" customWidth="1"/>
    <col min="8502" max="8704" width="9.140625" style="216"/>
    <col min="8705" max="8705" width="4.28515625" style="216" customWidth="1"/>
    <col min="8706" max="8706" width="14.42578125" style="216" customWidth="1"/>
    <col min="8707" max="8707" width="38.28515625" style="216" customWidth="1"/>
    <col min="8708" max="8708" width="4.7109375" style="216" customWidth="1"/>
    <col min="8709" max="8709" width="10.7109375" style="216" customWidth="1"/>
    <col min="8710" max="8710" width="9.85546875" style="216" customWidth="1"/>
    <col min="8711" max="8711" width="12.7109375" style="216" customWidth="1"/>
    <col min="8712" max="8723" width="0" style="216" hidden="1" customWidth="1"/>
    <col min="8724" max="8732" width="9.140625" style="216"/>
    <col min="8733" max="8743" width="0" style="216" hidden="1" customWidth="1"/>
    <col min="8744" max="8756" width="9.140625" style="216"/>
    <col min="8757" max="8757" width="73.42578125" style="216" customWidth="1"/>
    <col min="8758" max="8960" width="9.140625" style="216"/>
    <col min="8961" max="8961" width="4.28515625" style="216" customWidth="1"/>
    <col min="8962" max="8962" width="14.42578125" style="216" customWidth="1"/>
    <col min="8963" max="8963" width="38.28515625" style="216" customWidth="1"/>
    <col min="8964" max="8964" width="4.7109375" style="216" customWidth="1"/>
    <col min="8965" max="8965" width="10.7109375" style="216" customWidth="1"/>
    <col min="8966" max="8966" width="9.85546875" style="216" customWidth="1"/>
    <col min="8967" max="8967" width="12.7109375" style="216" customWidth="1"/>
    <col min="8968" max="8979" width="0" style="216" hidden="1" customWidth="1"/>
    <col min="8980" max="8988" width="9.140625" style="216"/>
    <col min="8989" max="8999" width="0" style="216" hidden="1" customWidth="1"/>
    <col min="9000" max="9012" width="9.140625" style="216"/>
    <col min="9013" max="9013" width="73.42578125" style="216" customWidth="1"/>
    <col min="9014" max="9216" width="9.140625" style="216"/>
    <col min="9217" max="9217" width="4.28515625" style="216" customWidth="1"/>
    <col min="9218" max="9218" width="14.42578125" style="216" customWidth="1"/>
    <col min="9219" max="9219" width="38.28515625" style="216" customWidth="1"/>
    <col min="9220" max="9220" width="4.7109375" style="216" customWidth="1"/>
    <col min="9221" max="9221" width="10.7109375" style="216" customWidth="1"/>
    <col min="9222" max="9222" width="9.85546875" style="216" customWidth="1"/>
    <col min="9223" max="9223" width="12.7109375" style="216" customWidth="1"/>
    <col min="9224" max="9235" width="0" style="216" hidden="1" customWidth="1"/>
    <col min="9236" max="9244" width="9.140625" style="216"/>
    <col min="9245" max="9255" width="0" style="216" hidden="1" customWidth="1"/>
    <col min="9256" max="9268" width="9.140625" style="216"/>
    <col min="9269" max="9269" width="73.42578125" style="216" customWidth="1"/>
    <col min="9270" max="9472" width="9.140625" style="216"/>
    <col min="9473" max="9473" width="4.28515625" style="216" customWidth="1"/>
    <col min="9474" max="9474" width="14.42578125" style="216" customWidth="1"/>
    <col min="9475" max="9475" width="38.28515625" style="216" customWidth="1"/>
    <col min="9476" max="9476" width="4.7109375" style="216" customWidth="1"/>
    <col min="9477" max="9477" width="10.7109375" style="216" customWidth="1"/>
    <col min="9478" max="9478" width="9.85546875" style="216" customWidth="1"/>
    <col min="9479" max="9479" width="12.7109375" style="216" customWidth="1"/>
    <col min="9480" max="9491" width="0" style="216" hidden="1" customWidth="1"/>
    <col min="9492" max="9500" width="9.140625" style="216"/>
    <col min="9501" max="9511" width="0" style="216" hidden="1" customWidth="1"/>
    <col min="9512" max="9524" width="9.140625" style="216"/>
    <col min="9525" max="9525" width="73.42578125" style="216" customWidth="1"/>
    <col min="9526" max="9728" width="9.140625" style="216"/>
    <col min="9729" max="9729" width="4.28515625" style="216" customWidth="1"/>
    <col min="9730" max="9730" width="14.42578125" style="216" customWidth="1"/>
    <col min="9731" max="9731" width="38.28515625" style="216" customWidth="1"/>
    <col min="9732" max="9732" width="4.7109375" style="216" customWidth="1"/>
    <col min="9733" max="9733" width="10.7109375" style="216" customWidth="1"/>
    <col min="9734" max="9734" width="9.85546875" style="216" customWidth="1"/>
    <col min="9735" max="9735" width="12.7109375" style="216" customWidth="1"/>
    <col min="9736" max="9747" width="0" style="216" hidden="1" customWidth="1"/>
    <col min="9748" max="9756" width="9.140625" style="216"/>
    <col min="9757" max="9767" width="0" style="216" hidden="1" customWidth="1"/>
    <col min="9768" max="9780" width="9.140625" style="216"/>
    <col min="9781" max="9781" width="73.42578125" style="216" customWidth="1"/>
    <col min="9782" max="9984" width="9.140625" style="216"/>
    <col min="9985" max="9985" width="4.28515625" style="216" customWidth="1"/>
    <col min="9986" max="9986" width="14.42578125" style="216" customWidth="1"/>
    <col min="9987" max="9987" width="38.28515625" style="216" customWidth="1"/>
    <col min="9988" max="9988" width="4.7109375" style="216" customWidth="1"/>
    <col min="9989" max="9989" width="10.7109375" style="216" customWidth="1"/>
    <col min="9990" max="9990" width="9.85546875" style="216" customWidth="1"/>
    <col min="9991" max="9991" width="12.7109375" style="216" customWidth="1"/>
    <col min="9992" max="10003" width="0" style="216" hidden="1" customWidth="1"/>
    <col min="10004" max="10012" width="9.140625" style="216"/>
    <col min="10013" max="10023" width="0" style="216" hidden="1" customWidth="1"/>
    <col min="10024" max="10036" width="9.140625" style="216"/>
    <col min="10037" max="10037" width="73.42578125" style="216" customWidth="1"/>
    <col min="10038" max="10240" width="9.140625" style="216"/>
    <col min="10241" max="10241" width="4.28515625" style="216" customWidth="1"/>
    <col min="10242" max="10242" width="14.42578125" style="216" customWidth="1"/>
    <col min="10243" max="10243" width="38.28515625" style="216" customWidth="1"/>
    <col min="10244" max="10244" width="4.7109375" style="216" customWidth="1"/>
    <col min="10245" max="10245" width="10.7109375" style="216" customWidth="1"/>
    <col min="10246" max="10246" width="9.85546875" style="216" customWidth="1"/>
    <col min="10247" max="10247" width="12.7109375" style="216" customWidth="1"/>
    <col min="10248" max="10259" width="0" style="216" hidden="1" customWidth="1"/>
    <col min="10260" max="10268" width="9.140625" style="216"/>
    <col min="10269" max="10279" width="0" style="216" hidden="1" customWidth="1"/>
    <col min="10280" max="10292" width="9.140625" style="216"/>
    <col min="10293" max="10293" width="73.42578125" style="216" customWidth="1"/>
    <col min="10294" max="10496" width="9.140625" style="216"/>
    <col min="10497" max="10497" width="4.28515625" style="216" customWidth="1"/>
    <col min="10498" max="10498" width="14.42578125" style="216" customWidth="1"/>
    <col min="10499" max="10499" width="38.28515625" style="216" customWidth="1"/>
    <col min="10500" max="10500" width="4.7109375" style="216" customWidth="1"/>
    <col min="10501" max="10501" width="10.7109375" style="216" customWidth="1"/>
    <col min="10502" max="10502" width="9.85546875" style="216" customWidth="1"/>
    <col min="10503" max="10503" width="12.7109375" style="216" customWidth="1"/>
    <col min="10504" max="10515" width="0" style="216" hidden="1" customWidth="1"/>
    <col min="10516" max="10524" width="9.140625" style="216"/>
    <col min="10525" max="10535" width="0" style="216" hidden="1" customWidth="1"/>
    <col min="10536" max="10548" width="9.140625" style="216"/>
    <col min="10549" max="10549" width="73.42578125" style="216" customWidth="1"/>
    <col min="10550" max="10752" width="9.140625" style="216"/>
    <col min="10753" max="10753" width="4.28515625" style="216" customWidth="1"/>
    <col min="10754" max="10754" width="14.42578125" style="216" customWidth="1"/>
    <col min="10755" max="10755" width="38.28515625" style="216" customWidth="1"/>
    <col min="10756" max="10756" width="4.7109375" style="216" customWidth="1"/>
    <col min="10757" max="10757" width="10.7109375" style="216" customWidth="1"/>
    <col min="10758" max="10758" width="9.85546875" style="216" customWidth="1"/>
    <col min="10759" max="10759" width="12.7109375" style="216" customWidth="1"/>
    <col min="10760" max="10771" width="0" style="216" hidden="1" customWidth="1"/>
    <col min="10772" max="10780" width="9.140625" style="216"/>
    <col min="10781" max="10791" width="0" style="216" hidden="1" customWidth="1"/>
    <col min="10792" max="10804" width="9.140625" style="216"/>
    <col min="10805" max="10805" width="73.42578125" style="216" customWidth="1"/>
    <col min="10806" max="11008" width="9.140625" style="216"/>
    <col min="11009" max="11009" width="4.28515625" style="216" customWidth="1"/>
    <col min="11010" max="11010" width="14.42578125" style="216" customWidth="1"/>
    <col min="11011" max="11011" width="38.28515625" style="216" customWidth="1"/>
    <col min="11012" max="11012" width="4.7109375" style="216" customWidth="1"/>
    <col min="11013" max="11013" width="10.7109375" style="216" customWidth="1"/>
    <col min="11014" max="11014" width="9.85546875" style="216" customWidth="1"/>
    <col min="11015" max="11015" width="12.7109375" style="216" customWidth="1"/>
    <col min="11016" max="11027" width="0" style="216" hidden="1" customWidth="1"/>
    <col min="11028" max="11036" width="9.140625" style="216"/>
    <col min="11037" max="11047" width="0" style="216" hidden="1" customWidth="1"/>
    <col min="11048" max="11060" width="9.140625" style="216"/>
    <col min="11061" max="11061" width="73.42578125" style="216" customWidth="1"/>
    <col min="11062" max="11264" width="9.140625" style="216"/>
    <col min="11265" max="11265" width="4.28515625" style="216" customWidth="1"/>
    <col min="11266" max="11266" width="14.42578125" style="216" customWidth="1"/>
    <col min="11267" max="11267" width="38.28515625" style="216" customWidth="1"/>
    <col min="11268" max="11268" width="4.7109375" style="216" customWidth="1"/>
    <col min="11269" max="11269" width="10.7109375" style="216" customWidth="1"/>
    <col min="11270" max="11270" width="9.85546875" style="216" customWidth="1"/>
    <col min="11271" max="11271" width="12.7109375" style="216" customWidth="1"/>
    <col min="11272" max="11283" width="0" style="216" hidden="1" customWidth="1"/>
    <col min="11284" max="11292" width="9.140625" style="216"/>
    <col min="11293" max="11303" width="0" style="216" hidden="1" customWidth="1"/>
    <col min="11304" max="11316" width="9.140625" style="216"/>
    <col min="11317" max="11317" width="73.42578125" style="216" customWidth="1"/>
    <col min="11318" max="11520" width="9.140625" style="216"/>
    <col min="11521" max="11521" width="4.28515625" style="216" customWidth="1"/>
    <col min="11522" max="11522" width="14.42578125" style="216" customWidth="1"/>
    <col min="11523" max="11523" width="38.28515625" style="216" customWidth="1"/>
    <col min="11524" max="11524" width="4.7109375" style="216" customWidth="1"/>
    <col min="11525" max="11525" width="10.7109375" style="216" customWidth="1"/>
    <col min="11526" max="11526" width="9.85546875" style="216" customWidth="1"/>
    <col min="11527" max="11527" width="12.7109375" style="216" customWidth="1"/>
    <col min="11528" max="11539" width="0" style="216" hidden="1" customWidth="1"/>
    <col min="11540" max="11548" width="9.140625" style="216"/>
    <col min="11549" max="11559" width="0" style="216" hidden="1" customWidth="1"/>
    <col min="11560" max="11572" width="9.140625" style="216"/>
    <col min="11573" max="11573" width="73.42578125" style="216" customWidth="1"/>
    <col min="11574" max="11776" width="9.140625" style="216"/>
    <col min="11777" max="11777" width="4.28515625" style="216" customWidth="1"/>
    <col min="11778" max="11778" width="14.42578125" style="216" customWidth="1"/>
    <col min="11779" max="11779" width="38.28515625" style="216" customWidth="1"/>
    <col min="11780" max="11780" width="4.7109375" style="216" customWidth="1"/>
    <col min="11781" max="11781" width="10.7109375" style="216" customWidth="1"/>
    <col min="11782" max="11782" width="9.85546875" style="216" customWidth="1"/>
    <col min="11783" max="11783" width="12.7109375" style="216" customWidth="1"/>
    <col min="11784" max="11795" width="0" style="216" hidden="1" customWidth="1"/>
    <col min="11796" max="11804" width="9.140625" style="216"/>
    <col min="11805" max="11815" width="0" style="216" hidden="1" customWidth="1"/>
    <col min="11816" max="11828" width="9.140625" style="216"/>
    <col min="11829" max="11829" width="73.42578125" style="216" customWidth="1"/>
    <col min="11830" max="12032" width="9.140625" style="216"/>
    <col min="12033" max="12033" width="4.28515625" style="216" customWidth="1"/>
    <col min="12034" max="12034" width="14.42578125" style="216" customWidth="1"/>
    <col min="12035" max="12035" width="38.28515625" style="216" customWidth="1"/>
    <col min="12036" max="12036" width="4.7109375" style="216" customWidth="1"/>
    <col min="12037" max="12037" width="10.7109375" style="216" customWidth="1"/>
    <col min="12038" max="12038" width="9.85546875" style="216" customWidth="1"/>
    <col min="12039" max="12039" width="12.7109375" style="216" customWidth="1"/>
    <col min="12040" max="12051" width="0" style="216" hidden="1" customWidth="1"/>
    <col min="12052" max="12060" width="9.140625" style="216"/>
    <col min="12061" max="12071" width="0" style="216" hidden="1" customWidth="1"/>
    <col min="12072" max="12084" width="9.140625" style="216"/>
    <col min="12085" max="12085" width="73.42578125" style="216" customWidth="1"/>
    <col min="12086" max="12288" width="9.140625" style="216"/>
    <col min="12289" max="12289" width="4.28515625" style="216" customWidth="1"/>
    <col min="12290" max="12290" width="14.42578125" style="216" customWidth="1"/>
    <col min="12291" max="12291" width="38.28515625" style="216" customWidth="1"/>
    <col min="12292" max="12292" width="4.7109375" style="216" customWidth="1"/>
    <col min="12293" max="12293" width="10.7109375" style="216" customWidth="1"/>
    <col min="12294" max="12294" width="9.85546875" style="216" customWidth="1"/>
    <col min="12295" max="12295" width="12.7109375" style="216" customWidth="1"/>
    <col min="12296" max="12307" width="0" style="216" hidden="1" customWidth="1"/>
    <col min="12308" max="12316" width="9.140625" style="216"/>
    <col min="12317" max="12327" width="0" style="216" hidden="1" customWidth="1"/>
    <col min="12328" max="12340" width="9.140625" style="216"/>
    <col min="12341" max="12341" width="73.42578125" style="216" customWidth="1"/>
    <col min="12342" max="12544" width="9.140625" style="216"/>
    <col min="12545" max="12545" width="4.28515625" style="216" customWidth="1"/>
    <col min="12546" max="12546" width="14.42578125" style="216" customWidth="1"/>
    <col min="12547" max="12547" width="38.28515625" style="216" customWidth="1"/>
    <col min="12548" max="12548" width="4.7109375" style="216" customWidth="1"/>
    <col min="12549" max="12549" width="10.7109375" style="216" customWidth="1"/>
    <col min="12550" max="12550" width="9.85546875" style="216" customWidth="1"/>
    <col min="12551" max="12551" width="12.7109375" style="216" customWidth="1"/>
    <col min="12552" max="12563" width="0" style="216" hidden="1" customWidth="1"/>
    <col min="12564" max="12572" width="9.140625" style="216"/>
    <col min="12573" max="12583" width="0" style="216" hidden="1" customWidth="1"/>
    <col min="12584" max="12596" width="9.140625" style="216"/>
    <col min="12597" max="12597" width="73.42578125" style="216" customWidth="1"/>
    <col min="12598" max="12800" width="9.140625" style="216"/>
    <col min="12801" max="12801" width="4.28515625" style="216" customWidth="1"/>
    <col min="12802" max="12802" width="14.42578125" style="216" customWidth="1"/>
    <col min="12803" max="12803" width="38.28515625" style="216" customWidth="1"/>
    <col min="12804" max="12804" width="4.7109375" style="216" customWidth="1"/>
    <col min="12805" max="12805" width="10.7109375" style="216" customWidth="1"/>
    <col min="12806" max="12806" width="9.85546875" style="216" customWidth="1"/>
    <col min="12807" max="12807" width="12.7109375" style="216" customWidth="1"/>
    <col min="12808" max="12819" width="0" style="216" hidden="1" customWidth="1"/>
    <col min="12820" max="12828" width="9.140625" style="216"/>
    <col min="12829" max="12839" width="0" style="216" hidden="1" customWidth="1"/>
    <col min="12840" max="12852" width="9.140625" style="216"/>
    <col min="12853" max="12853" width="73.42578125" style="216" customWidth="1"/>
    <col min="12854" max="13056" width="9.140625" style="216"/>
    <col min="13057" max="13057" width="4.28515625" style="216" customWidth="1"/>
    <col min="13058" max="13058" width="14.42578125" style="216" customWidth="1"/>
    <col min="13059" max="13059" width="38.28515625" style="216" customWidth="1"/>
    <col min="13060" max="13060" width="4.7109375" style="216" customWidth="1"/>
    <col min="13061" max="13061" width="10.7109375" style="216" customWidth="1"/>
    <col min="13062" max="13062" width="9.85546875" style="216" customWidth="1"/>
    <col min="13063" max="13063" width="12.7109375" style="216" customWidth="1"/>
    <col min="13064" max="13075" width="0" style="216" hidden="1" customWidth="1"/>
    <col min="13076" max="13084" width="9.140625" style="216"/>
    <col min="13085" max="13095" width="0" style="216" hidden="1" customWidth="1"/>
    <col min="13096" max="13108" width="9.140625" style="216"/>
    <col min="13109" max="13109" width="73.42578125" style="216" customWidth="1"/>
    <col min="13110" max="13312" width="9.140625" style="216"/>
    <col min="13313" max="13313" width="4.28515625" style="216" customWidth="1"/>
    <col min="13314" max="13314" width="14.42578125" style="216" customWidth="1"/>
    <col min="13315" max="13315" width="38.28515625" style="216" customWidth="1"/>
    <col min="13316" max="13316" width="4.7109375" style="216" customWidth="1"/>
    <col min="13317" max="13317" width="10.7109375" style="216" customWidth="1"/>
    <col min="13318" max="13318" width="9.85546875" style="216" customWidth="1"/>
    <col min="13319" max="13319" width="12.7109375" style="216" customWidth="1"/>
    <col min="13320" max="13331" width="0" style="216" hidden="1" customWidth="1"/>
    <col min="13332" max="13340" width="9.140625" style="216"/>
    <col min="13341" max="13351" width="0" style="216" hidden="1" customWidth="1"/>
    <col min="13352" max="13364" width="9.140625" style="216"/>
    <col min="13365" max="13365" width="73.42578125" style="216" customWidth="1"/>
    <col min="13366" max="13568" width="9.140625" style="216"/>
    <col min="13569" max="13569" width="4.28515625" style="216" customWidth="1"/>
    <col min="13570" max="13570" width="14.42578125" style="216" customWidth="1"/>
    <col min="13571" max="13571" width="38.28515625" style="216" customWidth="1"/>
    <col min="13572" max="13572" width="4.7109375" style="216" customWidth="1"/>
    <col min="13573" max="13573" width="10.7109375" style="216" customWidth="1"/>
    <col min="13574" max="13574" width="9.85546875" style="216" customWidth="1"/>
    <col min="13575" max="13575" width="12.7109375" style="216" customWidth="1"/>
    <col min="13576" max="13587" width="0" style="216" hidden="1" customWidth="1"/>
    <col min="13588" max="13596" width="9.140625" style="216"/>
    <col min="13597" max="13607" width="0" style="216" hidden="1" customWidth="1"/>
    <col min="13608" max="13620" width="9.140625" style="216"/>
    <col min="13621" max="13621" width="73.42578125" style="216" customWidth="1"/>
    <col min="13622" max="13824" width="9.140625" style="216"/>
    <col min="13825" max="13825" width="4.28515625" style="216" customWidth="1"/>
    <col min="13826" max="13826" width="14.42578125" style="216" customWidth="1"/>
    <col min="13827" max="13827" width="38.28515625" style="216" customWidth="1"/>
    <col min="13828" max="13828" width="4.7109375" style="216" customWidth="1"/>
    <col min="13829" max="13829" width="10.7109375" style="216" customWidth="1"/>
    <col min="13830" max="13830" width="9.85546875" style="216" customWidth="1"/>
    <col min="13831" max="13831" width="12.7109375" style="216" customWidth="1"/>
    <col min="13832" max="13843" width="0" style="216" hidden="1" customWidth="1"/>
    <col min="13844" max="13852" width="9.140625" style="216"/>
    <col min="13853" max="13863" width="0" style="216" hidden="1" customWidth="1"/>
    <col min="13864" max="13876" width="9.140625" style="216"/>
    <col min="13877" max="13877" width="73.42578125" style="216" customWidth="1"/>
    <col min="13878" max="14080" width="9.140625" style="216"/>
    <col min="14081" max="14081" width="4.28515625" style="216" customWidth="1"/>
    <col min="14082" max="14082" width="14.42578125" style="216" customWidth="1"/>
    <col min="14083" max="14083" width="38.28515625" style="216" customWidth="1"/>
    <col min="14084" max="14084" width="4.7109375" style="216" customWidth="1"/>
    <col min="14085" max="14085" width="10.7109375" style="216" customWidth="1"/>
    <col min="14086" max="14086" width="9.85546875" style="216" customWidth="1"/>
    <col min="14087" max="14087" width="12.7109375" style="216" customWidth="1"/>
    <col min="14088" max="14099" width="0" style="216" hidden="1" customWidth="1"/>
    <col min="14100" max="14108" width="9.140625" style="216"/>
    <col min="14109" max="14119" width="0" style="216" hidden="1" customWidth="1"/>
    <col min="14120" max="14132" width="9.140625" style="216"/>
    <col min="14133" max="14133" width="73.42578125" style="216" customWidth="1"/>
    <col min="14134" max="14336" width="9.140625" style="216"/>
    <col min="14337" max="14337" width="4.28515625" style="216" customWidth="1"/>
    <col min="14338" max="14338" width="14.42578125" style="216" customWidth="1"/>
    <col min="14339" max="14339" width="38.28515625" style="216" customWidth="1"/>
    <col min="14340" max="14340" width="4.7109375" style="216" customWidth="1"/>
    <col min="14341" max="14341" width="10.7109375" style="216" customWidth="1"/>
    <col min="14342" max="14342" width="9.85546875" style="216" customWidth="1"/>
    <col min="14343" max="14343" width="12.7109375" style="216" customWidth="1"/>
    <col min="14344" max="14355" width="0" style="216" hidden="1" customWidth="1"/>
    <col min="14356" max="14364" width="9.140625" style="216"/>
    <col min="14365" max="14375" width="0" style="216" hidden="1" customWidth="1"/>
    <col min="14376" max="14388" width="9.140625" style="216"/>
    <col min="14389" max="14389" width="73.42578125" style="216" customWidth="1"/>
    <col min="14390" max="14592" width="9.140625" style="216"/>
    <col min="14593" max="14593" width="4.28515625" style="216" customWidth="1"/>
    <col min="14594" max="14594" width="14.42578125" style="216" customWidth="1"/>
    <col min="14595" max="14595" width="38.28515625" style="216" customWidth="1"/>
    <col min="14596" max="14596" width="4.7109375" style="216" customWidth="1"/>
    <col min="14597" max="14597" width="10.7109375" style="216" customWidth="1"/>
    <col min="14598" max="14598" width="9.85546875" style="216" customWidth="1"/>
    <col min="14599" max="14599" width="12.7109375" style="216" customWidth="1"/>
    <col min="14600" max="14611" width="0" style="216" hidden="1" customWidth="1"/>
    <col min="14612" max="14620" width="9.140625" style="216"/>
    <col min="14621" max="14631" width="0" style="216" hidden="1" customWidth="1"/>
    <col min="14632" max="14644" width="9.140625" style="216"/>
    <col min="14645" max="14645" width="73.42578125" style="216" customWidth="1"/>
    <col min="14646" max="14848" width="9.140625" style="216"/>
    <col min="14849" max="14849" width="4.28515625" style="216" customWidth="1"/>
    <col min="14850" max="14850" width="14.42578125" style="216" customWidth="1"/>
    <col min="14851" max="14851" width="38.28515625" style="216" customWidth="1"/>
    <col min="14852" max="14852" width="4.7109375" style="216" customWidth="1"/>
    <col min="14853" max="14853" width="10.7109375" style="216" customWidth="1"/>
    <col min="14854" max="14854" width="9.85546875" style="216" customWidth="1"/>
    <col min="14855" max="14855" width="12.7109375" style="216" customWidth="1"/>
    <col min="14856" max="14867" width="0" style="216" hidden="1" customWidth="1"/>
    <col min="14868" max="14876" width="9.140625" style="216"/>
    <col min="14877" max="14887" width="0" style="216" hidden="1" customWidth="1"/>
    <col min="14888" max="14900" width="9.140625" style="216"/>
    <col min="14901" max="14901" width="73.42578125" style="216" customWidth="1"/>
    <col min="14902" max="15104" width="9.140625" style="216"/>
    <col min="15105" max="15105" width="4.28515625" style="216" customWidth="1"/>
    <col min="15106" max="15106" width="14.42578125" style="216" customWidth="1"/>
    <col min="15107" max="15107" width="38.28515625" style="216" customWidth="1"/>
    <col min="15108" max="15108" width="4.7109375" style="216" customWidth="1"/>
    <col min="15109" max="15109" width="10.7109375" style="216" customWidth="1"/>
    <col min="15110" max="15110" width="9.85546875" style="216" customWidth="1"/>
    <col min="15111" max="15111" width="12.7109375" style="216" customWidth="1"/>
    <col min="15112" max="15123" width="0" style="216" hidden="1" customWidth="1"/>
    <col min="15124" max="15132" width="9.140625" style="216"/>
    <col min="15133" max="15143" width="0" style="216" hidden="1" customWidth="1"/>
    <col min="15144" max="15156" width="9.140625" style="216"/>
    <col min="15157" max="15157" width="73.42578125" style="216" customWidth="1"/>
    <col min="15158" max="15360" width="9.140625" style="216"/>
    <col min="15361" max="15361" width="4.28515625" style="216" customWidth="1"/>
    <col min="15362" max="15362" width="14.42578125" style="216" customWidth="1"/>
    <col min="15363" max="15363" width="38.28515625" style="216" customWidth="1"/>
    <col min="15364" max="15364" width="4.7109375" style="216" customWidth="1"/>
    <col min="15365" max="15365" width="10.7109375" style="216" customWidth="1"/>
    <col min="15366" max="15366" width="9.85546875" style="216" customWidth="1"/>
    <col min="15367" max="15367" width="12.7109375" style="216" customWidth="1"/>
    <col min="15368" max="15379" width="0" style="216" hidden="1" customWidth="1"/>
    <col min="15380" max="15388" width="9.140625" style="216"/>
    <col min="15389" max="15399" width="0" style="216" hidden="1" customWidth="1"/>
    <col min="15400" max="15412" width="9.140625" style="216"/>
    <col min="15413" max="15413" width="73.42578125" style="216" customWidth="1"/>
    <col min="15414" max="15616" width="9.140625" style="216"/>
    <col min="15617" max="15617" width="4.28515625" style="216" customWidth="1"/>
    <col min="15618" max="15618" width="14.42578125" style="216" customWidth="1"/>
    <col min="15619" max="15619" width="38.28515625" style="216" customWidth="1"/>
    <col min="15620" max="15620" width="4.7109375" style="216" customWidth="1"/>
    <col min="15621" max="15621" width="10.7109375" style="216" customWidth="1"/>
    <col min="15622" max="15622" width="9.85546875" style="216" customWidth="1"/>
    <col min="15623" max="15623" width="12.7109375" style="216" customWidth="1"/>
    <col min="15624" max="15635" width="0" style="216" hidden="1" customWidth="1"/>
    <col min="15636" max="15644" width="9.140625" style="216"/>
    <col min="15645" max="15655" width="0" style="216" hidden="1" customWidth="1"/>
    <col min="15656" max="15668" width="9.140625" style="216"/>
    <col min="15669" max="15669" width="73.42578125" style="216" customWidth="1"/>
    <col min="15670" max="15872" width="9.140625" style="216"/>
    <col min="15873" max="15873" width="4.28515625" style="216" customWidth="1"/>
    <col min="15874" max="15874" width="14.42578125" style="216" customWidth="1"/>
    <col min="15875" max="15875" width="38.28515625" style="216" customWidth="1"/>
    <col min="15876" max="15876" width="4.7109375" style="216" customWidth="1"/>
    <col min="15877" max="15877" width="10.7109375" style="216" customWidth="1"/>
    <col min="15878" max="15878" width="9.85546875" style="216" customWidth="1"/>
    <col min="15879" max="15879" width="12.7109375" style="216" customWidth="1"/>
    <col min="15880" max="15891" width="0" style="216" hidden="1" customWidth="1"/>
    <col min="15892" max="15900" width="9.140625" style="216"/>
    <col min="15901" max="15911" width="0" style="216" hidden="1" customWidth="1"/>
    <col min="15912" max="15924" width="9.140625" style="216"/>
    <col min="15925" max="15925" width="73.42578125" style="216" customWidth="1"/>
    <col min="15926" max="16128" width="9.140625" style="216"/>
    <col min="16129" max="16129" width="4.28515625" style="216" customWidth="1"/>
    <col min="16130" max="16130" width="14.42578125" style="216" customWidth="1"/>
    <col min="16131" max="16131" width="38.28515625" style="216" customWidth="1"/>
    <col min="16132" max="16132" width="4.7109375" style="216" customWidth="1"/>
    <col min="16133" max="16133" width="10.7109375" style="216" customWidth="1"/>
    <col min="16134" max="16134" width="9.85546875" style="216" customWidth="1"/>
    <col min="16135" max="16135" width="12.7109375" style="216" customWidth="1"/>
    <col min="16136" max="16147" width="0" style="216" hidden="1" customWidth="1"/>
    <col min="16148" max="16156" width="9.140625" style="216"/>
    <col min="16157" max="16167" width="0" style="216" hidden="1" customWidth="1"/>
    <col min="16168" max="16180" width="9.140625" style="216"/>
    <col min="16181" max="16181" width="73.42578125" style="216" customWidth="1"/>
    <col min="16182" max="16384" width="9.140625" style="216"/>
  </cols>
  <sheetData>
    <row r="1" spans="1:60" ht="15.75" x14ac:dyDescent="0.2">
      <c r="A1" s="442" t="s">
        <v>7</v>
      </c>
      <c r="B1" s="443"/>
      <c r="C1" s="443"/>
      <c r="D1" s="443"/>
      <c r="E1" s="443"/>
      <c r="F1" s="443"/>
      <c r="G1" s="444"/>
    </row>
    <row r="2" spans="1:60" x14ac:dyDescent="0.2">
      <c r="A2" s="217" t="s">
        <v>8</v>
      </c>
      <c r="B2" s="165"/>
      <c r="C2" s="408" t="s">
        <v>520</v>
      </c>
      <c r="D2" s="409"/>
      <c r="E2" s="409"/>
      <c r="F2" s="409"/>
      <c r="G2" s="445"/>
    </row>
    <row r="3" spans="1:60" x14ac:dyDescent="0.2">
      <c r="A3" s="217" t="s">
        <v>9</v>
      </c>
      <c r="B3" s="165"/>
      <c r="C3" s="408"/>
      <c r="D3" s="409"/>
      <c r="E3" s="409"/>
      <c r="F3" s="409"/>
      <c r="G3" s="445"/>
    </row>
    <row r="4" spans="1:60" x14ac:dyDescent="0.2">
      <c r="A4" s="218" t="s">
        <v>10</v>
      </c>
      <c r="B4" s="168" t="s">
        <v>521</v>
      </c>
      <c r="C4" s="411" t="s">
        <v>522</v>
      </c>
      <c r="D4" s="412"/>
      <c r="E4" s="412"/>
      <c r="F4" s="412"/>
      <c r="G4" s="446"/>
    </row>
    <row r="5" spans="1:60" x14ac:dyDescent="0.2">
      <c r="A5" s="219"/>
      <c r="B5" s="220"/>
      <c r="C5" s="220"/>
      <c r="D5" s="19"/>
      <c r="E5" s="221"/>
      <c r="F5" s="221"/>
      <c r="G5" s="222"/>
    </row>
    <row r="6" spans="1:60" ht="38.25" x14ac:dyDescent="0.2">
      <c r="A6" s="223" t="s">
        <v>119</v>
      </c>
      <c r="B6" s="224" t="s">
        <v>120</v>
      </c>
      <c r="C6" s="224" t="s">
        <v>121</v>
      </c>
      <c r="D6" s="225" t="s">
        <v>122</v>
      </c>
      <c r="E6" s="226" t="s">
        <v>123</v>
      </c>
      <c r="F6" s="227" t="s">
        <v>124</v>
      </c>
      <c r="G6" s="228" t="s">
        <v>523</v>
      </c>
      <c r="H6" s="229" t="s">
        <v>32</v>
      </c>
      <c r="I6" s="230" t="s">
        <v>125</v>
      </c>
      <c r="J6" s="230" t="s">
        <v>33</v>
      </c>
      <c r="K6" s="230" t="s">
        <v>126</v>
      </c>
      <c r="L6" s="230" t="s">
        <v>127</v>
      </c>
      <c r="M6" s="230" t="s">
        <v>128</v>
      </c>
      <c r="N6" s="230" t="s">
        <v>129</v>
      </c>
      <c r="O6" s="230" t="s">
        <v>130</v>
      </c>
      <c r="P6" s="230" t="s">
        <v>131</v>
      </c>
      <c r="Q6" s="230" t="s">
        <v>132</v>
      </c>
      <c r="R6" s="230" t="s">
        <v>133</v>
      </c>
      <c r="S6" s="230" t="s">
        <v>134</v>
      </c>
    </row>
    <row r="7" spans="1:60" x14ac:dyDescent="0.2">
      <c r="A7" s="231" t="s">
        <v>137</v>
      </c>
      <c r="B7" s="232" t="s">
        <v>524</v>
      </c>
      <c r="C7" s="233" t="s">
        <v>525</v>
      </c>
      <c r="D7" s="234"/>
      <c r="E7" s="235"/>
      <c r="F7" s="236"/>
      <c r="G7" s="237">
        <f>SUM(G8:G18)</f>
        <v>0</v>
      </c>
      <c r="H7" s="238"/>
      <c r="I7" s="236">
        <f>SUM(I8:I15)</f>
        <v>0</v>
      </c>
      <c r="J7" s="236"/>
      <c r="K7" s="236">
        <f>SUM(K8:K15)</f>
        <v>0</v>
      </c>
      <c r="L7" s="236"/>
      <c r="M7" s="236">
        <f>SUM(M8:M15)</f>
        <v>0</v>
      </c>
      <c r="N7" s="236"/>
      <c r="O7" s="236">
        <f>SUM(O8:O15)</f>
        <v>0</v>
      </c>
      <c r="P7" s="236"/>
      <c r="Q7" s="236">
        <f>SUM(Q8:Q15)</f>
        <v>0</v>
      </c>
      <c r="R7" s="239"/>
      <c r="S7" s="236"/>
    </row>
    <row r="8" spans="1:60" ht="22.5" outlineLevel="1" x14ac:dyDescent="0.2">
      <c r="A8" s="240">
        <v>1</v>
      </c>
      <c r="B8" s="241" t="s">
        <v>526</v>
      </c>
      <c r="C8" s="242" t="s">
        <v>527</v>
      </c>
      <c r="D8" s="243" t="s">
        <v>528</v>
      </c>
      <c r="E8" s="244">
        <v>11</v>
      </c>
      <c r="F8" s="245">
        <v>0</v>
      </c>
      <c r="G8" s="246">
        <f>ROUND(E8*F8,2)</f>
        <v>0</v>
      </c>
      <c r="H8" s="247"/>
      <c r="I8" s="248">
        <f t="shared" ref="I8:I9" si="0">ROUND(E8*H8,2)</f>
        <v>0</v>
      </c>
      <c r="J8" s="249"/>
      <c r="K8" s="248">
        <f t="shared" ref="K8:K9" si="1">ROUND(E8*J8,2)</f>
        <v>0</v>
      </c>
      <c r="L8" s="248">
        <v>21</v>
      </c>
      <c r="M8" s="248">
        <f>G8*(1+L8/100)</f>
        <v>0</v>
      </c>
      <c r="N8" s="248">
        <v>0</v>
      </c>
      <c r="O8" s="248">
        <f>ROUND(E8*N8,2)</f>
        <v>0</v>
      </c>
      <c r="P8" s="248">
        <v>0</v>
      </c>
      <c r="Q8" s="248">
        <f>ROUND(E8*P8,2)</f>
        <v>0</v>
      </c>
      <c r="R8" s="250"/>
      <c r="S8" s="248" t="s">
        <v>529</v>
      </c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</row>
    <row r="9" spans="1:60" ht="22.5" outlineLevel="1" x14ac:dyDescent="0.2">
      <c r="A9" s="240">
        <v>2</v>
      </c>
      <c r="B9" s="241" t="s">
        <v>530</v>
      </c>
      <c r="C9" s="252" t="s">
        <v>531</v>
      </c>
      <c r="D9" s="253" t="s">
        <v>532</v>
      </c>
      <c r="E9" s="254">
        <v>22</v>
      </c>
      <c r="F9" s="245">
        <v>0</v>
      </c>
      <c r="G9" s="255">
        <f t="shared" ref="G9:G18" si="2">ROUND(E9*F9,2)</f>
        <v>0</v>
      </c>
      <c r="H9" s="247"/>
      <c r="I9" s="248">
        <f t="shared" si="0"/>
        <v>0</v>
      </c>
      <c r="J9" s="249"/>
      <c r="K9" s="248">
        <f t="shared" si="1"/>
        <v>0</v>
      </c>
      <c r="L9" s="248"/>
      <c r="M9" s="248"/>
      <c r="N9" s="248"/>
      <c r="O9" s="248"/>
      <c r="P9" s="248"/>
      <c r="Q9" s="248"/>
      <c r="R9" s="250"/>
      <c r="S9" s="248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</row>
    <row r="10" spans="1:60" ht="22.5" outlineLevel="1" x14ac:dyDescent="0.2">
      <c r="A10" s="240">
        <v>3</v>
      </c>
      <c r="B10" s="241" t="s">
        <v>533</v>
      </c>
      <c r="C10" s="242" t="s">
        <v>534</v>
      </c>
      <c r="D10" s="243" t="s">
        <v>532</v>
      </c>
      <c r="E10" s="244">
        <v>10</v>
      </c>
      <c r="F10" s="245">
        <v>0</v>
      </c>
      <c r="G10" s="246">
        <f t="shared" si="2"/>
        <v>0</v>
      </c>
      <c r="H10" s="247"/>
      <c r="I10" s="248"/>
      <c r="J10" s="249"/>
      <c r="K10" s="248"/>
      <c r="L10" s="248"/>
      <c r="M10" s="248"/>
      <c r="N10" s="248"/>
      <c r="O10" s="248"/>
      <c r="P10" s="248"/>
      <c r="Q10" s="248"/>
      <c r="R10" s="250"/>
      <c r="S10" s="248"/>
      <c r="T10" s="251"/>
      <c r="U10" s="256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</row>
    <row r="11" spans="1:60" ht="22.5" outlineLevel="1" x14ac:dyDescent="0.2">
      <c r="A11" s="240">
        <v>4</v>
      </c>
      <c r="B11" s="241" t="s">
        <v>535</v>
      </c>
      <c r="C11" s="257" t="s">
        <v>536</v>
      </c>
      <c r="D11" s="258" t="s">
        <v>532</v>
      </c>
      <c r="E11" s="259">
        <v>1</v>
      </c>
      <c r="F11" s="245">
        <v>0</v>
      </c>
      <c r="G11" s="260">
        <f t="shared" si="2"/>
        <v>0</v>
      </c>
      <c r="H11" s="247"/>
      <c r="I11" s="248"/>
      <c r="J11" s="249"/>
      <c r="K11" s="248"/>
      <c r="L11" s="248"/>
      <c r="M11" s="248"/>
      <c r="N11" s="248"/>
      <c r="O11" s="248"/>
      <c r="P11" s="248"/>
      <c r="Q11" s="248"/>
      <c r="R11" s="250"/>
      <c r="S11" s="248"/>
      <c r="T11" s="251"/>
      <c r="U11" s="256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</row>
    <row r="12" spans="1:60" ht="22.5" outlineLevel="1" x14ac:dyDescent="0.2">
      <c r="A12" s="240">
        <v>5</v>
      </c>
      <c r="B12" s="241" t="s">
        <v>537</v>
      </c>
      <c r="C12" s="261" t="s">
        <v>538</v>
      </c>
      <c r="D12" s="262" t="s">
        <v>532</v>
      </c>
      <c r="E12" s="263">
        <v>1</v>
      </c>
      <c r="F12" s="245">
        <v>0</v>
      </c>
      <c r="G12" s="264">
        <f t="shared" si="2"/>
        <v>0</v>
      </c>
      <c r="H12" s="247"/>
      <c r="I12" s="248"/>
      <c r="J12" s="249"/>
      <c r="K12" s="248"/>
      <c r="L12" s="248"/>
      <c r="M12" s="248"/>
      <c r="N12" s="248"/>
      <c r="O12" s="248"/>
      <c r="P12" s="248"/>
      <c r="Q12" s="248"/>
      <c r="R12" s="250"/>
      <c r="S12" s="248"/>
      <c r="T12" s="251"/>
      <c r="U12" s="256"/>
      <c r="V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</row>
    <row r="13" spans="1:60" ht="22.5" outlineLevel="1" x14ac:dyDescent="0.2">
      <c r="A13" s="240">
        <v>6</v>
      </c>
      <c r="B13" s="241" t="s">
        <v>539</v>
      </c>
      <c r="C13" s="261" t="s">
        <v>540</v>
      </c>
      <c r="D13" s="262" t="s">
        <v>532</v>
      </c>
      <c r="E13" s="263">
        <v>18</v>
      </c>
      <c r="F13" s="245">
        <v>0</v>
      </c>
      <c r="G13" s="264">
        <f t="shared" si="2"/>
        <v>0</v>
      </c>
      <c r="H13" s="247"/>
      <c r="I13" s="248"/>
      <c r="J13" s="249"/>
      <c r="K13" s="248"/>
      <c r="L13" s="248"/>
      <c r="M13" s="248"/>
      <c r="N13" s="248"/>
      <c r="O13" s="248"/>
      <c r="P13" s="248"/>
      <c r="Q13" s="248"/>
      <c r="R13" s="250"/>
      <c r="S13" s="248"/>
      <c r="T13" s="251"/>
      <c r="U13" s="266"/>
      <c r="V13" s="266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</row>
    <row r="14" spans="1:60" ht="33.75" outlineLevel="1" x14ac:dyDescent="0.2">
      <c r="A14" s="240">
        <v>7</v>
      </c>
      <c r="B14" s="241" t="s">
        <v>541</v>
      </c>
      <c r="C14" s="261" t="s">
        <v>542</v>
      </c>
      <c r="D14" s="262" t="s">
        <v>528</v>
      </c>
      <c r="E14" s="263">
        <v>6</v>
      </c>
      <c r="F14" s="245">
        <v>0</v>
      </c>
      <c r="G14" s="264">
        <f t="shared" si="2"/>
        <v>0</v>
      </c>
      <c r="H14" s="247"/>
      <c r="I14" s="248"/>
      <c r="J14" s="249"/>
      <c r="K14" s="248"/>
      <c r="L14" s="248"/>
      <c r="M14" s="248"/>
      <c r="N14" s="248"/>
      <c r="O14" s="248"/>
      <c r="P14" s="248"/>
      <c r="Q14" s="248"/>
      <c r="R14" s="250"/>
      <c r="S14" s="248"/>
      <c r="T14" s="251"/>
      <c r="U14" s="266"/>
      <c r="V14" s="266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</row>
    <row r="15" spans="1:60" outlineLevel="1" x14ac:dyDescent="0.2">
      <c r="A15" s="240">
        <v>8</v>
      </c>
      <c r="B15" s="241" t="s">
        <v>543</v>
      </c>
      <c r="C15" s="267" t="s">
        <v>544</v>
      </c>
      <c r="D15" s="268" t="s">
        <v>528</v>
      </c>
      <c r="E15" s="263">
        <v>11</v>
      </c>
      <c r="F15" s="245">
        <v>0</v>
      </c>
      <c r="G15" s="264">
        <f t="shared" si="2"/>
        <v>0</v>
      </c>
      <c r="H15" s="247"/>
      <c r="I15" s="248"/>
      <c r="J15" s="249"/>
      <c r="K15" s="248"/>
      <c r="L15" s="248"/>
      <c r="M15" s="248"/>
      <c r="N15" s="248"/>
      <c r="O15" s="248"/>
      <c r="P15" s="248"/>
      <c r="Q15" s="248"/>
      <c r="R15" s="250"/>
      <c r="S15" s="248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</row>
    <row r="16" spans="1:60" outlineLevel="1" x14ac:dyDescent="0.2">
      <c r="A16" s="240">
        <v>9</v>
      </c>
      <c r="B16" s="241" t="s">
        <v>545</v>
      </c>
      <c r="C16" s="267" t="s">
        <v>546</v>
      </c>
      <c r="D16" s="268" t="s">
        <v>532</v>
      </c>
      <c r="E16" s="263">
        <v>35</v>
      </c>
      <c r="F16" s="245">
        <v>0</v>
      </c>
      <c r="G16" s="264">
        <f t="shared" si="2"/>
        <v>0</v>
      </c>
      <c r="H16" s="247"/>
      <c r="I16" s="248"/>
      <c r="J16" s="249"/>
      <c r="K16" s="248"/>
      <c r="L16" s="248"/>
      <c r="M16" s="248"/>
      <c r="N16" s="248"/>
      <c r="O16" s="248"/>
      <c r="P16" s="248"/>
      <c r="Q16" s="248"/>
      <c r="R16" s="250"/>
      <c r="S16" s="248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</row>
    <row r="17" spans="1:60" outlineLevel="1" x14ac:dyDescent="0.2">
      <c r="A17" s="240">
        <v>10</v>
      </c>
      <c r="B17" s="241" t="s">
        <v>547</v>
      </c>
      <c r="C17" s="252" t="s">
        <v>548</v>
      </c>
      <c r="D17" s="253" t="s">
        <v>549</v>
      </c>
      <c r="E17" s="244">
        <v>1</v>
      </c>
      <c r="F17" s="245">
        <v>0</v>
      </c>
      <c r="G17" s="246">
        <f t="shared" si="2"/>
        <v>0</v>
      </c>
      <c r="H17" s="247"/>
      <c r="I17" s="248"/>
      <c r="J17" s="249"/>
      <c r="K17" s="248"/>
      <c r="L17" s="248"/>
      <c r="M17" s="248"/>
      <c r="N17" s="248"/>
      <c r="O17" s="248"/>
      <c r="P17" s="248"/>
      <c r="Q17" s="248"/>
      <c r="R17" s="250"/>
      <c r="S17" s="248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</row>
    <row r="18" spans="1:60" outlineLevel="1" x14ac:dyDescent="0.2">
      <c r="A18" s="240">
        <v>11</v>
      </c>
      <c r="B18" s="241" t="s">
        <v>550</v>
      </c>
      <c r="C18" s="242" t="s">
        <v>551</v>
      </c>
      <c r="D18" s="269" t="s">
        <v>549</v>
      </c>
      <c r="E18" s="270">
        <v>1</v>
      </c>
      <c r="F18" s="245">
        <v>0</v>
      </c>
      <c r="G18" s="271">
        <f t="shared" si="2"/>
        <v>0</v>
      </c>
      <c r="H18" s="247"/>
      <c r="I18" s="248"/>
      <c r="J18" s="249"/>
      <c r="K18" s="248"/>
      <c r="L18" s="248"/>
      <c r="M18" s="248"/>
      <c r="N18" s="248"/>
      <c r="O18" s="248"/>
      <c r="P18" s="248"/>
      <c r="Q18" s="248"/>
      <c r="R18" s="250"/>
      <c r="S18" s="248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</row>
    <row r="19" spans="1:60" x14ac:dyDescent="0.2">
      <c r="A19" s="272" t="s">
        <v>137</v>
      </c>
      <c r="B19" s="273" t="s">
        <v>552</v>
      </c>
      <c r="C19" s="274" t="s">
        <v>553</v>
      </c>
      <c r="D19" s="275"/>
      <c r="E19" s="276"/>
      <c r="F19" s="277"/>
      <c r="G19" s="278">
        <f>SUM(G20:G34)</f>
        <v>0</v>
      </c>
      <c r="H19" s="279"/>
      <c r="I19" s="277">
        <f>SUM(I20:I29)</f>
        <v>0</v>
      </c>
      <c r="J19" s="277"/>
      <c r="K19" s="277">
        <f>SUM(K20:K29)</f>
        <v>0</v>
      </c>
      <c r="L19" s="277"/>
      <c r="M19" s="277">
        <f>SUM(M20:M29)</f>
        <v>0</v>
      </c>
      <c r="N19" s="277"/>
      <c r="O19" s="277">
        <f>SUM(O20:O29)</f>
        <v>0</v>
      </c>
      <c r="P19" s="277"/>
      <c r="Q19" s="277">
        <f>SUM(Q20:Q29)</f>
        <v>0</v>
      </c>
      <c r="R19" s="280"/>
      <c r="S19" s="277"/>
      <c r="U19" s="281"/>
      <c r="V19" s="281"/>
    </row>
    <row r="20" spans="1:60" ht="22.5" outlineLevel="1" x14ac:dyDescent="0.2">
      <c r="A20" s="282">
        <v>12</v>
      </c>
      <c r="B20" s="283">
        <v>722001</v>
      </c>
      <c r="C20" s="284" t="s">
        <v>554</v>
      </c>
      <c r="D20" s="285" t="s">
        <v>528</v>
      </c>
      <c r="E20" s="286">
        <v>68</v>
      </c>
      <c r="F20" s="245">
        <v>0</v>
      </c>
      <c r="G20" s="287">
        <f t="shared" ref="G20:G33" si="3">ROUND(E20*F20,2)</f>
        <v>0</v>
      </c>
      <c r="H20" s="247"/>
      <c r="I20" s="248">
        <f t="shared" ref="I20" si="4">ROUND(E20*H20,2)</f>
        <v>0</v>
      </c>
      <c r="J20" s="249"/>
      <c r="K20" s="248">
        <f t="shared" ref="K20" si="5">ROUND(E20*J20,2)</f>
        <v>0</v>
      </c>
      <c r="L20" s="248">
        <v>21</v>
      </c>
      <c r="M20" s="248">
        <f t="shared" ref="M20" si="6">G20*(1+L20/100)</f>
        <v>0</v>
      </c>
      <c r="N20" s="248">
        <v>0</v>
      </c>
      <c r="O20" s="248">
        <f t="shared" ref="O20" si="7">ROUND(E20*N20,2)</f>
        <v>0</v>
      </c>
      <c r="P20" s="248">
        <v>0</v>
      </c>
      <c r="Q20" s="248">
        <f t="shared" ref="Q20" si="8">ROUND(E20*P20,2)</f>
        <v>0</v>
      </c>
      <c r="R20" s="250"/>
      <c r="S20" s="248" t="s">
        <v>529</v>
      </c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</row>
    <row r="21" spans="1:60" ht="22.5" outlineLevel="1" x14ac:dyDescent="0.2">
      <c r="A21" s="282">
        <v>13</v>
      </c>
      <c r="B21" s="283">
        <v>722002</v>
      </c>
      <c r="C21" s="284" t="s">
        <v>555</v>
      </c>
      <c r="D21" s="285" t="s">
        <v>528</v>
      </c>
      <c r="E21" s="286">
        <v>18</v>
      </c>
      <c r="F21" s="245">
        <v>0</v>
      </c>
      <c r="G21" s="287">
        <f t="shared" si="3"/>
        <v>0</v>
      </c>
      <c r="H21" s="247"/>
      <c r="I21" s="248"/>
      <c r="J21" s="249"/>
      <c r="K21" s="248"/>
      <c r="L21" s="248"/>
      <c r="M21" s="248"/>
      <c r="N21" s="248"/>
      <c r="O21" s="248"/>
      <c r="P21" s="248"/>
      <c r="Q21" s="248"/>
      <c r="R21" s="250"/>
      <c r="S21" s="248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</row>
    <row r="22" spans="1:60" ht="22.5" outlineLevel="1" x14ac:dyDescent="0.2">
      <c r="A22" s="282">
        <v>14</v>
      </c>
      <c r="B22" s="283">
        <v>722003</v>
      </c>
      <c r="C22" s="288" t="s">
        <v>556</v>
      </c>
      <c r="D22" s="289" t="s">
        <v>528</v>
      </c>
      <c r="E22" s="290">
        <v>11</v>
      </c>
      <c r="F22" s="245">
        <v>0</v>
      </c>
      <c r="G22" s="291">
        <f t="shared" si="3"/>
        <v>0</v>
      </c>
      <c r="H22" s="247"/>
      <c r="I22" s="248"/>
      <c r="J22" s="249"/>
      <c r="K22" s="248"/>
      <c r="L22" s="248"/>
      <c r="M22" s="248"/>
      <c r="N22" s="248"/>
      <c r="O22" s="248"/>
      <c r="P22" s="248"/>
      <c r="Q22" s="248"/>
      <c r="R22" s="250"/>
      <c r="S22" s="248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</row>
    <row r="23" spans="1:60" ht="22.5" outlineLevel="1" x14ac:dyDescent="0.2">
      <c r="A23" s="282">
        <v>15</v>
      </c>
      <c r="B23" s="283">
        <v>722004</v>
      </c>
      <c r="C23" s="284" t="s">
        <v>557</v>
      </c>
      <c r="D23" s="285" t="s">
        <v>528</v>
      </c>
      <c r="E23" s="286">
        <v>5</v>
      </c>
      <c r="F23" s="245">
        <v>0</v>
      </c>
      <c r="G23" s="287">
        <f t="shared" si="3"/>
        <v>0</v>
      </c>
      <c r="H23" s="247"/>
      <c r="I23" s="248"/>
      <c r="J23" s="249"/>
      <c r="K23" s="248"/>
      <c r="L23" s="248"/>
      <c r="M23" s="248"/>
      <c r="N23" s="248"/>
      <c r="O23" s="248"/>
      <c r="P23" s="248"/>
      <c r="Q23" s="248"/>
      <c r="R23" s="250"/>
      <c r="S23" s="248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</row>
    <row r="24" spans="1:60" ht="22.5" outlineLevel="1" x14ac:dyDescent="0.2">
      <c r="A24" s="282">
        <v>16</v>
      </c>
      <c r="B24" s="283">
        <v>722005</v>
      </c>
      <c r="C24" s="288" t="s">
        <v>558</v>
      </c>
      <c r="D24" s="289" t="s">
        <v>532</v>
      </c>
      <c r="E24" s="290">
        <v>158</v>
      </c>
      <c r="F24" s="245">
        <v>0</v>
      </c>
      <c r="G24" s="291">
        <f t="shared" si="3"/>
        <v>0</v>
      </c>
      <c r="H24" s="247"/>
      <c r="I24" s="248"/>
      <c r="J24" s="249"/>
      <c r="K24" s="248"/>
      <c r="L24" s="248"/>
      <c r="M24" s="248"/>
      <c r="N24" s="248"/>
      <c r="O24" s="248"/>
      <c r="P24" s="248"/>
      <c r="Q24" s="248"/>
      <c r="R24" s="250"/>
      <c r="S24" s="248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</row>
    <row r="25" spans="1:60" ht="22.5" outlineLevel="1" x14ac:dyDescent="0.2">
      <c r="A25" s="282">
        <v>17</v>
      </c>
      <c r="B25" s="283">
        <v>722006</v>
      </c>
      <c r="C25" s="284" t="s">
        <v>559</v>
      </c>
      <c r="D25" s="285" t="s">
        <v>532</v>
      </c>
      <c r="E25" s="286">
        <v>46</v>
      </c>
      <c r="F25" s="245">
        <v>0</v>
      </c>
      <c r="G25" s="287">
        <f t="shared" si="3"/>
        <v>0</v>
      </c>
      <c r="H25" s="247"/>
      <c r="I25" s="248"/>
      <c r="J25" s="249"/>
      <c r="K25" s="248"/>
      <c r="L25" s="248"/>
      <c r="M25" s="248"/>
      <c r="N25" s="248"/>
      <c r="O25" s="248"/>
      <c r="P25" s="248"/>
      <c r="Q25" s="248"/>
      <c r="R25" s="250"/>
      <c r="S25" s="248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</row>
    <row r="26" spans="1:60" ht="22.5" outlineLevel="1" x14ac:dyDescent="0.2">
      <c r="A26" s="282">
        <v>18</v>
      </c>
      <c r="B26" s="283">
        <v>722007</v>
      </c>
      <c r="C26" s="242" t="s">
        <v>560</v>
      </c>
      <c r="D26" s="243" t="s">
        <v>532</v>
      </c>
      <c r="E26" s="244">
        <v>46</v>
      </c>
      <c r="F26" s="245">
        <v>0</v>
      </c>
      <c r="G26" s="287">
        <f t="shared" si="3"/>
        <v>0</v>
      </c>
      <c r="H26" s="247"/>
      <c r="I26" s="248"/>
      <c r="J26" s="249"/>
      <c r="K26" s="248"/>
      <c r="L26" s="248"/>
      <c r="M26" s="248"/>
      <c r="N26" s="248"/>
      <c r="O26" s="248"/>
      <c r="P26" s="248"/>
      <c r="Q26" s="248"/>
      <c r="R26" s="250"/>
      <c r="S26" s="248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</row>
    <row r="27" spans="1:60" ht="33.75" outlineLevel="1" x14ac:dyDescent="0.2">
      <c r="A27" s="282">
        <v>19</v>
      </c>
      <c r="B27" s="283">
        <v>722008</v>
      </c>
      <c r="C27" s="292" t="s">
        <v>561</v>
      </c>
      <c r="D27" s="293" t="s">
        <v>528</v>
      </c>
      <c r="E27" s="290">
        <v>16</v>
      </c>
      <c r="F27" s="245">
        <v>0</v>
      </c>
      <c r="G27" s="291">
        <f t="shared" si="3"/>
        <v>0</v>
      </c>
      <c r="H27" s="247"/>
      <c r="I27" s="248"/>
      <c r="J27" s="249"/>
      <c r="K27" s="248"/>
      <c r="L27" s="248"/>
      <c r="M27" s="248"/>
      <c r="N27" s="248"/>
      <c r="O27" s="248"/>
      <c r="P27" s="248"/>
      <c r="Q27" s="248"/>
      <c r="R27" s="250"/>
      <c r="S27" s="248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</row>
    <row r="28" spans="1:60" ht="33.75" outlineLevel="1" x14ac:dyDescent="0.2">
      <c r="A28" s="282">
        <v>20</v>
      </c>
      <c r="B28" s="283">
        <v>722009</v>
      </c>
      <c r="C28" s="267" t="s">
        <v>562</v>
      </c>
      <c r="D28" s="268" t="s">
        <v>528</v>
      </c>
      <c r="E28" s="294">
        <v>2</v>
      </c>
      <c r="F28" s="245">
        <v>0</v>
      </c>
      <c r="G28" s="295">
        <f t="shared" si="3"/>
        <v>0</v>
      </c>
      <c r="H28" s="247"/>
      <c r="I28" s="248"/>
      <c r="J28" s="249"/>
      <c r="K28" s="248"/>
      <c r="L28" s="248"/>
      <c r="M28" s="248"/>
      <c r="N28" s="248"/>
      <c r="O28" s="248"/>
      <c r="P28" s="248"/>
      <c r="Q28" s="248"/>
      <c r="R28" s="250"/>
      <c r="S28" s="248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</row>
    <row r="29" spans="1:60" ht="22.5" outlineLevel="1" x14ac:dyDescent="0.2">
      <c r="A29" s="282">
        <v>21</v>
      </c>
      <c r="B29" s="283">
        <v>722010</v>
      </c>
      <c r="C29" s="267" t="s">
        <v>563</v>
      </c>
      <c r="D29" s="268" t="s">
        <v>532</v>
      </c>
      <c r="E29" s="294">
        <v>5</v>
      </c>
      <c r="F29" s="245">
        <v>0</v>
      </c>
      <c r="G29" s="295">
        <f t="shared" si="3"/>
        <v>0</v>
      </c>
      <c r="H29" s="247"/>
      <c r="I29" s="248"/>
      <c r="J29" s="249"/>
      <c r="K29" s="248"/>
      <c r="L29" s="248"/>
      <c r="M29" s="248"/>
      <c r="N29" s="248"/>
      <c r="O29" s="248"/>
      <c r="P29" s="248"/>
      <c r="Q29" s="248"/>
      <c r="R29" s="250"/>
      <c r="S29" s="248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</row>
    <row r="30" spans="1:60" ht="45" outlineLevel="1" x14ac:dyDescent="0.2">
      <c r="A30" s="282">
        <v>22</v>
      </c>
      <c r="B30" s="283">
        <v>722011</v>
      </c>
      <c r="C30" s="296" t="s">
        <v>564</v>
      </c>
      <c r="D30" s="297" t="s">
        <v>532</v>
      </c>
      <c r="E30" s="294">
        <v>5</v>
      </c>
      <c r="F30" s="245">
        <v>0</v>
      </c>
      <c r="G30" s="295">
        <f t="shared" si="3"/>
        <v>0</v>
      </c>
      <c r="H30" s="247"/>
      <c r="I30" s="248"/>
      <c r="J30" s="249"/>
      <c r="K30" s="248"/>
      <c r="L30" s="248"/>
      <c r="M30" s="248"/>
      <c r="N30" s="248"/>
      <c r="O30" s="248"/>
      <c r="P30" s="248"/>
      <c r="Q30" s="248"/>
      <c r="R30" s="250"/>
      <c r="S30" s="248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</row>
    <row r="31" spans="1:60" ht="22.5" outlineLevel="1" x14ac:dyDescent="0.2">
      <c r="A31" s="282">
        <v>23</v>
      </c>
      <c r="B31" s="283">
        <v>722012</v>
      </c>
      <c r="C31" s="298" t="s">
        <v>565</v>
      </c>
      <c r="D31" s="299" t="s">
        <v>528</v>
      </c>
      <c r="E31" s="300">
        <v>102</v>
      </c>
      <c r="F31" s="245">
        <v>0</v>
      </c>
      <c r="G31" s="287">
        <f t="shared" si="3"/>
        <v>0</v>
      </c>
      <c r="H31" s="247"/>
      <c r="I31" s="248"/>
      <c r="J31" s="249"/>
      <c r="K31" s="248"/>
      <c r="L31" s="248"/>
      <c r="M31" s="248"/>
      <c r="N31" s="248"/>
      <c r="O31" s="248"/>
      <c r="P31" s="248"/>
      <c r="Q31" s="248"/>
      <c r="R31" s="250"/>
      <c r="S31" s="248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</row>
    <row r="32" spans="1:60" outlineLevel="1" x14ac:dyDescent="0.2">
      <c r="A32" s="282">
        <v>24</v>
      </c>
      <c r="B32" s="283">
        <v>722013</v>
      </c>
      <c r="C32" s="298" t="s">
        <v>566</v>
      </c>
      <c r="D32" s="299" t="s">
        <v>532</v>
      </c>
      <c r="E32" s="300">
        <v>41</v>
      </c>
      <c r="F32" s="245">
        <v>0</v>
      </c>
      <c r="G32" s="287">
        <f t="shared" si="3"/>
        <v>0</v>
      </c>
      <c r="H32" s="247"/>
      <c r="I32" s="248"/>
      <c r="J32" s="249"/>
      <c r="K32" s="248"/>
      <c r="L32" s="248"/>
      <c r="M32" s="248"/>
      <c r="N32" s="248"/>
      <c r="O32" s="248"/>
      <c r="P32" s="248"/>
      <c r="Q32" s="248"/>
      <c r="R32" s="250"/>
      <c r="S32" s="248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</row>
    <row r="33" spans="1:60" x14ac:dyDescent="0.2">
      <c r="A33" s="282">
        <v>25</v>
      </c>
      <c r="B33" s="283">
        <v>722014</v>
      </c>
      <c r="C33" s="301" t="s">
        <v>548</v>
      </c>
      <c r="D33" s="302" t="s">
        <v>549</v>
      </c>
      <c r="E33" s="290">
        <v>1</v>
      </c>
      <c r="F33" s="245">
        <v>0</v>
      </c>
      <c r="G33" s="291">
        <f t="shared" si="3"/>
        <v>0</v>
      </c>
      <c r="H33" s="303"/>
      <c r="I33" s="304"/>
      <c r="J33" s="304"/>
      <c r="K33" s="304"/>
      <c r="L33" s="304"/>
      <c r="M33" s="304"/>
      <c r="N33" s="304"/>
      <c r="O33" s="304"/>
      <c r="P33" s="304"/>
      <c r="Q33" s="304"/>
      <c r="R33" s="305"/>
      <c r="S33" s="304"/>
    </row>
    <row r="34" spans="1:60" x14ac:dyDescent="0.2">
      <c r="A34" s="282">
        <v>26</v>
      </c>
      <c r="B34" s="306">
        <v>722015</v>
      </c>
      <c r="C34" s="252" t="s">
        <v>551</v>
      </c>
      <c r="D34" s="253" t="s">
        <v>549</v>
      </c>
      <c r="E34" s="286">
        <v>1</v>
      </c>
      <c r="F34" s="245">
        <v>0</v>
      </c>
      <c r="G34" s="287">
        <f>ROUND(E34*F34,2)</f>
        <v>0</v>
      </c>
      <c r="H34" s="303"/>
      <c r="I34" s="304"/>
      <c r="J34" s="304"/>
      <c r="K34" s="304"/>
      <c r="L34" s="304"/>
      <c r="M34" s="304"/>
      <c r="N34" s="304"/>
      <c r="O34" s="304"/>
      <c r="P34" s="304"/>
      <c r="Q34" s="304"/>
      <c r="R34" s="305"/>
      <c r="S34" s="304"/>
    </row>
    <row r="35" spans="1:60" outlineLevel="1" x14ac:dyDescent="0.2">
      <c r="A35" s="272" t="s">
        <v>137</v>
      </c>
      <c r="B35" s="273" t="s">
        <v>567</v>
      </c>
      <c r="C35" s="274" t="s">
        <v>568</v>
      </c>
      <c r="D35" s="275"/>
      <c r="E35" s="276"/>
      <c r="F35" s="277"/>
      <c r="G35" s="278">
        <f>SUM(G36:G47)</f>
        <v>0</v>
      </c>
      <c r="H35" s="247"/>
      <c r="I35" s="248">
        <f>ROUND(E36*H35,2)</f>
        <v>0</v>
      </c>
      <c r="J35" s="249"/>
      <c r="K35" s="248">
        <f>ROUND(E36*J35,2)</f>
        <v>0</v>
      </c>
      <c r="L35" s="248">
        <v>21</v>
      </c>
      <c r="M35" s="248">
        <f>G36*(1+L35/100)</f>
        <v>0</v>
      </c>
      <c r="N35" s="248">
        <v>0</v>
      </c>
      <c r="O35" s="248">
        <f>ROUND(E36*N35,2)</f>
        <v>0</v>
      </c>
      <c r="P35" s="248">
        <v>0</v>
      </c>
      <c r="Q35" s="248">
        <f>ROUND(E36*P35,2)</f>
        <v>0</v>
      </c>
      <c r="R35" s="250"/>
      <c r="S35" s="248" t="s">
        <v>529</v>
      </c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</row>
    <row r="36" spans="1:60" ht="67.5" outlineLevel="1" x14ac:dyDescent="0.2">
      <c r="A36" s="282">
        <v>27</v>
      </c>
      <c r="B36" s="283">
        <v>725001</v>
      </c>
      <c r="C36" s="307" t="s">
        <v>569</v>
      </c>
      <c r="D36" s="297" t="s">
        <v>532</v>
      </c>
      <c r="E36" s="263">
        <v>15</v>
      </c>
      <c r="F36" s="245">
        <v>0</v>
      </c>
      <c r="G36" s="295">
        <f>ROUND(E36*F36,2)</f>
        <v>0</v>
      </c>
      <c r="H36" s="308"/>
      <c r="I36" s="248"/>
      <c r="J36" s="248"/>
      <c r="K36" s="248"/>
      <c r="L36" s="248"/>
      <c r="M36" s="248"/>
      <c r="N36" s="248"/>
      <c r="O36" s="248"/>
      <c r="P36" s="248"/>
      <c r="Q36" s="248"/>
      <c r="R36" s="250"/>
      <c r="S36" s="248"/>
      <c r="T36" s="251"/>
      <c r="U36" s="251"/>
      <c r="V36" s="251"/>
      <c r="W36" s="309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310" t="e">
        <f>#REF!</f>
        <v>#REF!</v>
      </c>
      <c r="BB36" s="251"/>
      <c r="BC36" s="251"/>
      <c r="BD36" s="251"/>
      <c r="BE36" s="251"/>
      <c r="BF36" s="251"/>
      <c r="BG36" s="251"/>
      <c r="BH36" s="251"/>
    </row>
    <row r="37" spans="1:60" ht="90" outlineLevel="1" x14ac:dyDescent="0.2">
      <c r="A37" s="282">
        <v>28</v>
      </c>
      <c r="B37" s="283">
        <v>725002</v>
      </c>
      <c r="C37" s="296" t="s">
        <v>570</v>
      </c>
      <c r="D37" s="297" t="s">
        <v>532</v>
      </c>
      <c r="E37" s="263">
        <v>1</v>
      </c>
      <c r="F37" s="245">
        <v>0</v>
      </c>
      <c r="G37" s="295">
        <f>ROUND(E37*F37,2)</f>
        <v>0</v>
      </c>
      <c r="H37" s="308"/>
      <c r="I37" s="248"/>
      <c r="J37" s="248"/>
      <c r="K37" s="248"/>
      <c r="L37" s="248"/>
      <c r="M37" s="248"/>
      <c r="N37" s="248"/>
      <c r="O37" s="248"/>
      <c r="P37" s="248"/>
      <c r="Q37" s="248"/>
      <c r="R37" s="250"/>
      <c r="S37" s="248"/>
      <c r="T37" s="251"/>
      <c r="U37" s="251"/>
      <c r="V37" s="251"/>
      <c r="W37" s="309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310"/>
      <c r="BB37" s="251"/>
      <c r="BC37" s="251"/>
      <c r="BD37" s="251"/>
      <c r="BE37" s="251"/>
      <c r="BF37" s="251"/>
      <c r="BG37" s="251"/>
      <c r="BH37" s="251"/>
    </row>
    <row r="38" spans="1:60" ht="67.5" outlineLevel="1" x14ac:dyDescent="0.2">
      <c r="A38" s="282">
        <v>29</v>
      </c>
      <c r="B38" s="283">
        <v>725003</v>
      </c>
      <c r="C38" s="311" t="s">
        <v>571</v>
      </c>
      <c r="D38" s="297" t="s">
        <v>532</v>
      </c>
      <c r="E38" s="263">
        <v>9</v>
      </c>
      <c r="F38" s="245">
        <v>0</v>
      </c>
      <c r="G38" s="295">
        <f t="shared" ref="G38:G47" si="9">ROUND(E38*F38,2)</f>
        <v>0</v>
      </c>
      <c r="H38" s="247"/>
      <c r="I38" s="248"/>
      <c r="J38" s="249"/>
      <c r="K38" s="248"/>
      <c r="L38" s="248"/>
      <c r="M38" s="248"/>
      <c r="N38" s="248"/>
      <c r="O38" s="248"/>
      <c r="P38" s="248"/>
      <c r="Q38" s="248"/>
      <c r="R38" s="250"/>
      <c r="S38" s="248"/>
      <c r="T38" s="251"/>
      <c r="U38" s="251"/>
      <c r="V38" s="251"/>
      <c r="W38" s="251"/>
      <c r="X38" s="309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</row>
    <row r="39" spans="1:60" ht="78.75" outlineLevel="1" x14ac:dyDescent="0.2">
      <c r="A39" s="282">
        <v>30</v>
      </c>
      <c r="B39" s="283">
        <v>725004</v>
      </c>
      <c r="C39" s="284" t="s">
        <v>572</v>
      </c>
      <c r="D39" s="285" t="s">
        <v>532</v>
      </c>
      <c r="E39" s="244">
        <v>1</v>
      </c>
      <c r="F39" s="245">
        <v>0</v>
      </c>
      <c r="G39" s="287">
        <f t="shared" si="9"/>
        <v>0</v>
      </c>
      <c r="H39" s="247"/>
      <c r="I39" s="248" t="e">
        <f>ROUND(#REF!*H39,2)</f>
        <v>#REF!</v>
      </c>
      <c r="J39" s="249"/>
      <c r="K39" s="248" t="e">
        <f>ROUND(#REF!*J39,2)</f>
        <v>#REF!</v>
      </c>
      <c r="L39" s="248">
        <v>21</v>
      </c>
      <c r="M39" s="248" t="e">
        <f>#REF!*(1+L39/100)</f>
        <v>#REF!</v>
      </c>
      <c r="N39" s="248">
        <v>0</v>
      </c>
      <c r="O39" s="248" t="e">
        <f>ROUND(#REF!*N39,2)</f>
        <v>#REF!</v>
      </c>
      <c r="P39" s="248">
        <v>0</v>
      </c>
      <c r="Q39" s="248" t="e">
        <f>ROUND(#REF!*P39,2)</f>
        <v>#REF!</v>
      </c>
      <c r="R39" s="250"/>
      <c r="S39" s="248" t="s">
        <v>529</v>
      </c>
      <c r="T39" s="251"/>
      <c r="U39" s="251"/>
      <c r="V39" s="251"/>
      <c r="W39" s="309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</row>
    <row r="40" spans="1:60" ht="33.75" outlineLevel="1" x14ac:dyDescent="0.2">
      <c r="A40" s="282">
        <v>31</v>
      </c>
      <c r="B40" s="283">
        <v>725005</v>
      </c>
      <c r="C40" s="284" t="s">
        <v>573</v>
      </c>
      <c r="D40" s="312" t="s">
        <v>532</v>
      </c>
      <c r="E40" s="313">
        <v>5</v>
      </c>
      <c r="F40" s="245">
        <v>0</v>
      </c>
      <c r="G40" s="287">
        <f t="shared" si="9"/>
        <v>0</v>
      </c>
      <c r="H40" s="314"/>
      <c r="I40" s="315"/>
      <c r="J40" s="314"/>
      <c r="K40" s="315"/>
      <c r="L40" s="315"/>
      <c r="M40" s="315"/>
      <c r="N40" s="315"/>
      <c r="O40" s="315"/>
      <c r="P40" s="315"/>
      <c r="Q40" s="315"/>
      <c r="R40" s="315"/>
      <c r="S40" s="315"/>
      <c r="T40" s="251"/>
      <c r="U40" s="251"/>
      <c r="V40" s="251"/>
      <c r="W40" s="309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</row>
    <row r="41" spans="1:60" ht="56.25" x14ac:dyDescent="0.2">
      <c r="A41" s="282">
        <v>32</v>
      </c>
      <c r="B41" s="283">
        <v>725006</v>
      </c>
      <c r="C41" s="316" t="s">
        <v>574</v>
      </c>
      <c r="D41" s="312" t="s">
        <v>532</v>
      </c>
      <c r="E41" s="300">
        <v>1</v>
      </c>
      <c r="F41" s="245">
        <v>0</v>
      </c>
      <c r="G41" s="291">
        <f t="shared" si="9"/>
        <v>0</v>
      </c>
    </row>
    <row r="42" spans="1:60" ht="78.75" x14ac:dyDescent="0.2">
      <c r="A42" s="282">
        <v>33</v>
      </c>
      <c r="B42" s="283">
        <v>725007</v>
      </c>
      <c r="C42" s="317" t="s">
        <v>575</v>
      </c>
      <c r="D42" s="318" t="s">
        <v>532</v>
      </c>
      <c r="E42" s="319">
        <v>8</v>
      </c>
      <c r="F42" s="245">
        <v>0</v>
      </c>
      <c r="G42" s="295">
        <f t="shared" si="9"/>
        <v>0</v>
      </c>
    </row>
    <row r="43" spans="1:60" ht="45" x14ac:dyDescent="0.2">
      <c r="A43" s="282">
        <v>34</v>
      </c>
      <c r="B43" s="306">
        <v>725008</v>
      </c>
      <c r="C43" s="320" t="s">
        <v>576</v>
      </c>
      <c r="D43" s="312" t="s">
        <v>532</v>
      </c>
      <c r="E43" s="321">
        <v>2</v>
      </c>
      <c r="F43" s="245">
        <v>0</v>
      </c>
      <c r="G43" s="287">
        <f t="shared" si="9"/>
        <v>0</v>
      </c>
    </row>
    <row r="44" spans="1:60" ht="33.75" x14ac:dyDescent="0.2">
      <c r="A44" s="282">
        <v>35</v>
      </c>
      <c r="B44" s="283">
        <v>725009</v>
      </c>
      <c r="C44" s="322" t="s">
        <v>577</v>
      </c>
      <c r="D44" s="312" t="s">
        <v>532</v>
      </c>
      <c r="E44" s="313">
        <v>18</v>
      </c>
      <c r="F44" s="245">
        <v>0</v>
      </c>
      <c r="G44" s="287">
        <f t="shared" si="9"/>
        <v>0</v>
      </c>
    </row>
    <row r="45" spans="1:60" ht="33.75" x14ac:dyDescent="0.2">
      <c r="A45" s="282">
        <v>36</v>
      </c>
      <c r="B45" s="306">
        <v>725010</v>
      </c>
      <c r="C45" s="322" t="s">
        <v>578</v>
      </c>
      <c r="D45" s="312" t="s">
        <v>532</v>
      </c>
      <c r="E45" s="313">
        <v>8</v>
      </c>
      <c r="F45" s="245">
        <v>0</v>
      </c>
      <c r="G45" s="287">
        <f t="shared" si="9"/>
        <v>0</v>
      </c>
    </row>
    <row r="46" spans="1:60" ht="33.75" x14ac:dyDescent="0.2">
      <c r="A46" s="282">
        <v>37</v>
      </c>
      <c r="B46" s="283">
        <v>725011</v>
      </c>
      <c r="C46" s="322" t="s">
        <v>579</v>
      </c>
      <c r="D46" s="312" t="s">
        <v>532</v>
      </c>
      <c r="E46" s="313">
        <v>8</v>
      </c>
      <c r="F46" s="245">
        <v>0</v>
      </c>
      <c r="G46" s="287">
        <f t="shared" si="9"/>
        <v>0</v>
      </c>
    </row>
    <row r="47" spans="1:60" ht="33.75" x14ac:dyDescent="0.2">
      <c r="A47" s="282">
        <v>38</v>
      </c>
      <c r="B47" s="306">
        <v>725012</v>
      </c>
      <c r="C47" s="322" t="s">
        <v>580</v>
      </c>
      <c r="D47" s="312" t="s">
        <v>532</v>
      </c>
      <c r="E47" s="313">
        <v>2</v>
      </c>
      <c r="F47" s="245">
        <v>0</v>
      </c>
      <c r="G47" s="287">
        <f t="shared" si="9"/>
        <v>0</v>
      </c>
    </row>
    <row r="48" spans="1:60" x14ac:dyDescent="0.2">
      <c r="A48" s="219"/>
      <c r="B48" s="220" t="s">
        <v>515</v>
      </c>
      <c r="C48" s="323" t="s">
        <v>515</v>
      </c>
      <c r="D48" s="19"/>
      <c r="E48" s="221"/>
      <c r="F48" s="221"/>
      <c r="G48" s="222"/>
    </row>
    <row r="49" spans="1:7" x14ac:dyDescent="0.2">
      <c r="A49" s="324"/>
      <c r="B49" s="325" t="s">
        <v>31</v>
      </c>
      <c r="C49" s="326" t="s">
        <v>515</v>
      </c>
      <c r="D49" s="327"/>
      <c r="E49" s="328"/>
      <c r="F49" s="328"/>
      <c r="G49" s="329">
        <f>G7+G19+G35</f>
        <v>0</v>
      </c>
    </row>
    <row r="50" spans="1:7" x14ac:dyDescent="0.2">
      <c r="A50" s="219"/>
      <c r="B50" s="220" t="s">
        <v>515</v>
      </c>
      <c r="C50" s="323" t="s">
        <v>515</v>
      </c>
      <c r="D50" s="19"/>
      <c r="E50" s="221"/>
      <c r="F50" s="221"/>
      <c r="G50" s="222"/>
    </row>
    <row r="51" spans="1:7" x14ac:dyDescent="0.2">
      <c r="A51" s="447" t="s">
        <v>517</v>
      </c>
      <c r="B51" s="448"/>
      <c r="C51" s="448"/>
      <c r="D51" s="19"/>
      <c r="E51" s="221"/>
      <c r="F51" s="221"/>
      <c r="G51" s="222"/>
    </row>
    <row r="52" spans="1:7" x14ac:dyDescent="0.2">
      <c r="A52" s="433" t="s">
        <v>581</v>
      </c>
      <c r="B52" s="434"/>
      <c r="C52" s="434"/>
      <c r="D52" s="434"/>
      <c r="E52" s="434"/>
      <c r="F52" s="434"/>
      <c r="G52" s="435"/>
    </row>
    <row r="53" spans="1:7" x14ac:dyDescent="0.2">
      <c r="A53" s="436"/>
      <c r="B53" s="437"/>
      <c r="C53" s="437"/>
      <c r="D53" s="437"/>
      <c r="E53" s="437"/>
      <c r="F53" s="437"/>
      <c r="G53" s="438"/>
    </row>
    <row r="54" spans="1:7" x14ac:dyDescent="0.2">
      <c r="A54" s="439"/>
      <c r="B54" s="440"/>
      <c r="C54" s="440"/>
      <c r="D54" s="440"/>
      <c r="E54" s="440"/>
      <c r="F54" s="440"/>
      <c r="G54" s="441"/>
    </row>
    <row r="55" spans="1:7" ht="13.5" thickBot="1" x14ac:dyDescent="0.25">
      <c r="A55" s="330"/>
      <c r="B55" s="331" t="s">
        <v>515</v>
      </c>
      <c r="C55" s="332" t="s">
        <v>515</v>
      </c>
      <c r="D55" s="333"/>
      <c r="E55" s="334"/>
      <c r="F55" s="334"/>
      <c r="G55" s="335"/>
    </row>
    <row r="56" spans="1:7" x14ac:dyDescent="0.2">
      <c r="C56" s="337"/>
      <c r="D56" s="338"/>
    </row>
    <row r="57" spans="1:7" x14ac:dyDescent="0.2">
      <c r="D57" s="338"/>
    </row>
    <row r="58" spans="1:7" x14ac:dyDescent="0.2">
      <c r="D58" s="338"/>
    </row>
    <row r="59" spans="1:7" x14ac:dyDescent="0.2">
      <c r="D59" s="338"/>
    </row>
    <row r="60" spans="1:7" x14ac:dyDescent="0.2">
      <c r="D60" s="338"/>
    </row>
    <row r="61" spans="1:7" x14ac:dyDescent="0.2">
      <c r="D61" s="338"/>
    </row>
    <row r="62" spans="1:7" x14ac:dyDescent="0.2">
      <c r="D62" s="338"/>
    </row>
    <row r="63" spans="1:7" x14ac:dyDescent="0.2">
      <c r="D63" s="338"/>
    </row>
    <row r="64" spans="1:7" x14ac:dyDescent="0.2">
      <c r="D64" s="338"/>
    </row>
    <row r="65" spans="4:4" x14ac:dyDescent="0.2">
      <c r="D65" s="338"/>
    </row>
    <row r="66" spans="4:4" x14ac:dyDescent="0.2">
      <c r="D66" s="338"/>
    </row>
    <row r="67" spans="4:4" x14ac:dyDescent="0.2">
      <c r="D67" s="338"/>
    </row>
    <row r="68" spans="4:4" x14ac:dyDescent="0.2">
      <c r="D68" s="338"/>
    </row>
    <row r="69" spans="4:4" x14ac:dyDescent="0.2">
      <c r="D69" s="338"/>
    </row>
    <row r="70" spans="4:4" x14ac:dyDescent="0.2">
      <c r="D70" s="338"/>
    </row>
    <row r="71" spans="4:4" x14ac:dyDescent="0.2">
      <c r="D71" s="338"/>
    </row>
    <row r="72" spans="4:4" x14ac:dyDescent="0.2">
      <c r="D72" s="338"/>
    </row>
    <row r="73" spans="4:4" x14ac:dyDescent="0.2">
      <c r="D73" s="338"/>
    </row>
    <row r="74" spans="4:4" x14ac:dyDescent="0.2">
      <c r="D74" s="338"/>
    </row>
    <row r="75" spans="4:4" x14ac:dyDescent="0.2">
      <c r="D75" s="338"/>
    </row>
    <row r="76" spans="4:4" x14ac:dyDescent="0.2">
      <c r="D76" s="338"/>
    </row>
    <row r="77" spans="4:4" x14ac:dyDescent="0.2">
      <c r="D77" s="338"/>
    </row>
    <row r="78" spans="4:4" x14ac:dyDescent="0.2">
      <c r="D78" s="338"/>
    </row>
    <row r="79" spans="4:4" x14ac:dyDescent="0.2">
      <c r="D79" s="338"/>
    </row>
    <row r="80" spans="4:4" x14ac:dyDescent="0.2">
      <c r="D80" s="338"/>
    </row>
    <row r="81" spans="4:4" x14ac:dyDescent="0.2">
      <c r="D81" s="338"/>
    </row>
    <row r="82" spans="4:4" x14ac:dyDescent="0.2">
      <c r="D82" s="338"/>
    </row>
    <row r="83" spans="4:4" x14ac:dyDescent="0.2">
      <c r="D83" s="338"/>
    </row>
    <row r="84" spans="4:4" x14ac:dyDescent="0.2">
      <c r="D84" s="338"/>
    </row>
    <row r="85" spans="4:4" x14ac:dyDescent="0.2">
      <c r="D85" s="338"/>
    </row>
    <row r="86" spans="4:4" x14ac:dyDescent="0.2">
      <c r="D86" s="338"/>
    </row>
    <row r="87" spans="4:4" x14ac:dyDescent="0.2">
      <c r="D87" s="338"/>
    </row>
    <row r="88" spans="4:4" x14ac:dyDescent="0.2">
      <c r="D88" s="338"/>
    </row>
    <row r="89" spans="4:4" x14ac:dyDescent="0.2">
      <c r="D89" s="338"/>
    </row>
    <row r="90" spans="4:4" x14ac:dyDescent="0.2">
      <c r="D90" s="338"/>
    </row>
    <row r="91" spans="4:4" x14ac:dyDescent="0.2">
      <c r="D91" s="338"/>
    </row>
    <row r="92" spans="4:4" x14ac:dyDescent="0.2">
      <c r="D92" s="338"/>
    </row>
    <row r="93" spans="4:4" x14ac:dyDescent="0.2">
      <c r="D93" s="338"/>
    </row>
    <row r="94" spans="4:4" x14ac:dyDescent="0.2">
      <c r="D94" s="338"/>
    </row>
    <row r="95" spans="4:4" x14ac:dyDescent="0.2">
      <c r="D95" s="338"/>
    </row>
    <row r="96" spans="4:4" x14ac:dyDescent="0.2">
      <c r="D96" s="338"/>
    </row>
    <row r="97" spans="4:4" x14ac:dyDescent="0.2">
      <c r="D97" s="338"/>
    </row>
    <row r="98" spans="4:4" x14ac:dyDescent="0.2">
      <c r="D98" s="338"/>
    </row>
    <row r="99" spans="4:4" x14ac:dyDescent="0.2">
      <c r="D99" s="338"/>
    </row>
    <row r="100" spans="4:4" x14ac:dyDescent="0.2">
      <c r="D100" s="338"/>
    </row>
    <row r="101" spans="4:4" x14ac:dyDescent="0.2">
      <c r="D101" s="338"/>
    </row>
    <row r="102" spans="4:4" x14ac:dyDescent="0.2">
      <c r="D102" s="338"/>
    </row>
    <row r="103" spans="4:4" x14ac:dyDescent="0.2">
      <c r="D103" s="338"/>
    </row>
    <row r="104" spans="4:4" x14ac:dyDescent="0.2">
      <c r="D104" s="338"/>
    </row>
    <row r="105" spans="4:4" x14ac:dyDescent="0.2">
      <c r="D105" s="338"/>
    </row>
    <row r="106" spans="4:4" x14ac:dyDescent="0.2">
      <c r="D106" s="338"/>
    </row>
    <row r="107" spans="4:4" x14ac:dyDescent="0.2">
      <c r="D107" s="338"/>
    </row>
    <row r="108" spans="4:4" x14ac:dyDescent="0.2">
      <c r="D108" s="338"/>
    </row>
    <row r="109" spans="4:4" x14ac:dyDescent="0.2">
      <c r="D109" s="338"/>
    </row>
    <row r="110" spans="4:4" x14ac:dyDescent="0.2">
      <c r="D110" s="338"/>
    </row>
    <row r="111" spans="4:4" x14ac:dyDescent="0.2">
      <c r="D111" s="338"/>
    </row>
    <row r="112" spans="4:4" x14ac:dyDescent="0.2">
      <c r="D112" s="338"/>
    </row>
    <row r="113" spans="4:4" x14ac:dyDescent="0.2">
      <c r="D113" s="338"/>
    </row>
    <row r="114" spans="4:4" x14ac:dyDescent="0.2">
      <c r="D114" s="338"/>
    </row>
    <row r="115" spans="4:4" x14ac:dyDescent="0.2">
      <c r="D115" s="338"/>
    </row>
    <row r="116" spans="4:4" x14ac:dyDescent="0.2">
      <c r="D116" s="338"/>
    </row>
    <row r="117" spans="4:4" x14ac:dyDescent="0.2">
      <c r="D117" s="338"/>
    </row>
    <row r="118" spans="4:4" x14ac:dyDescent="0.2">
      <c r="D118" s="338"/>
    </row>
    <row r="119" spans="4:4" x14ac:dyDescent="0.2">
      <c r="D119" s="338"/>
    </row>
    <row r="120" spans="4:4" x14ac:dyDescent="0.2">
      <c r="D120" s="338"/>
    </row>
    <row r="121" spans="4:4" x14ac:dyDescent="0.2">
      <c r="D121" s="338"/>
    </row>
    <row r="122" spans="4:4" x14ac:dyDescent="0.2">
      <c r="D122" s="338"/>
    </row>
    <row r="123" spans="4:4" x14ac:dyDescent="0.2">
      <c r="D123" s="338"/>
    </row>
    <row r="124" spans="4:4" x14ac:dyDescent="0.2">
      <c r="D124" s="338"/>
    </row>
    <row r="125" spans="4:4" x14ac:dyDescent="0.2">
      <c r="D125" s="338"/>
    </row>
    <row r="126" spans="4:4" x14ac:dyDescent="0.2">
      <c r="D126" s="338"/>
    </row>
    <row r="127" spans="4:4" x14ac:dyDescent="0.2">
      <c r="D127" s="338"/>
    </row>
    <row r="128" spans="4:4" x14ac:dyDescent="0.2">
      <c r="D128" s="338"/>
    </row>
    <row r="129" spans="4:4" x14ac:dyDescent="0.2">
      <c r="D129" s="338"/>
    </row>
    <row r="130" spans="4:4" x14ac:dyDescent="0.2">
      <c r="D130" s="338"/>
    </row>
    <row r="131" spans="4:4" x14ac:dyDescent="0.2">
      <c r="D131" s="338"/>
    </row>
    <row r="132" spans="4:4" x14ac:dyDescent="0.2">
      <c r="D132" s="338"/>
    </row>
    <row r="133" spans="4:4" x14ac:dyDescent="0.2">
      <c r="D133" s="338"/>
    </row>
    <row r="134" spans="4:4" x14ac:dyDescent="0.2">
      <c r="D134" s="338"/>
    </row>
    <row r="135" spans="4:4" x14ac:dyDescent="0.2">
      <c r="D135" s="338"/>
    </row>
    <row r="136" spans="4:4" x14ac:dyDescent="0.2">
      <c r="D136" s="338"/>
    </row>
    <row r="137" spans="4:4" x14ac:dyDescent="0.2">
      <c r="D137" s="338"/>
    </row>
    <row r="138" spans="4:4" x14ac:dyDescent="0.2">
      <c r="D138" s="338"/>
    </row>
    <row r="139" spans="4:4" x14ac:dyDescent="0.2">
      <c r="D139" s="338"/>
    </row>
    <row r="140" spans="4:4" x14ac:dyDescent="0.2">
      <c r="D140" s="338"/>
    </row>
    <row r="141" spans="4:4" x14ac:dyDescent="0.2">
      <c r="D141" s="338"/>
    </row>
    <row r="142" spans="4:4" x14ac:dyDescent="0.2">
      <c r="D142" s="338"/>
    </row>
    <row r="143" spans="4:4" x14ac:dyDescent="0.2">
      <c r="D143" s="338"/>
    </row>
    <row r="144" spans="4:4" x14ac:dyDescent="0.2">
      <c r="D144" s="338"/>
    </row>
    <row r="145" spans="4:4" x14ac:dyDescent="0.2">
      <c r="D145" s="338"/>
    </row>
    <row r="146" spans="4:4" x14ac:dyDescent="0.2">
      <c r="D146" s="338"/>
    </row>
    <row r="147" spans="4:4" x14ac:dyDescent="0.2">
      <c r="D147" s="338"/>
    </row>
    <row r="148" spans="4:4" x14ac:dyDescent="0.2">
      <c r="D148" s="338"/>
    </row>
    <row r="149" spans="4:4" x14ac:dyDescent="0.2">
      <c r="D149" s="338"/>
    </row>
    <row r="150" spans="4:4" x14ac:dyDescent="0.2">
      <c r="D150" s="338"/>
    </row>
    <row r="151" spans="4:4" x14ac:dyDescent="0.2">
      <c r="D151" s="338"/>
    </row>
    <row r="152" spans="4:4" x14ac:dyDescent="0.2">
      <c r="D152" s="338"/>
    </row>
    <row r="153" spans="4:4" x14ac:dyDescent="0.2">
      <c r="D153" s="338"/>
    </row>
    <row r="154" spans="4:4" x14ac:dyDescent="0.2">
      <c r="D154" s="338"/>
    </row>
    <row r="155" spans="4:4" x14ac:dyDescent="0.2">
      <c r="D155" s="338"/>
    </row>
    <row r="156" spans="4:4" x14ac:dyDescent="0.2">
      <c r="D156" s="338"/>
    </row>
    <row r="157" spans="4:4" x14ac:dyDescent="0.2">
      <c r="D157" s="338"/>
    </row>
    <row r="158" spans="4:4" x14ac:dyDescent="0.2">
      <c r="D158" s="338"/>
    </row>
    <row r="159" spans="4:4" x14ac:dyDescent="0.2">
      <c r="D159" s="338"/>
    </row>
    <row r="160" spans="4:4" x14ac:dyDescent="0.2">
      <c r="D160" s="338"/>
    </row>
    <row r="161" spans="4:4" x14ac:dyDescent="0.2">
      <c r="D161" s="338"/>
    </row>
    <row r="162" spans="4:4" x14ac:dyDescent="0.2">
      <c r="D162" s="338"/>
    </row>
    <row r="163" spans="4:4" x14ac:dyDescent="0.2">
      <c r="D163" s="338"/>
    </row>
    <row r="164" spans="4:4" x14ac:dyDescent="0.2">
      <c r="D164" s="338"/>
    </row>
    <row r="165" spans="4:4" x14ac:dyDescent="0.2">
      <c r="D165" s="338"/>
    </row>
    <row r="166" spans="4:4" x14ac:dyDescent="0.2">
      <c r="D166" s="338"/>
    </row>
    <row r="167" spans="4:4" x14ac:dyDescent="0.2">
      <c r="D167" s="338"/>
    </row>
    <row r="168" spans="4:4" x14ac:dyDescent="0.2">
      <c r="D168" s="338"/>
    </row>
    <row r="169" spans="4:4" x14ac:dyDescent="0.2">
      <c r="D169" s="338"/>
    </row>
    <row r="170" spans="4:4" x14ac:dyDescent="0.2">
      <c r="D170" s="338"/>
    </row>
    <row r="171" spans="4:4" x14ac:dyDescent="0.2">
      <c r="D171" s="338"/>
    </row>
    <row r="172" spans="4:4" x14ac:dyDescent="0.2">
      <c r="D172" s="338"/>
    </row>
    <row r="173" spans="4:4" x14ac:dyDescent="0.2">
      <c r="D173" s="338"/>
    </row>
    <row r="174" spans="4:4" x14ac:dyDescent="0.2">
      <c r="D174" s="338"/>
    </row>
    <row r="175" spans="4:4" x14ac:dyDescent="0.2">
      <c r="D175" s="338"/>
    </row>
    <row r="176" spans="4:4" x14ac:dyDescent="0.2">
      <c r="D176" s="338"/>
    </row>
    <row r="177" spans="4:4" x14ac:dyDescent="0.2">
      <c r="D177" s="338"/>
    </row>
    <row r="178" spans="4:4" x14ac:dyDescent="0.2">
      <c r="D178" s="338"/>
    </row>
    <row r="179" spans="4:4" x14ac:dyDescent="0.2">
      <c r="D179" s="338"/>
    </row>
    <row r="180" spans="4:4" x14ac:dyDescent="0.2">
      <c r="D180" s="338"/>
    </row>
    <row r="181" spans="4:4" x14ac:dyDescent="0.2">
      <c r="D181" s="338"/>
    </row>
    <row r="182" spans="4:4" x14ac:dyDescent="0.2">
      <c r="D182" s="338"/>
    </row>
    <row r="183" spans="4:4" x14ac:dyDescent="0.2">
      <c r="D183" s="338"/>
    </row>
    <row r="184" spans="4:4" x14ac:dyDescent="0.2">
      <c r="D184" s="338"/>
    </row>
    <row r="185" spans="4:4" x14ac:dyDescent="0.2">
      <c r="D185" s="338"/>
    </row>
    <row r="186" spans="4:4" x14ac:dyDescent="0.2">
      <c r="D186" s="338"/>
    </row>
    <row r="187" spans="4:4" x14ac:dyDescent="0.2">
      <c r="D187" s="338"/>
    </row>
    <row r="188" spans="4:4" x14ac:dyDescent="0.2">
      <c r="D188" s="338"/>
    </row>
    <row r="189" spans="4:4" x14ac:dyDescent="0.2">
      <c r="D189" s="338"/>
    </row>
    <row r="190" spans="4:4" x14ac:dyDescent="0.2">
      <c r="D190" s="338"/>
    </row>
    <row r="191" spans="4:4" x14ac:dyDescent="0.2">
      <c r="D191" s="338"/>
    </row>
    <row r="192" spans="4:4" x14ac:dyDescent="0.2">
      <c r="D192" s="338"/>
    </row>
    <row r="193" spans="4:4" x14ac:dyDescent="0.2">
      <c r="D193" s="338"/>
    </row>
    <row r="194" spans="4:4" x14ac:dyDescent="0.2">
      <c r="D194" s="338"/>
    </row>
    <row r="195" spans="4:4" x14ac:dyDescent="0.2">
      <c r="D195" s="338"/>
    </row>
    <row r="196" spans="4:4" x14ac:dyDescent="0.2">
      <c r="D196" s="338"/>
    </row>
    <row r="197" spans="4:4" x14ac:dyDescent="0.2">
      <c r="D197" s="338"/>
    </row>
    <row r="198" spans="4:4" x14ac:dyDescent="0.2">
      <c r="D198" s="338"/>
    </row>
    <row r="199" spans="4:4" x14ac:dyDescent="0.2">
      <c r="D199" s="338"/>
    </row>
    <row r="200" spans="4:4" x14ac:dyDescent="0.2">
      <c r="D200" s="338"/>
    </row>
    <row r="201" spans="4:4" x14ac:dyDescent="0.2">
      <c r="D201" s="338"/>
    </row>
    <row r="202" spans="4:4" x14ac:dyDescent="0.2">
      <c r="D202" s="338"/>
    </row>
    <row r="203" spans="4:4" x14ac:dyDescent="0.2">
      <c r="D203" s="338"/>
    </row>
    <row r="204" spans="4:4" x14ac:dyDescent="0.2">
      <c r="D204" s="338"/>
    </row>
    <row r="205" spans="4:4" x14ac:dyDescent="0.2">
      <c r="D205" s="338"/>
    </row>
    <row r="206" spans="4:4" x14ac:dyDescent="0.2">
      <c r="D206" s="338"/>
    </row>
    <row r="207" spans="4:4" x14ac:dyDescent="0.2">
      <c r="D207" s="338"/>
    </row>
    <row r="208" spans="4:4" x14ac:dyDescent="0.2">
      <c r="D208" s="338"/>
    </row>
    <row r="209" spans="4:4" x14ac:dyDescent="0.2">
      <c r="D209" s="338"/>
    </row>
    <row r="210" spans="4:4" x14ac:dyDescent="0.2">
      <c r="D210" s="338"/>
    </row>
    <row r="211" spans="4:4" x14ac:dyDescent="0.2">
      <c r="D211" s="338"/>
    </row>
    <row r="212" spans="4:4" x14ac:dyDescent="0.2">
      <c r="D212" s="338"/>
    </row>
    <row r="213" spans="4:4" x14ac:dyDescent="0.2">
      <c r="D213" s="338"/>
    </row>
    <row r="214" spans="4:4" x14ac:dyDescent="0.2">
      <c r="D214" s="338"/>
    </row>
    <row r="215" spans="4:4" x14ac:dyDescent="0.2">
      <c r="D215" s="338"/>
    </row>
    <row r="216" spans="4:4" x14ac:dyDescent="0.2">
      <c r="D216" s="338"/>
    </row>
    <row r="217" spans="4:4" x14ac:dyDescent="0.2">
      <c r="D217" s="338"/>
    </row>
    <row r="218" spans="4:4" x14ac:dyDescent="0.2">
      <c r="D218" s="338"/>
    </row>
    <row r="219" spans="4:4" x14ac:dyDescent="0.2">
      <c r="D219" s="338"/>
    </row>
    <row r="220" spans="4:4" x14ac:dyDescent="0.2">
      <c r="D220" s="338"/>
    </row>
    <row r="221" spans="4:4" x14ac:dyDescent="0.2">
      <c r="D221" s="338"/>
    </row>
    <row r="222" spans="4:4" x14ac:dyDescent="0.2">
      <c r="D222" s="338"/>
    </row>
    <row r="223" spans="4:4" x14ac:dyDescent="0.2">
      <c r="D223" s="338"/>
    </row>
    <row r="224" spans="4:4" x14ac:dyDescent="0.2">
      <c r="D224" s="338"/>
    </row>
    <row r="225" spans="4:4" x14ac:dyDescent="0.2">
      <c r="D225" s="338"/>
    </row>
    <row r="226" spans="4:4" x14ac:dyDescent="0.2">
      <c r="D226" s="338"/>
    </row>
    <row r="227" spans="4:4" x14ac:dyDescent="0.2">
      <c r="D227" s="338"/>
    </row>
    <row r="228" spans="4:4" x14ac:dyDescent="0.2">
      <c r="D228" s="338"/>
    </row>
    <row r="229" spans="4:4" x14ac:dyDescent="0.2">
      <c r="D229" s="338"/>
    </row>
    <row r="230" spans="4:4" x14ac:dyDescent="0.2">
      <c r="D230" s="338"/>
    </row>
    <row r="231" spans="4:4" x14ac:dyDescent="0.2">
      <c r="D231" s="338"/>
    </row>
    <row r="232" spans="4:4" x14ac:dyDescent="0.2">
      <c r="D232" s="338"/>
    </row>
    <row r="233" spans="4:4" x14ac:dyDescent="0.2">
      <c r="D233" s="338"/>
    </row>
    <row r="234" spans="4:4" x14ac:dyDescent="0.2">
      <c r="D234" s="338"/>
    </row>
    <row r="235" spans="4:4" x14ac:dyDescent="0.2">
      <c r="D235" s="338"/>
    </row>
    <row r="236" spans="4:4" x14ac:dyDescent="0.2">
      <c r="D236" s="338"/>
    </row>
    <row r="237" spans="4:4" x14ac:dyDescent="0.2">
      <c r="D237" s="338"/>
    </row>
    <row r="238" spans="4:4" x14ac:dyDescent="0.2">
      <c r="D238" s="338"/>
    </row>
    <row r="239" spans="4:4" x14ac:dyDescent="0.2">
      <c r="D239" s="338"/>
    </row>
    <row r="240" spans="4:4" x14ac:dyDescent="0.2">
      <c r="D240" s="338"/>
    </row>
    <row r="241" spans="4:4" x14ac:dyDescent="0.2">
      <c r="D241" s="338"/>
    </row>
    <row r="242" spans="4:4" x14ac:dyDescent="0.2">
      <c r="D242" s="338"/>
    </row>
    <row r="243" spans="4:4" x14ac:dyDescent="0.2">
      <c r="D243" s="338"/>
    </row>
    <row r="244" spans="4:4" x14ac:dyDescent="0.2">
      <c r="D244" s="338"/>
    </row>
    <row r="245" spans="4:4" x14ac:dyDescent="0.2">
      <c r="D245" s="338"/>
    </row>
    <row r="246" spans="4:4" x14ac:dyDescent="0.2">
      <c r="D246" s="338"/>
    </row>
    <row r="247" spans="4:4" x14ac:dyDescent="0.2">
      <c r="D247" s="338"/>
    </row>
    <row r="248" spans="4:4" x14ac:dyDescent="0.2">
      <c r="D248" s="338"/>
    </row>
    <row r="249" spans="4:4" x14ac:dyDescent="0.2">
      <c r="D249" s="338"/>
    </row>
    <row r="250" spans="4:4" x14ac:dyDescent="0.2">
      <c r="D250" s="338"/>
    </row>
    <row r="251" spans="4:4" x14ac:dyDescent="0.2">
      <c r="D251" s="338"/>
    </row>
    <row r="252" spans="4:4" x14ac:dyDescent="0.2">
      <c r="D252" s="338"/>
    </row>
    <row r="253" spans="4:4" x14ac:dyDescent="0.2">
      <c r="D253" s="338"/>
    </row>
    <row r="254" spans="4:4" x14ac:dyDescent="0.2">
      <c r="D254" s="338"/>
    </row>
    <row r="255" spans="4:4" x14ac:dyDescent="0.2">
      <c r="D255" s="338"/>
    </row>
    <row r="256" spans="4:4" x14ac:dyDescent="0.2">
      <c r="D256" s="338"/>
    </row>
    <row r="257" spans="4:4" x14ac:dyDescent="0.2">
      <c r="D257" s="338"/>
    </row>
    <row r="258" spans="4:4" x14ac:dyDescent="0.2">
      <c r="D258" s="338"/>
    </row>
    <row r="259" spans="4:4" x14ac:dyDescent="0.2">
      <c r="D259" s="338"/>
    </row>
    <row r="260" spans="4:4" x14ac:dyDescent="0.2">
      <c r="D260" s="338"/>
    </row>
    <row r="261" spans="4:4" x14ac:dyDescent="0.2">
      <c r="D261" s="338"/>
    </row>
    <row r="262" spans="4:4" x14ac:dyDescent="0.2">
      <c r="D262" s="338"/>
    </row>
    <row r="263" spans="4:4" x14ac:dyDescent="0.2">
      <c r="D263" s="338"/>
    </row>
    <row r="264" spans="4:4" x14ac:dyDescent="0.2">
      <c r="D264" s="338"/>
    </row>
    <row r="265" spans="4:4" x14ac:dyDescent="0.2">
      <c r="D265" s="338"/>
    </row>
    <row r="266" spans="4:4" x14ac:dyDescent="0.2">
      <c r="D266" s="338"/>
    </row>
    <row r="267" spans="4:4" x14ac:dyDescent="0.2">
      <c r="D267" s="338"/>
    </row>
    <row r="268" spans="4:4" x14ac:dyDescent="0.2">
      <c r="D268" s="338"/>
    </row>
    <row r="269" spans="4:4" x14ac:dyDescent="0.2">
      <c r="D269" s="338"/>
    </row>
    <row r="270" spans="4:4" x14ac:dyDescent="0.2">
      <c r="D270" s="338"/>
    </row>
    <row r="271" spans="4:4" x14ac:dyDescent="0.2">
      <c r="D271" s="338"/>
    </row>
    <row r="272" spans="4:4" x14ac:dyDescent="0.2">
      <c r="D272" s="338"/>
    </row>
    <row r="273" spans="4:4" x14ac:dyDescent="0.2">
      <c r="D273" s="338"/>
    </row>
    <row r="274" spans="4:4" x14ac:dyDescent="0.2">
      <c r="D274" s="338"/>
    </row>
    <row r="275" spans="4:4" x14ac:dyDescent="0.2">
      <c r="D275" s="338"/>
    </row>
    <row r="276" spans="4:4" x14ac:dyDescent="0.2">
      <c r="D276" s="338"/>
    </row>
    <row r="277" spans="4:4" x14ac:dyDescent="0.2">
      <c r="D277" s="338"/>
    </row>
    <row r="278" spans="4:4" x14ac:dyDescent="0.2">
      <c r="D278" s="338"/>
    </row>
    <row r="279" spans="4:4" x14ac:dyDescent="0.2">
      <c r="D279" s="338"/>
    </row>
    <row r="280" spans="4:4" x14ac:dyDescent="0.2">
      <c r="D280" s="338"/>
    </row>
    <row r="281" spans="4:4" x14ac:dyDescent="0.2">
      <c r="D281" s="338"/>
    </row>
    <row r="282" spans="4:4" x14ac:dyDescent="0.2">
      <c r="D282" s="338"/>
    </row>
    <row r="283" spans="4:4" x14ac:dyDescent="0.2">
      <c r="D283" s="338"/>
    </row>
    <row r="284" spans="4:4" x14ac:dyDescent="0.2">
      <c r="D284" s="338"/>
    </row>
    <row r="285" spans="4:4" x14ac:dyDescent="0.2">
      <c r="D285" s="338"/>
    </row>
    <row r="286" spans="4:4" x14ac:dyDescent="0.2">
      <c r="D286" s="338"/>
    </row>
    <row r="287" spans="4:4" x14ac:dyDescent="0.2">
      <c r="D287" s="338"/>
    </row>
    <row r="288" spans="4:4" x14ac:dyDescent="0.2">
      <c r="D288" s="338"/>
    </row>
    <row r="289" spans="4:4" x14ac:dyDescent="0.2">
      <c r="D289" s="338"/>
    </row>
    <row r="290" spans="4:4" x14ac:dyDescent="0.2">
      <c r="D290" s="338"/>
    </row>
    <row r="291" spans="4:4" x14ac:dyDescent="0.2">
      <c r="D291" s="338"/>
    </row>
    <row r="292" spans="4:4" x14ac:dyDescent="0.2">
      <c r="D292" s="338"/>
    </row>
    <row r="293" spans="4:4" x14ac:dyDescent="0.2">
      <c r="D293" s="338"/>
    </row>
    <row r="294" spans="4:4" x14ac:dyDescent="0.2">
      <c r="D294" s="338"/>
    </row>
    <row r="295" spans="4:4" x14ac:dyDescent="0.2">
      <c r="D295" s="338"/>
    </row>
    <row r="296" spans="4:4" x14ac:dyDescent="0.2">
      <c r="D296" s="338"/>
    </row>
    <row r="297" spans="4:4" x14ac:dyDescent="0.2">
      <c r="D297" s="338"/>
    </row>
    <row r="298" spans="4:4" x14ac:dyDescent="0.2">
      <c r="D298" s="338"/>
    </row>
    <row r="299" spans="4:4" x14ac:dyDescent="0.2">
      <c r="D299" s="338"/>
    </row>
    <row r="300" spans="4:4" x14ac:dyDescent="0.2">
      <c r="D300" s="338"/>
    </row>
    <row r="301" spans="4:4" x14ac:dyDescent="0.2">
      <c r="D301" s="338"/>
    </row>
    <row r="302" spans="4:4" x14ac:dyDescent="0.2">
      <c r="D302" s="338"/>
    </row>
    <row r="303" spans="4:4" x14ac:dyDescent="0.2">
      <c r="D303" s="338"/>
    </row>
    <row r="304" spans="4:4" x14ac:dyDescent="0.2">
      <c r="D304" s="338"/>
    </row>
    <row r="305" spans="4:4" x14ac:dyDescent="0.2">
      <c r="D305" s="338"/>
    </row>
    <row r="306" spans="4:4" x14ac:dyDescent="0.2">
      <c r="D306" s="338"/>
    </row>
    <row r="307" spans="4:4" x14ac:dyDescent="0.2">
      <c r="D307" s="338"/>
    </row>
    <row r="308" spans="4:4" x14ac:dyDescent="0.2">
      <c r="D308" s="338"/>
    </row>
    <row r="309" spans="4:4" x14ac:dyDescent="0.2">
      <c r="D309" s="338"/>
    </row>
    <row r="310" spans="4:4" x14ac:dyDescent="0.2">
      <c r="D310" s="338"/>
    </row>
    <row r="311" spans="4:4" x14ac:dyDescent="0.2">
      <c r="D311" s="338"/>
    </row>
    <row r="312" spans="4:4" x14ac:dyDescent="0.2">
      <c r="D312" s="338"/>
    </row>
    <row r="313" spans="4:4" x14ac:dyDescent="0.2">
      <c r="D313" s="338"/>
    </row>
    <row r="314" spans="4:4" x14ac:dyDescent="0.2">
      <c r="D314" s="338"/>
    </row>
    <row r="315" spans="4:4" x14ac:dyDescent="0.2">
      <c r="D315" s="338"/>
    </row>
    <row r="316" spans="4:4" x14ac:dyDescent="0.2">
      <c r="D316" s="338"/>
    </row>
    <row r="317" spans="4:4" x14ac:dyDescent="0.2">
      <c r="D317" s="338"/>
    </row>
    <row r="318" spans="4:4" x14ac:dyDescent="0.2">
      <c r="D318" s="338"/>
    </row>
    <row r="319" spans="4:4" x14ac:dyDescent="0.2">
      <c r="D319" s="338"/>
    </row>
    <row r="320" spans="4:4" x14ac:dyDescent="0.2">
      <c r="D320" s="338"/>
    </row>
    <row r="321" spans="4:4" x14ac:dyDescent="0.2">
      <c r="D321" s="338"/>
    </row>
    <row r="322" spans="4:4" x14ac:dyDescent="0.2">
      <c r="D322" s="338"/>
    </row>
    <row r="323" spans="4:4" x14ac:dyDescent="0.2">
      <c r="D323" s="338"/>
    </row>
    <row r="324" spans="4:4" x14ac:dyDescent="0.2">
      <c r="D324" s="338"/>
    </row>
    <row r="325" spans="4:4" x14ac:dyDescent="0.2">
      <c r="D325" s="338"/>
    </row>
    <row r="326" spans="4:4" x14ac:dyDescent="0.2">
      <c r="D326" s="338"/>
    </row>
    <row r="327" spans="4:4" x14ac:dyDescent="0.2">
      <c r="D327" s="338"/>
    </row>
    <row r="328" spans="4:4" x14ac:dyDescent="0.2">
      <c r="D328" s="338"/>
    </row>
    <row r="329" spans="4:4" x14ac:dyDescent="0.2">
      <c r="D329" s="338"/>
    </row>
    <row r="330" spans="4:4" x14ac:dyDescent="0.2">
      <c r="D330" s="338"/>
    </row>
    <row r="331" spans="4:4" x14ac:dyDescent="0.2">
      <c r="D331" s="338"/>
    </row>
    <row r="332" spans="4:4" x14ac:dyDescent="0.2">
      <c r="D332" s="338"/>
    </row>
    <row r="333" spans="4:4" x14ac:dyDescent="0.2">
      <c r="D333" s="338"/>
    </row>
    <row r="334" spans="4:4" x14ac:dyDescent="0.2">
      <c r="D334" s="338"/>
    </row>
    <row r="335" spans="4:4" x14ac:dyDescent="0.2">
      <c r="D335" s="338"/>
    </row>
    <row r="336" spans="4:4" x14ac:dyDescent="0.2">
      <c r="D336" s="338"/>
    </row>
    <row r="337" spans="4:4" x14ac:dyDescent="0.2">
      <c r="D337" s="338"/>
    </row>
    <row r="338" spans="4:4" x14ac:dyDescent="0.2">
      <c r="D338" s="338"/>
    </row>
    <row r="339" spans="4:4" x14ac:dyDescent="0.2">
      <c r="D339" s="338"/>
    </row>
    <row r="340" spans="4:4" x14ac:dyDescent="0.2">
      <c r="D340" s="338"/>
    </row>
    <row r="341" spans="4:4" x14ac:dyDescent="0.2">
      <c r="D341" s="338"/>
    </row>
    <row r="342" spans="4:4" x14ac:dyDescent="0.2">
      <c r="D342" s="338"/>
    </row>
    <row r="343" spans="4:4" x14ac:dyDescent="0.2">
      <c r="D343" s="338"/>
    </row>
    <row r="344" spans="4:4" x14ac:dyDescent="0.2">
      <c r="D344" s="338"/>
    </row>
    <row r="345" spans="4:4" x14ac:dyDescent="0.2">
      <c r="D345" s="338"/>
    </row>
    <row r="346" spans="4:4" x14ac:dyDescent="0.2">
      <c r="D346" s="338"/>
    </row>
    <row r="347" spans="4:4" x14ac:dyDescent="0.2">
      <c r="D347" s="338"/>
    </row>
    <row r="348" spans="4:4" x14ac:dyDescent="0.2">
      <c r="D348" s="338"/>
    </row>
    <row r="349" spans="4:4" x14ac:dyDescent="0.2">
      <c r="D349" s="338"/>
    </row>
    <row r="350" spans="4:4" x14ac:dyDescent="0.2">
      <c r="D350" s="338"/>
    </row>
    <row r="351" spans="4:4" x14ac:dyDescent="0.2">
      <c r="D351" s="338"/>
    </row>
    <row r="352" spans="4:4" x14ac:dyDescent="0.2">
      <c r="D352" s="338"/>
    </row>
    <row r="353" spans="4:4" x14ac:dyDescent="0.2">
      <c r="D353" s="338"/>
    </row>
    <row r="354" spans="4:4" x14ac:dyDescent="0.2">
      <c r="D354" s="338"/>
    </row>
    <row r="355" spans="4:4" x14ac:dyDescent="0.2">
      <c r="D355" s="338"/>
    </row>
    <row r="356" spans="4:4" x14ac:dyDescent="0.2">
      <c r="D356" s="338"/>
    </row>
    <row r="357" spans="4:4" x14ac:dyDescent="0.2">
      <c r="D357" s="338"/>
    </row>
    <row r="358" spans="4:4" x14ac:dyDescent="0.2">
      <c r="D358" s="338"/>
    </row>
    <row r="359" spans="4:4" x14ac:dyDescent="0.2">
      <c r="D359" s="338"/>
    </row>
    <row r="360" spans="4:4" x14ac:dyDescent="0.2">
      <c r="D360" s="338"/>
    </row>
    <row r="361" spans="4:4" x14ac:dyDescent="0.2">
      <c r="D361" s="338"/>
    </row>
    <row r="362" spans="4:4" x14ac:dyDescent="0.2">
      <c r="D362" s="338"/>
    </row>
    <row r="363" spans="4:4" x14ac:dyDescent="0.2">
      <c r="D363" s="338"/>
    </row>
    <row r="364" spans="4:4" x14ac:dyDescent="0.2">
      <c r="D364" s="338"/>
    </row>
    <row r="365" spans="4:4" x14ac:dyDescent="0.2">
      <c r="D365" s="338"/>
    </row>
    <row r="366" spans="4:4" x14ac:dyDescent="0.2">
      <c r="D366" s="338"/>
    </row>
    <row r="367" spans="4:4" x14ac:dyDescent="0.2">
      <c r="D367" s="338"/>
    </row>
    <row r="368" spans="4:4" x14ac:dyDescent="0.2">
      <c r="D368" s="338"/>
    </row>
    <row r="369" spans="4:4" x14ac:dyDescent="0.2">
      <c r="D369" s="338"/>
    </row>
    <row r="370" spans="4:4" x14ac:dyDescent="0.2">
      <c r="D370" s="338"/>
    </row>
    <row r="371" spans="4:4" x14ac:dyDescent="0.2">
      <c r="D371" s="338"/>
    </row>
    <row r="372" spans="4:4" x14ac:dyDescent="0.2">
      <c r="D372" s="338"/>
    </row>
    <row r="373" spans="4:4" x14ac:dyDescent="0.2">
      <c r="D373" s="338"/>
    </row>
    <row r="374" spans="4:4" x14ac:dyDescent="0.2">
      <c r="D374" s="338"/>
    </row>
    <row r="375" spans="4:4" x14ac:dyDescent="0.2">
      <c r="D375" s="338"/>
    </row>
    <row r="376" spans="4:4" x14ac:dyDescent="0.2">
      <c r="D376" s="338"/>
    </row>
    <row r="377" spans="4:4" x14ac:dyDescent="0.2">
      <c r="D377" s="338"/>
    </row>
    <row r="378" spans="4:4" x14ac:dyDescent="0.2">
      <c r="D378" s="338"/>
    </row>
    <row r="379" spans="4:4" x14ac:dyDescent="0.2">
      <c r="D379" s="338"/>
    </row>
    <row r="380" spans="4:4" x14ac:dyDescent="0.2">
      <c r="D380" s="338"/>
    </row>
    <row r="381" spans="4:4" x14ac:dyDescent="0.2">
      <c r="D381" s="338"/>
    </row>
    <row r="382" spans="4:4" x14ac:dyDescent="0.2">
      <c r="D382" s="338"/>
    </row>
    <row r="383" spans="4:4" x14ac:dyDescent="0.2">
      <c r="D383" s="338"/>
    </row>
    <row r="384" spans="4:4" x14ac:dyDescent="0.2">
      <c r="D384" s="338"/>
    </row>
    <row r="385" spans="4:4" x14ac:dyDescent="0.2">
      <c r="D385" s="338"/>
    </row>
    <row r="386" spans="4:4" x14ac:dyDescent="0.2">
      <c r="D386" s="338"/>
    </row>
    <row r="387" spans="4:4" x14ac:dyDescent="0.2">
      <c r="D387" s="338"/>
    </row>
    <row r="388" spans="4:4" x14ac:dyDescent="0.2">
      <c r="D388" s="338"/>
    </row>
    <row r="389" spans="4:4" x14ac:dyDescent="0.2">
      <c r="D389" s="338"/>
    </row>
    <row r="390" spans="4:4" x14ac:dyDescent="0.2">
      <c r="D390" s="338"/>
    </row>
    <row r="391" spans="4:4" x14ac:dyDescent="0.2">
      <c r="D391" s="338"/>
    </row>
    <row r="392" spans="4:4" x14ac:dyDescent="0.2">
      <c r="D392" s="338"/>
    </row>
    <row r="393" spans="4:4" x14ac:dyDescent="0.2">
      <c r="D393" s="338"/>
    </row>
    <row r="394" spans="4:4" x14ac:dyDescent="0.2">
      <c r="D394" s="338"/>
    </row>
    <row r="395" spans="4:4" x14ac:dyDescent="0.2">
      <c r="D395" s="338"/>
    </row>
    <row r="396" spans="4:4" x14ac:dyDescent="0.2">
      <c r="D396" s="338"/>
    </row>
    <row r="397" spans="4:4" x14ac:dyDescent="0.2">
      <c r="D397" s="338"/>
    </row>
    <row r="398" spans="4:4" x14ac:dyDescent="0.2">
      <c r="D398" s="338"/>
    </row>
    <row r="399" spans="4:4" x14ac:dyDescent="0.2">
      <c r="D399" s="338"/>
    </row>
    <row r="400" spans="4:4" x14ac:dyDescent="0.2">
      <c r="D400" s="338"/>
    </row>
    <row r="401" spans="4:4" x14ac:dyDescent="0.2">
      <c r="D401" s="338"/>
    </row>
    <row r="402" spans="4:4" x14ac:dyDescent="0.2">
      <c r="D402" s="338"/>
    </row>
    <row r="403" spans="4:4" x14ac:dyDescent="0.2">
      <c r="D403" s="338"/>
    </row>
    <row r="404" spans="4:4" x14ac:dyDescent="0.2">
      <c r="D404" s="338"/>
    </row>
    <row r="405" spans="4:4" x14ac:dyDescent="0.2">
      <c r="D405" s="338"/>
    </row>
    <row r="406" spans="4:4" x14ac:dyDescent="0.2">
      <c r="D406" s="338"/>
    </row>
    <row r="407" spans="4:4" x14ac:dyDescent="0.2">
      <c r="D407" s="338"/>
    </row>
    <row r="408" spans="4:4" x14ac:dyDescent="0.2">
      <c r="D408" s="338"/>
    </row>
    <row r="409" spans="4:4" x14ac:dyDescent="0.2">
      <c r="D409" s="338"/>
    </row>
    <row r="410" spans="4:4" x14ac:dyDescent="0.2">
      <c r="D410" s="338"/>
    </row>
    <row r="411" spans="4:4" x14ac:dyDescent="0.2">
      <c r="D411" s="338"/>
    </row>
    <row r="412" spans="4:4" x14ac:dyDescent="0.2">
      <c r="D412" s="338"/>
    </row>
    <row r="413" spans="4:4" x14ac:dyDescent="0.2">
      <c r="D413" s="338"/>
    </row>
    <row r="414" spans="4:4" x14ac:dyDescent="0.2">
      <c r="D414" s="338"/>
    </row>
    <row r="415" spans="4:4" x14ac:dyDescent="0.2">
      <c r="D415" s="338"/>
    </row>
    <row r="416" spans="4:4" x14ac:dyDescent="0.2">
      <c r="D416" s="338"/>
    </row>
    <row r="417" spans="4:4" x14ac:dyDescent="0.2">
      <c r="D417" s="338"/>
    </row>
    <row r="418" spans="4:4" x14ac:dyDescent="0.2">
      <c r="D418" s="338"/>
    </row>
    <row r="419" spans="4:4" x14ac:dyDescent="0.2">
      <c r="D419" s="338"/>
    </row>
    <row r="420" spans="4:4" x14ac:dyDescent="0.2">
      <c r="D420" s="338"/>
    </row>
    <row r="421" spans="4:4" x14ac:dyDescent="0.2">
      <c r="D421" s="338"/>
    </row>
    <row r="422" spans="4:4" x14ac:dyDescent="0.2">
      <c r="D422" s="338"/>
    </row>
    <row r="423" spans="4:4" x14ac:dyDescent="0.2">
      <c r="D423" s="338"/>
    </row>
    <row r="424" spans="4:4" x14ac:dyDescent="0.2">
      <c r="D424" s="338"/>
    </row>
    <row r="425" spans="4:4" x14ac:dyDescent="0.2">
      <c r="D425" s="338"/>
    </row>
    <row r="426" spans="4:4" x14ac:dyDescent="0.2">
      <c r="D426" s="338"/>
    </row>
    <row r="427" spans="4:4" x14ac:dyDescent="0.2">
      <c r="D427" s="338"/>
    </row>
    <row r="428" spans="4:4" x14ac:dyDescent="0.2">
      <c r="D428" s="338"/>
    </row>
    <row r="429" spans="4:4" x14ac:dyDescent="0.2">
      <c r="D429" s="338"/>
    </row>
    <row r="430" spans="4:4" x14ac:dyDescent="0.2">
      <c r="D430" s="338"/>
    </row>
    <row r="431" spans="4:4" x14ac:dyDescent="0.2">
      <c r="D431" s="338"/>
    </row>
    <row r="432" spans="4:4" x14ac:dyDescent="0.2">
      <c r="D432" s="338"/>
    </row>
    <row r="433" spans="4:4" x14ac:dyDescent="0.2">
      <c r="D433" s="338"/>
    </row>
    <row r="434" spans="4:4" x14ac:dyDescent="0.2">
      <c r="D434" s="338"/>
    </row>
    <row r="435" spans="4:4" x14ac:dyDescent="0.2">
      <c r="D435" s="338"/>
    </row>
    <row r="436" spans="4:4" x14ac:dyDescent="0.2">
      <c r="D436" s="338"/>
    </row>
    <row r="437" spans="4:4" x14ac:dyDescent="0.2">
      <c r="D437" s="338"/>
    </row>
    <row r="438" spans="4:4" x14ac:dyDescent="0.2">
      <c r="D438" s="338"/>
    </row>
    <row r="439" spans="4:4" x14ac:dyDescent="0.2">
      <c r="D439" s="338"/>
    </row>
    <row r="440" spans="4:4" x14ac:dyDescent="0.2">
      <c r="D440" s="338"/>
    </row>
    <row r="441" spans="4:4" x14ac:dyDescent="0.2">
      <c r="D441" s="338"/>
    </row>
    <row r="442" spans="4:4" x14ac:dyDescent="0.2">
      <c r="D442" s="338"/>
    </row>
    <row r="443" spans="4:4" x14ac:dyDescent="0.2">
      <c r="D443" s="338"/>
    </row>
    <row r="444" spans="4:4" x14ac:dyDescent="0.2">
      <c r="D444" s="338"/>
    </row>
    <row r="445" spans="4:4" x14ac:dyDescent="0.2">
      <c r="D445" s="338"/>
    </row>
    <row r="446" spans="4:4" x14ac:dyDescent="0.2">
      <c r="D446" s="338"/>
    </row>
    <row r="447" spans="4:4" x14ac:dyDescent="0.2">
      <c r="D447" s="338"/>
    </row>
    <row r="448" spans="4:4" x14ac:dyDescent="0.2">
      <c r="D448" s="338"/>
    </row>
    <row r="449" spans="4:4" x14ac:dyDescent="0.2">
      <c r="D449" s="338"/>
    </row>
    <row r="450" spans="4:4" x14ac:dyDescent="0.2">
      <c r="D450" s="338"/>
    </row>
    <row r="451" spans="4:4" x14ac:dyDescent="0.2">
      <c r="D451" s="338"/>
    </row>
    <row r="452" spans="4:4" x14ac:dyDescent="0.2">
      <c r="D452" s="338"/>
    </row>
    <row r="453" spans="4:4" x14ac:dyDescent="0.2">
      <c r="D453" s="338"/>
    </row>
    <row r="454" spans="4:4" x14ac:dyDescent="0.2">
      <c r="D454" s="338"/>
    </row>
    <row r="455" spans="4:4" x14ac:dyDescent="0.2">
      <c r="D455" s="338"/>
    </row>
    <row r="456" spans="4:4" x14ac:dyDescent="0.2">
      <c r="D456" s="338"/>
    </row>
    <row r="457" spans="4:4" x14ac:dyDescent="0.2">
      <c r="D457" s="338"/>
    </row>
    <row r="458" spans="4:4" x14ac:dyDescent="0.2">
      <c r="D458" s="338"/>
    </row>
    <row r="459" spans="4:4" x14ac:dyDescent="0.2">
      <c r="D459" s="338"/>
    </row>
    <row r="460" spans="4:4" x14ac:dyDescent="0.2">
      <c r="D460" s="338"/>
    </row>
    <row r="461" spans="4:4" x14ac:dyDescent="0.2">
      <c r="D461" s="338"/>
    </row>
    <row r="462" spans="4:4" x14ac:dyDescent="0.2">
      <c r="D462" s="338"/>
    </row>
    <row r="463" spans="4:4" x14ac:dyDescent="0.2">
      <c r="D463" s="338"/>
    </row>
    <row r="464" spans="4:4" x14ac:dyDescent="0.2">
      <c r="D464" s="338"/>
    </row>
    <row r="465" spans="4:4" x14ac:dyDescent="0.2">
      <c r="D465" s="338"/>
    </row>
    <row r="466" spans="4:4" x14ac:dyDescent="0.2">
      <c r="D466" s="338"/>
    </row>
    <row r="467" spans="4:4" x14ac:dyDescent="0.2">
      <c r="D467" s="338"/>
    </row>
    <row r="468" spans="4:4" x14ac:dyDescent="0.2">
      <c r="D468" s="338"/>
    </row>
    <row r="469" spans="4:4" x14ac:dyDescent="0.2">
      <c r="D469" s="338"/>
    </row>
    <row r="470" spans="4:4" x14ac:dyDescent="0.2">
      <c r="D470" s="338"/>
    </row>
    <row r="471" spans="4:4" x14ac:dyDescent="0.2">
      <c r="D471" s="338"/>
    </row>
    <row r="472" spans="4:4" x14ac:dyDescent="0.2">
      <c r="D472" s="338"/>
    </row>
    <row r="473" spans="4:4" x14ac:dyDescent="0.2">
      <c r="D473" s="338"/>
    </row>
    <row r="474" spans="4:4" x14ac:dyDescent="0.2">
      <c r="D474" s="338"/>
    </row>
    <row r="475" spans="4:4" x14ac:dyDescent="0.2">
      <c r="D475" s="338"/>
    </row>
    <row r="476" spans="4:4" x14ac:dyDescent="0.2">
      <c r="D476" s="338"/>
    </row>
    <row r="477" spans="4:4" x14ac:dyDescent="0.2">
      <c r="D477" s="338"/>
    </row>
    <row r="478" spans="4:4" x14ac:dyDescent="0.2">
      <c r="D478" s="338"/>
    </row>
    <row r="479" spans="4:4" x14ac:dyDescent="0.2">
      <c r="D479" s="338"/>
    </row>
    <row r="480" spans="4:4" x14ac:dyDescent="0.2">
      <c r="D480" s="338"/>
    </row>
    <row r="481" spans="4:4" x14ac:dyDescent="0.2">
      <c r="D481" s="338"/>
    </row>
    <row r="482" spans="4:4" x14ac:dyDescent="0.2">
      <c r="D482" s="338"/>
    </row>
    <row r="483" spans="4:4" x14ac:dyDescent="0.2">
      <c r="D483" s="338"/>
    </row>
    <row r="484" spans="4:4" x14ac:dyDescent="0.2">
      <c r="D484" s="338"/>
    </row>
    <row r="485" spans="4:4" x14ac:dyDescent="0.2">
      <c r="D485" s="338"/>
    </row>
    <row r="486" spans="4:4" x14ac:dyDescent="0.2">
      <c r="D486" s="338"/>
    </row>
    <row r="487" spans="4:4" x14ac:dyDescent="0.2">
      <c r="D487" s="338"/>
    </row>
    <row r="488" spans="4:4" x14ac:dyDescent="0.2">
      <c r="D488" s="338"/>
    </row>
    <row r="489" spans="4:4" x14ac:dyDescent="0.2">
      <c r="D489" s="338"/>
    </row>
    <row r="490" spans="4:4" x14ac:dyDescent="0.2">
      <c r="D490" s="338"/>
    </row>
    <row r="491" spans="4:4" x14ac:dyDescent="0.2">
      <c r="D491" s="338"/>
    </row>
    <row r="492" spans="4:4" x14ac:dyDescent="0.2">
      <c r="D492" s="338"/>
    </row>
    <row r="493" spans="4:4" x14ac:dyDescent="0.2">
      <c r="D493" s="338"/>
    </row>
    <row r="494" spans="4:4" x14ac:dyDescent="0.2">
      <c r="D494" s="338"/>
    </row>
    <row r="495" spans="4:4" x14ac:dyDescent="0.2">
      <c r="D495" s="338"/>
    </row>
    <row r="496" spans="4:4" x14ac:dyDescent="0.2">
      <c r="D496" s="338"/>
    </row>
    <row r="497" spans="4:4" x14ac:dyDescent="0.2">
      <c r="D497" s="338"/>
    </row>
    <row r="498" spans="4:4" x14ac:dyDescent="0.2">
      <c r="D498" s="338"/>
    </row>
    <row r="499" spans="4:4" x14ac:dyDescent="0.2">
      <c r="D499" s="338"/>
    </row>
    <row r="500" spans="4:4" x14ac:dyDescent="0.2">
      <c r="D500" s="338"/>
    </row>
    <row r="501" spans="4:4" x14ac:dyDescent="0.2">
      <c r="D501" s="338"/>
    </row>
    <row r="502" spans="4:4" x14ac:dyDescent="0.2">
      <c r="D502" s="338"/>
    </row>
    <row r="503" spans="4:4" x14ac:dyDescent="0.2">
      <c r="D503" s="338"/>
    </row>
    <row r="504" spans="4:4" x14ac:dyDescent="0.2">
      <c r="D504" s="338"/>
    </row>
    <row r="505" spans="4:4" x14ac:dyDescent="0.2">
      <c r="D505" s="338"/>
    </row>
    <row r="506" spans="4:4" x14ac:dyDescent="0.2">
      <c r="D506" s="338"/>
    </row>
    <row r="507" spans="4:4" x14ac:dyDescent="0.2">
      <c r="D507" s="338"/>
    </row>
    <row r="508" spans="4:4" x14ac:dyDescent="0.2">
      <c r="D508" s="338"/>
    </row>
    <row r="509" spans="4:4" x14ac:dyDescent="0.2">
      <c r="D509" s="338"/>
    </row>
    <row r="510" spans="4:4" x14ac:dyDescent="0.2">
      <c r="D510" s="338"/>
    </row>
    <row r="511" spans="4:4" x14ac:dyDescent="0.2">
      <c r="D511" s="338"/>
    </row>
    <row r="512" spans="4:4" x14ac:dyDescent="0.2">
      <c r="D512" s="338"/>
    </row>
    <row r="513" spans="4:4" x14ac:dyDescent="0.2">
      <c r="D513" s="338"/>
    </row>
    <row r="514" spans="4:4" x14ac:dyDescent="0.2">
      <c r="D514" s="338"/>
    </row>
    <row r="515" spans="4:4" x14ac:dyDescent="0.2">
      <c r="D515" s="338"/>
    </row>
    <row r="516" spans="4:4" x14ac:dyDescent="0.2">
      <c r="D516" s="338"/>
    </row>
    <row r="517" spans="4:4" x14ac:dyDescent="0.2">
      <c r="D517" s="338"/>
    </row>
    <row r="518" spans="4:4" x14ac:dyDescent="0.2">
      <c r="D518" s="338"/>
    </row>
    <row r="519" spans="4:4" x14ac:dyDescent="0.2">
      <c r="D519" s="338"/>
    </row>
    <row r="520" spans="4:4" x14ac:dyDescent="0.2">
      <c r="D520" s="338"/>
    </row>
    <row r="521" spans="4:4" x14ac:dyDescent="0.2">
      <c r="D521" s="338"/>
    </row>
    <row r="522" spans="4:4" x14ac:dyDescent="0.2">
      <c r="D522" s="338"/>
    </row>
    <row r="523" spans="4:4" x14ac:dyDescent="0.2">
      <c r="D523" s="338"/>
    </row>
    <row r="524" spans="4:4" x14ac:dyDescent="0.2">
      <c r="D524" s="338"/>
    </row>
    <row r="525" spans="4:4" x14ac:dyDescent="0.2">
      <c r="D525" s="338"/>
    </row>
    <row r="526" spans="4:4" x14ac:dyDescent="0.2">
      <c r="D526" s="338"/>
    </row>
    <row r="527" spans="4:4" x14ac:dyDescent="0.2">
      <c r="D527" s="338"/>
    </row>
    <row r="528" spans="4:4" x14ac:dyDescent="0.2">
      <c r="D528" s="338"/>
    </row>
    <row r="529" spans="4:4" x14ac:dyDescent="0.2">
      <c r="D529" s="338"/>
    </row>
    <row r="530" spans="4:4" x14ac:dyDescent="0.2">
      <c r="D530" s="338"/>
    </row>
    <row r="531" spans="4:4" x14ac:dyDescent="0.2">
      <c r="D531" s="338"/>
    </row>
    <row r="532" spans="4:4" x14ac:dyDescent="0.2">
      <c r="D532" s="338"/>
    </row>
    <row r="533" spans="4:4" x14ac:dyDescent="0.2">
      <c r="D533" s="338"/>
    </row>
    <row r="534" spans="4:4" x14ac:dyDescent="0.2">
      <c r="D534" s="338"/>
    </row>
    <row r="535" spans="4:4" x14ac:dyDescent="0.2">
      <c r="D535" s="338"/>
    </row>
    <row r="536" spans="4:4" x14ac:dyDescent="0.2">
      <c r="D536" s="338"/>
    </row>
    <row r="537" spans="4:4" x14ac:dyDescent="0.2">
      <c r="D537" s="338"/>
    </row>
    <row r="538" spans="4:4" x14ac:dyDescent="0.2">
      <c r="D538" s="338"/>
    </row>
    <row r="539" spans="4:4" x14ac:dyDescent="0.2">
      <c r="D539" s="338"/>
    </row>
    <row r="540" spans="4:4" x14ac:dyDescent="0.2">
      <c r="D540" s="338"/>
    </row>
    <row r="541" spans="4:4" x14ac:dyDescent="0.2">
      <c r="D541" s="338"/>
    </row>
    <row r="542" spans="4:4" x14ac:dyDescent="0.2">
      <c r="D542" s="338"/>
    </row>
    <row r="543" spans="4:4" x14ac:dyDescent="0.2">
      <c r="D543" s="338"/>
    </row>
    <row r="544" spans="4:4" x14ac:dyDescent="0.2">
      <c r="D544" s="338"/>
    </row>
    <row r="545" spans="4:4" x14ac:dyDescent="0.2">
      <c r="D545" s="338"/>
    </row>
    <row r="546" spans="4:4" x14ac:dyDescent="0.2">
      <c r="D546" s="338"/>
    </row>
    <row r="547" spans="4:4" x14ac:dyDescent="0.2">
      <c r="D547" s="338"/>
    </row>
    <row r="548" spans="4:4" x14ac:dyDescent="0.2">
      <c r="D548" s="338"/>
    </row>
    <row r="549" spans="4:4" x14ac:dyDescent="0.2">
      <c r="D549" s="338"/>
    </row>
    <row r="550" spans="4:4" x14ac:dyDescent="0.2">
      <c r="D550" s="338"/>
    </row>
    <row r="551" spans="4:4" x14ac:dyDescent="0.2">
      <c r="D551" s="338"/>
    </row>
    <row r="552" spans="4:4" x14ac:dyDescent="0.2">
      <c r="D552" s="338"/>
    </row>
    <row r="553" spans="4:4" x14ac:dyDescent="0.2">
      <c r="D553" s="338"/>
    </row>
    <row r="554" spans="4:4" x14ac:dyDescent="0.2">
      <c r="D554" s="338"/>
    </row>
    <row r="555" spans="4:4" x14ac:dyDescent="0.2">
      <c r="D555" s="338"/>
    </row>
    <row r="556" spans="4:4" x14ac:dyDescent="0.2">
      <c r="D556" s="338"/>
    </row>
    <row r="557" spans="4:4" x14ac:dyDescent="0.2">
      <c r="D557" s="338"/>
    </row>
    <row r="558" spans="4:4" x14ac:dyDescent="0.2">
      <c r="D558" s="338"/>
    </row>
    <row r="559" spans="4:4" x14ac:dyDescent="0.2">
      <c r="D559" s="338"/>
    </row>
    <row r="560" spans="4:4" x14ac:dyDescent="0.2">
      <c r="D560" s="338"/>
    </row>
    <row r="561" spans="4:4" x14ac:dyDescent="0.2">
      <c r="D561" s="338"/>
    </row>
    <row r="562" spans="4:4" x14ac:dyDescent="0.2">
      <c r="D562" s="338"/>
    </row>
    <row r="563" spans="4:4" x14ac:dyDescent="0.2">
      <c r="D563" s="338"/>
    </row>
    <row r="564" spans="4:4" x14ac:dyDescent="0.2">
      <c r="D564" s="338"/>
    </row>
    <row r="565" spans="4:4" x14ac:dyDescent="0.2">
      <c r="D565" s="338"/>
    </row>
    <row r="566" spans="4:4" x14ac:dyDescent="0.2">
      <c r="D566" s="338"/>
    </row>
    <row r="567" spans="4:4" x14ac:dyDescent="0.2">
      <c r="D567" s="338"/>
    </row>
    <row r="568" spans="4:4" x14ac:dyDescent="0.2">
      <c r="D568" s="338"/>
    </row>
    <row r="569" spans="4:4" x14ac:dyDescent="0.2">
      <c r="D569" s="338"/>
    </row>
    <row r="570" spans="4:4" x14ac:dyDescent="0.2">
      <c r="D570" s="338"/>
    </row>
    <row r="571" spans="4:4" x14ac:dyDescent="0.2">
      <c r="D571" s="338"/>
    </row>
    <row r="572" spans="4:4" x14ac:dyDescent="0.2">
      <c r="D572" s="338"/>
    </row>
    <row r="573" spans="4:4" x14ac:dyDescent="0.2">
      <c r="D573" s="338"/>
    </row>
    <row r="574" spans="4:4" x14ac:dyDescent="0.2">
      <c r="D574" s="338"/>
    </row>
    <row r="575" spans="4:4" x14ac:dyDescent="0.2">
      <c r="D575" s="338"/>
    </row>
    <row r="576" spans="4:4" x14ac:dyDescent="0.2">
      <c r="D576" s="338"/>
    </row>
    <row r="577" spans="4:4" x14ac:dyDescent="0.2">
      <c r="D577" s="338"/>
    </row>
    <row r="578" spans="4:4" x14ac:dyDescent="0.2">
      <c r="D578" s="338"/>
    </row>
    <row r="579" spans="4:4" x14ac:dyDescent="0.2">
      <c r="D579" s="338"/>
    </row>
    <row r="580" spans="4:4" x14ac:dyDescent="0.2">
      <c r="D580" s="338"/>
    </row>
    <row r="581" spans="4:4" x14ac:dyDescent="0.2">
      <c r="D581" s="338"/>
    </row>
    <row r="582" spans="4:4" x14ac:dyDescent="0.2">
      <c r="D582" s="338"/>
    </row>
    <row r="583" spans="4:4" x14ac:dyDescent="0.2">
      <c r="D583" s="338"/>
    </row>
    <row r="584" spans="4:4" x14ac:dyDescent="0.2">
      <c r="D584" s="338"/>
    </row>
    <row r="585" spans="4:4" x14ac:dyDescent="0.2">
      <c r="D585" s="338"/>
    </row>
    <row r="586" spans="4:4" x14ac:dyDescent="0.2">
      <c r="D586" s="338"/>
    </row>
    <row r="587" spans="4:4" x14ac:dyDescent="0.2">
      <c r="D587" s="338"/>
    </row>
    <row r="588" spans="4:4" x14ac:dyDescent="0.2">
      <c r="D588" s="338"/>
    </row>
    <row r="589" spans="4:4" x14ac:dyDescent="0.2">
      <c r="D589" s="338"/>
    </row>
    <row r="590" spans="4:4" x14ac:dyDescent="0.2">
      <c r="D590" s="338"/>
    </row>
    <row r="591" spans="4:4" x14ac:dyDescent="0.2">
      <c r="D591" s="338"/>
    </row>
    <row r="592" spans="4:4" x14ac:dyDescent="0.2">
      <c r="D592" s="338"/>
    </row>
    <row r="593" spans="4:4" x14ac:dyDescent="0.2">
      <c r="D593" s="338"/>
    </row>
    <row r="594" spans="4:4" x14ac:dyDescent="0.2">
      <c r="D594" s="338"/>
    </row>
    <row r="595" spans="4:4" x14ac:dyDescent="0.2">
      <c r="D595" s="338"/>
    </row>
    <row r="596" spans="4:4" x14ac:dyDescent="0.2">
      <c r="D596" s="338"/>
    </row>
    <row r="597" spans="4:4" x14ac:dyDescent="0.2">
      <c r="D597" s="338"/>
    </row>
    <row r="598" spans="4:4" x14ac:dyDescent="0.2">
      <c r="D598" s="338"/>
    </row>
    <row r="599" spans="4:4" x14ac:dyDescent="0.2">
      <c r="D599" s="338"/>
    </row>
    <row r="600" spans="4:4" x14ac:dyDescent="0.2">
      <c r="D600" s="338"/>
    </row>
    <row r="601" spans="4:4" x14ac:dyDescent="0.2">
      <c r="D601" s="338"/>
    </row>
    <row r="602" spans="4:4" x14ac:dyDescent="0.2">
      <c r="D602" s="338"/>
    </row>
    <row r="603" spans="4:4" x14ac:dyDescent="0.2">
      <c r="D603" s="338"/>
    </row>
    <row r="604" spans="4:4" x14ac:dyDescent="0.2">
      <c r="D604" s="338"/>
    </row>
    <row r="605" spans="4:4" x14ac:dyDescent="0.2">
      <c r="D605" s="338"/>
    </row>
    <row r="606" spans="4:4" x14ac:dyDescent="0.2">
      <c r="D606" s="338"/>
    </row>
    <row r="607" spans="4:4" x14ac:dyDescent="0.2">
      <c r="D607" s="338"/>
    </row>
    <row r="608" spans="4:4" x14ac:dyDescent="0.2">
      <c r="D608" s="338"/>
    </row>
    <row r="609" spans="4:4" x14ac:dyDescent="0.2">
      <c r="D609" s="338"/>
    </row>
    <row r="610" spans="4:4" x14ac:dyDescent="0.2">
      <c r="D610" s="338"/>
    </row>
    <row r="611" spans="4:4" x14ac:dyDescent="0.2">
      <c r="D611" s="338"/>
    </row>
    <row r="612" spans="4:4" x14ac:dyDescent="0.2">
      <c r="D612" s="338"/>
    </row>
    <row r="613" spans="4:4" x14ac:dyDescent="0.2">
      <c r="D613" s="338"/>
    </row>
    <row r="614" spans="4:4" x14ac:dyDescent="0.2">
      <c r="D614" s="338"/>
    </row>
    <row r="615" spans="4:4" x14ac:dyDescent="0.2">
      <c r="D615" s="338"/>
    </row>
    <row r="616" spans="4:4" x14ac:dyDescent="0.2">
      <c r="D616" s="338"/>
    </row>
    <row r="617" spans="4:4" x14ac:dyDescent="0.2">
      <c r="D617" s="338"/>
    </row>
    <row r="618" spans="4:4" x14ac:dyDescent="0.2">
      <c r="D618" s="338"/>
    </row>
    <row r="619" spans="4:4" x14ac:dyDescent="0.2">
      <c r="D619" s="338"/>
    </row>
    <row r="620" spans="4:4" x14ac:dyDescent="0.2">
      <c r="D620" s="338"/>
    </row>
    <row r="621" spans="4:4" x14ac:dyDescent="0.2">
      <c r="D621" s="338"/>
    </row>
    <row r="622" spans="4:4" x14ac:dyDescent="0.2">
      <c r="D622" s="338"/>
    </row>
    <row r="623" spans="4:4" x14ac:dyDescent="0.2">
      <c r="D623" s="338"/>
    </row>
    <row r="624" spans="4:4" x14ac:dyDescent="0.2">
      <c r="D624" s="338"/>
    </row>
    <row r="625" spans="4:4" x14ac:dyDescent="0.2">
      <c r="D625" s="338"/>
    </row>
    <row r="626" spans="4:4" x14ac:dyDescent="0.2">
      <c r="D626" s="338"/>
    </row>
    <row r="627" spans="4:4" x14ac:dyDescent="0.2">
      <c r="D627" s="338"/>
    </row>
    <row r="628" spans="4:4" x14ac:dyDescent="0.2">
      <c r="D628" s="338"/>
    </row>
    <row r="629" spans="4:4" x14ac:dyDescent="0.2">
      <c r="D629" s="338"/>
    </row>
    <row r="630" spans="4:4" x14ac:dyDescent="0.2">
      <c r="D630" s="338"/>
    </row>
    <row r="631" spans="4:4" x14ac:dyDescent="0.2">
      <c r="D631" s="338"/>
    </row>
    <row r="632" spans="4:4" x14ac:dyDescent="0.2">
      <c r="D632" s="338"/>
    </row>
    <row r="633" spans="4:4" x14ac:dyDescent="0.2">
      <c r="D633" s="338"/>
    </row>
    <row r="634" spans="4:4" x14ac:dyDescent="0.2">
      <c r="D634" s="338"/>
    </row>
    <row r="635" spans="4:4" x14ac:dyDescent="0.2">
      <c r="D635" s="338"/>
    </row>
    <row r="636" spans="4:4" x14ac:dyDescent="0.2">
      <c r="D636" s="338"/>
    </row>
    <row r="637" spans="4:4" x14ac:dyDescent="0.2">
      <c r="D637" s="338"/>
    </row>
    <row r="638" spans="4:4" x14ac:dyDescent="0.2">
      <c r="D638" s="338"/>
    </row>
    <row r="639" spans="4:4" x14ac:dyDescent="0.2">
      <c r="D639" s="338"/>
    </row>
    <row r="640" spans="4:4" x14ac:dyDescent="0.2">
      <c r="D640" s="338"/>
    </row>
    <row r="641" spans="4:4" x14ac:dyDescent="0.2">
      <c r="D641" s="338"/>
    </row>
    <row r="642" spans="4:4" x14ac:dyDescent="0.2">
      <c r="D642" s="338"/>
    </row>
    <row r="643" spans="4:4" x14ac:dyDescent="0.2">
      <c r="D643" s="338"/>
    </row>
    <row r="644" spans="4:4" x14ac:dyDescent="0.2">
      <c r="D644" s="338"/>
    </row>
    <row r="645" spans="4:4" x14ac:dyDescent="0.2">
      <c r="D645" s="338"/>
    </row>
    <row r="646" spans="4:4" x14ac:dyDescent="0.2">
      <c r="D646" s="338"/>
    </row>
    <row r="647" spans="4:4" x14ac:dyDescent="0.2">
      <c r="D647" s="338"/>
    </row>
    <row r="648" spans="4:4" x14ac:dyDescent="0.2">
      <c r="D648" s="338"/>
    </row>
    <row r="649" spans="4:4" x14ac:dyDescent="0.2">
      <c r="D649" s="338"/>
    </row>
    <row r="650" spans="4:4" x14ac:dyDescent="0.2">
      <c r="D650" s="338"/>
    </row>
    <row r="651" spans="4:4" x14ac:dyDescent="0.2">
      <c r="D651" s="338"/>
    </row>
    <row r="652" spans="4:4" x14ac:dyDescent="0.2">
      <c r="D652" s="338"/>
    </row>
    <row r="653" spans="4:4" x14ac:dyDescent="0.2">
      <c r="D653" s="338"/>
    </row>
    <row r="654" spans="4:4" x14ac:dyDescent="0.2">
      <c r="D654" s="338"/>
    </row>
    <row r="655" spans="4:4" x14ac:dyDescent="0.2">
      <c r="D655" s="338"/>
    </row>
    <row r="656" spans="4:4" x14ac:dyDescent="0.2">
      <c r="D656" s="338"/>
    </row>
    <row r="657" spans="4:4" x14ac:dyDescent="0.2">
      <c r="D657" s="338"/>
    </row>
    <row r="658" spans="4:4" x14ac:dyDescent="0.2">
      <c r="D658" s="338"/>
    </row>
    <row r="659" spans="4:4" x14ac:dyDescent="0.2">
      <c r="D659" s="338"/>
    </row>
    <row r="660" spans="4:4" x14ac:dyDescent="0.2">
      <c r="D660" s="338"/>
    </row>
    <row r="661" spans="4:4" x14ac:dyDescent="0.2">
      <c r="D661" s="338"/>
    </row>
    <row r="662" spans="4:4" x14ac:dyDescent="0.2">
      <c r="D662" s="338"/>
    </row>
    <row r="663" spans="4:4" x14ac:dyDescent="0.2">
      <c r="D663" s="338"/>
    </row>
    <row r="664" spans="4:4" x14ac:dyDescent="0.2">
      <c r="D664" s="338"/>
    </row>
    <row r="665" spans="4:4" x14ac:dyDescent="0.2">
      <c r="D665" s="338"/>
    </row>
    <row r="666" spans="4:4" x14ac:dyDescent="0.2">
      <c r="D666" s="338"/>
    </row>
    <row r="667" spans="4:4" x14ac:dyDescent="0.2">
      <c r="D667" s="338"/>
    </row>
    <row r="668" spans="4:4" x14ac:dyDescent="0.2">
      <c r="D668" s="338"/>
    </row>
    <row r="669" spans="4:4" x14ac:dyDescent="0.2">
      <c r="D669" s="338"/>
    </row>
    <row r="670" spans="4:4" x14ac:dyDescent="0.2">
      <c r="D670" s="338"/>
    </row>
    <row r="671" spans="4:4" x14ac:dyDescent="0.2">
      <c r="D671" s="338"/>
    </row>
    <row r="672" spans="4:4" x14ac:dyDescent="0.2">
      <c r="D672" s="338"/>
    </row>
    <row r="673" spans="4:4" x14ac:dyDescent="0.2">
      <c r="D673" s="338"/>
    </row>
    <row r="674" spans="4:4" x14ac:dyDescent="0.2">
      <c r="D674" s="338"/>
    </row>
    <row r="675" spans="4:4" x14ac:dyDescent="0.2">
      <c r="D675" s="338"/>
    </row>
    <row r="676" spans="4:4" x14ac:dyDescent="0.2">
      <c r="D676" s="338"/>
    </row>
    <row r="677" spans="4:4" x14ac:dyDescent="0.2">
      <c r="D677" s="338"/>
    </row>
    <row r="678" spans="4:4" x14ac:dyDescent="0.2">
      <c r="D678" s="338"/>
    </row>
    <row r="679" spans="4:4" x14ac:dyDescent="0.2">
      <c r="D679" s="338"/>
    </row>
    <row r="680" spans="4:4" x14ac:dyDescent="0.2">
      <c r="D680" s="338"/>
    </row>
    <row r="681" spans="4:4" x14ac:dyDescent="0.2">
      <c r="D681" s="338"/>
    </row>
    <row r="682" spans="4:4" x14ac:dyDescent="0.2">
      <c r="D682" s="338"/>
    </row>
    <row r="683" spans="4:4" x14ac:dyDescent="0.2">
      <c r="D683" s="338"/>
    </row>
    <row r="684" spans="4:4" x14ac:dyDescent="0.2">
      <c r="D684" s="338"/>
    </row>
    <row r="685" spans="4:4" x14ac:dyDescent="0.2">
      <c r="D685" s="338"/>
    </row>
    <row r="686" spans="4:4" x14ac:dyDescent="0.2">
      <c r="D686" s="338"/>
    </row>
    <row r="687" spans="4:4" x14ac:dyDescent="0.2">
      <c r="D687" s="338"/>
    </row>
    <row r="688" spans="4:4" x14ac:dyDescent="0.2">
      <c r="D688" s="338"/>
    </row>
    <row r="689" spans="4:4" x14ac:dyDescent="0.2">
      <c r="D689" s="338"/>
    </row>
    <row r="690" spans="4:4" x14ac:dyDescent="0.2">
      <c r="D690" s="338"/>
    </row>
    <row r="691" spans="4:4" x14ac:dyDescent="0.2">
      <c r="D691" s="338"/>
    </row>
    <row r="692" spans="4:4" x14ac:dyDescent="0.2">
      <c r="D692" s="338"/>
    </row>
    <row r="693" spans="4:4" x14ac:dyDescent="0.2">
      <c r="D693" s="338"/>
    </row>
    <row r="694" spans="4:4" x14ac:dyDescent="0.2">
      <c r="D694" s="338"/>
    </row>
    <row r="695" spans="4:4" x14ac:dyDescent="0.2">
      <c r="D695" s="338"/>
    </row>
    <row r="696" spans="4:4" x14ac:dyDescent="0.2">
      <c r="D696" s="338"/>
    </row>
    <row r="697" spans="4:4" x14ac:dyDescent="0.2">
      <c r="D697" s="338"/>
    </row>
    <row r="698" spans="4:4" x14ac:dyDescent="0.2">
      <c r="D698" s="338"/>
    </row>
    <row r="699" spans="4:4" x14ac:dyDescent="0.2">
      <c r="D699" s="338"/>
    </row>
    <row r="700" spans="4:4" x14ac:dyDescent="0.2">
      <c r="D700" s="338"/>
    </row>
    <row r="701" spans="4:4" x14ac:dyDescent="0.2">
      <c r="D701" s="338"/>
    </row>
    <row r="702" spans="4:4" x14ac:dyDescent="0.2">
      <c r="D702" s="338"/>
    </row>
    <row r="703" spans="4:4" x14ac:dyDescent="0.2">
      <c r="D703" s="338"/>
    </row>
    <row r="704" spans="4:4" x14ac:dyDescent="0.2">
      <c r="D704" s="338"/>
    </row>
    <row r="705" spans="4:4" x14ac:dyDescent="0.2">
      <c r="D705" s="338"/>
    </row>
    <row r="706" spans="4:4" x14ac:dyDescent="0.2">
      <c r="D706" s="338"/>
    </row>
    <row r="707" spans="4:4" x14ac:dyDescent="0.2">
      <c r="D707" s="338"/>
    </row>
    <row r="708" spans="4:4" x14ac:dyDescent="0.2">
      <c r="D708" s="338"/>
    </row>
    <row r="709" spans="4:4" x14ac:dyDescent="0.2">
      <c r="D709" s="338"/>
    </row>
    <row r="710" spans="4:4" x14ac:dyDescent="0.2">
      <c r="D710" s="338"/>
    </row>
    <row r="711" spans="4:4" x14ac:dyDescent="0.2">
      <c r="D711" s="338"/>
    </row>
    <row r="712" spans="4:4" x14ac:dyDescent="0.2">
      <c r="D712" s="338"/>
    </row>
    <row r="713" spans="4:4" x14ac:dyDescent="0.2">
      <c r="D713" s="338"/>
    </row>
    <row r="714" spans="4:4" x14ac:dyDescent="0.2">
      <c r="D714" s="338"/>
    </row>
    <row r="715" spans="4:4" x14ac:dyDescent="0.2">
      <c r="D715" s="338"/>
    </row>
    <row r="716" spans="4:4" x14ac:dyDescent="0.2">
      <c r="D716" s="338"/>
    </row>
    <row r="717" spans="4:4" x14ac:dyDescent="0.2">
      <c r="D717" s="338"/>
    </row>
    <row r="718" spans="4:4" x14ac:dyDescent="0.2">
      <c r="D718" s="338"/>
    </row>
    <row r="719" spans="4:4" x14ac:dyDescent="0.2">
      <c r="D719" s="338"/>
    </row>
    <row r="720" spans="4:4" x14ac:dyDescent="0.2">
      <c r="D720" s="338"/>
    </row>
    <row r="721" spans="4:4" x14ac:dyDescent="0.2">
      <c r="D721" s="338"/>
    </row>
    <row r="722" spans="4:4" x14ac:dyDescent="0.2">
      <c r="D722" s="338"/>
    </row>
    <row r="723" spans="4:4" x14ac:dyDescent="0.2">
      <c r="D723" s="338"/>
    </row>
    <row r="724" spans="4:4" x14ac:dyDescent="0.2">
      <c r="D724" s="338"/>
    </row>
    <row r="725" spans="4:4" x14ac:dyDescent="0.2">
      <c r="D725" s="338"/>
    </row>
    <row r="726" spans="4:4" x14ac:dyDescent="0.2">
      <c r="D726" s="338"/>
    </row>
    <row r="727" spans="4:4" x14ac:dyDescent="0.2">
      <c r="D727" s="338"/>
    </row>
    <row r="728" spans="4:4" x14ac:dyDescent="0.2">
      <c r="D728" s="338"/>
    </row>
    <row r="729" spans="4:4" x14ac:dyDescent="0.2">
      <c r="D729" s="338"/>
    </row>
    <row r="730" spans="4:4" x14ac:dyDescent="0.2">
      <c r="D730" s="338"/>
    </row>
    <row r="731" spans="4:4" x14ac:dyDescent="0.2">
      <c r="D731" s="338"/>
    </row>
    <row r="732" spans="4:4" x14ac:dyDescent="0.2">
      <c r="D732" s="338"/>
    </row>
    <row r="733" spans="4:4" x14ac:dyDescent="0.2">
      <c r="D733" s="338"/>
    </row>
    <row r="734" spans="4:4" x14ac:dyDescent="0.2">
      <c r="D734" s="338"/>
    </row>
    <row r="735" spans="4:4" x14ac:dyDescent="0.2">
      <c r="D735" s="338"/>
    </row>
    <row r="736" spans="4:4" x14ac:dyDescent="0.2">
      <c r="D736" s="338"/>
    </row>
    <row r="737" spans="4:4" x14ac:dyDescent="0.2">
      <c r="D737" s="338"/>
    </row>
    <row r="738" spans="4:4" x14ac:dyDescent="0.2">
      <c r="D738" s="338"/>
    </row>
    <row r="739" spans="4:4" x14ac:dyDescent="0.2">
      <c r="D739" s="338"/>
    </row>
    <row r="740" spans="4:4" x14ac:dyDescent="0.2">
      <c r="D740" s="338"/>
    </row>
    <row r="741" spans="4:4" x14ac:dyDescent="0.2">
      <c r="D741" s="338"/>
    </row>
    <row r="742" spans="4:4" x14ac:dyDescent="0.2">
      <c r="D742" s="338"/>
    </row>
    <row r="743" spans="4:4" x14ac:dyDescent="0.2">
      <c r="D743" s="338"/>
    </row>
    <row r="744" spans="4:4" x14ac:dyDescent="0.2">
      <c r="D744" s="338"/>
    </row>
    <row r="745" spans="4:4" x14ac:dyDescent="0.2">
      <c r="D745" s="338"/>
    </row>
    <row r="746" spans="4:4" x14ac:dyDescent="0.2">
      <c r="D746" s="338"/>
    </row>
    <row r="747" spans="4:4" x14ac:dyDescent="0.2">
      <c r="D747" s="338"/>
    </row>
    <row r="748" spans="4:4" x14ac:dyDescent="0.2">
      <c r="D748" s="338"/>
    </row>
    <row r="749" spans="4:4" x14ac:dyDescent="0.2">
      <c r="D749" s="338"/>
    </row>
    <row r="750" spans="4:4" x14ac:dyDescent="0.2">
      <c r="D750" s="338"/>
    </row>
    <row r="751" spans="4:4" x14ac:dyDescent="0.2">
      <c r="D751" s="338"/>
    </row>
    <row r="752" spans="4:4" x14ac:dyDescent="0.2">
      <c r="D752" s="338"/>
    </row>
    <row r="753" spans="4:4" x14ac:dyDescent="0.2">
      <c r="D753" s="338"/>
    </row>
    <row r="754" spans="4:4" x14ac:dyDescent="0.2">
      <c r="D754" s="338"/>
    </row>
    <row r="755" spans="4:4" x14ac:dyDescent="0.2">
      <c r="D755" s="338"/>
    </row>
    <row r="756" spans="4:4" x14ac:dyDescent="0.2">
      <c r="D756" s="338"/>
    </row>
    <row r="757" spans="4:4" x14ac:dyDescent="0.2">
      <c r="D757" s="338"/>
    </row>
    <row r="758" spans="4:4" x14ac:dyDescent="0.2">
      <c r="D758" s="338"/>
    </row>
    <row r="759" spans="4:4" x14ac:dyDescent="0.2">
      <c r="D759" s="338"/>
    </row>
    <row r="760" spans="4:4" x14ac:dyDescent="0.2">
      <c r="D760" s="338"/>
    </row>
    <row r="761" spans="4:4" x14ac:dyDescent="0.2">
      <c r="D761" s="338"/>
    </row>
    <row r="762" spans="4:4" x14ac:dyDescent="0.2">
      <c r="D762" s="338"/>
    </row>
    <row r="763" spans="4:4" x14ac:dyDescent="0.2">
      <c r="D763" s="338"/>
    </row>
    <row r="764" spans="4:4" x14ac:dyDescent="0.2">
      <c r="D764" s="338"/>
    </row>
    <row r="765" spans="4:4" x14ac:dyDescent="0.2">
      <c r="D765" s="338"/>
    </row>
    <row r="766" spans="4:4" x14ac:dyDescent="0.2">
      <c r="D766" s="338"/>
    </row>
    <row r="767" spans="4:4" x14ac:dyDescent="0.2">
      <c r="D767" s="338"/>
    </row>
    <row r="768" spans="4:4" x14ac:dyDescent="0.2">
      <c r="D768" s="338"/>
    </row>
    <row r="769" spans="4:4" x14ac:dyDescent="0.2">
      <c r="D769" s="338"/>
    </row>
    <row r="770" spans="4:4" x14ac:dyDescent="0.2">
      <c r="D770" s="338"/>
    </row>
    <row r="771" spans="4:4" x14ac:dyDescent="0.2">
      <c r="D771" s="338"/>
    </row>
    <row r="772" spans="4:4" x14ac:dyDescent="0.2">
      <c r="D772" s="338"/>
    </row>
    <row r="773" spans="4:4" x14ac:dyDescent="0.2">
      <c r="D773" s="338"/>
    </row>
    <row r="774" spans="4:4" x14ac:dyDescent="0.2">
      <c r="D774" s="338"/>
    </row>
    <row r="775" spans="4:4" x14ac:dyDescent="0.2">
      <c r="D775" s="338"/>
    </row>
    <row r="776" spans="4:4" x14ac:dyDescent="0.2">
      <c r="D776" s="338"/>
    </row>
    <row r="777" spans="4:4" x14ac:dyDescent="0.2">
      <c r="D777" s="338"/>
    </row>
    <row r="778" spans="4:4" x14ac:dyDescent="0.2">
      <c r="D778" s="338"/>
    </row>
    <row r="779" spans="4:4" x14ac:dyDescent="0.2">
      <c r="D779" s="338"/>
    </row>
    <row r="780" spans="4:4" x14ac:dyDescent="0.2">
      <c r="D780" s="338"/>
    </row>
    <row r="781" spans="4:4" x14ac:dyDescent="0.2">
      <c r="D781" s="338"/>
    </row>
    <row r="782" spans="4:4" x14ac:dyDescent="0.2">
      <c r="D782" s="338"/>
    </row>
    <row r="783" spans="4:4" x14ac:dyDescent="0.2">
      <c r="D783" s="338"/>
    </row>
    <row r="784" spans="4:4" x14ac:dyDescent="0.2">
      <c r="D784" s="338"/>
    </row>
    <row r="785" spans="4:4" x14ac:dyDescent="0.2">
      <c r="D785" s="338"/>
    </row>
    <row r="786" spans="4:4" x14ac:dyDescent="0.2">
      <c r="D786" s="338"/>
    </row>
    <row r="787" spans="4:4" x14ac:dyDescent="0.2">
      <c r="D787" s="338"/>
    </row>
    <row r="788" spans="4:4" x14ac:dyDescent="0.2">
      <c r="D788" s="338"/>
    </row>
    <row r="789" spans="4:4" x14ac:dyDescent="0.2">
      <c r="D789" s="338"/>
    </row>
    <row r="790" spans="4:4" x14ac:dyDescent="0.2">
      <c r="D790" s="338"/>
    </row>
    <row r="791" spans="4:4" x14ac:dyDescent="0.2">
      <c r="D791" s="338"/>
    </row>
    <row r="792" spans="4:4" x14ac:dyDescent="0.2">
      <c r="D792" s="338"/>
    </row>
    <row r="793" spans="4:4" x14ac:dyDescent="0.2">
      <c r="D793" s="338"/>
    </row>
    <row r="794" spans="4:4" x14ac:dyDescent="0.2">
      <c r="D794" s="338"/>
    </row>
    <row r="795" spans="4:4" x14ac:dyDescent="0.2">
      <c r="D795" s="338"/>
    </row>
    <row r="796" spans="4:4" x14ac:dyDescent="0.2">
      <c r="D796" s="338"/>
    </row>
    <row r="797" spans="4:4" x14ac:dyDescent="0.2">
      <c r="D797" s="338"/>
    </row>
    <row r="798" spans="4:4" x14ac:dyDescent="0.2">
      <c r="D798" s="338"/>
    </row>
    <row r="799" spans="4:4" x14ac:dyDescent="0.2">
      <c r="D799" s="338"/>
    </row>
    <row r="800" spans="4:4" x14ac:dyDescent="0.2">
      <c r="D800" s="338"/>
    </row>
    <row r="801" spans="4:4" x14ac:dyDescent="0.2">
      <c r="D801" s="338"/>
    </row>
    <row r="802" spans="4:4" x14ac:dyDescent="0.2">
      <c r="D802" s="338"/>
    </row>
    <row r="803" spans="4:4" x14ac:dyDescent="0.2">
      <c r="D803" s="338"/>
    </row>
    <row r="804" spans="4:4" x14ac:dyDescent="0.2">
      <c r="D804" s="338"/>
    </row>
    <row r="805" spans="4:4" x14ac:dyDescent="0.2">
      <c r="D805" s="338"/>
    </row>
    <row r="806" spans="4:4" x14ac:dyDescent="0.2">
      <c r="D806" s="338"/>
    </row>
    <row r="807" spans="4:4" x14ac:dyDescent="0.2">
      <c r="D807" s="338"/>
    </row>
    <row r="808" spans="4:4" x14ac:dyDescent="0.2">
      <c r="D808" s="338"/>
    </row>
    <row r="809" spans="4:4" x14ac:dyDescent="0.2">
      <c r="D809" s="338"/>
    </row>
    <row r="810" spans="4:4" x14ac:dyDescent="0.2">
      <c r="D810" s="338"/>
    </row>
    <row r="811" spans="4:4" x14ac:dyDescent="0.2">
      <c r="D811" s="338"/>
    </row>
    <row r="812" spans="4:4" x14ac:dyDescent="0.2">
      <c r="D812" s="338"/>
    </row>
    <row r="813" spans="4:4" x14ac:dyDescent="0.2">
      <c r="D813" s="338"/>
    </row>
    <row r="814" spans="4:4" x14ac:dyDescent="0.2">
      <c r="D814" s="338"/>
    </row>
    <row r="815" spans="4:4" x14ac:dyDescent="0.2">
      <c r="D815" s="338"/>
    </row>
    <row r="816" spans="4:4" x14ac:dyDescent="0.2">
      <c r="D816" s="338"/>
    </row>
    <row r="817" spans="4:4" x14ac:dyDescent="0.2">
      <c r="D817" s="338"/>
    </row>
    <row r="818" spans="4:4" x14ac:dyDescent="0.2">
      <c r="D818" s="338"/>
    </row>
    <row r="819" spans="4:4" x14ac:dyDescent="0.2">
      <c r="D819" s="338"/>
    </row>
    <row r="820" spans="4:4" x14ac:dyDescent="0.2">
      <c r="D820" s="338"/>
    </row>
    <row r="821" spans="4:4" x14ac:dyDescent="0.2">
      <c r="D821" s="338"/>
    </row>
    <row r="822" spans="4:4" x14ac:dyDescent="0.2">
      <c r="D822" s="338"/>
    </row>
    <row r="823" spans="4:4" x14ac:dyDescent="0.2">
      <c r="D823" s="338"/>
    </row>
    <row r="824" spans="4:4" x14ac:dyDescent="0.2">
      <c r="D824" s="338"/>
    </row>
    <row r="825" spans="4:4" x14ac:dyDescent="0.2">
      <c r="D825" s="338"/>
    </row>
    <row r="826" spans="4:4" x14ac:dyDescent="0.2">
      <c r="D826" s="338"/>
    </row>
    <row r="827" spans="4:4" x14ac:dyDescent="0.2">
      <c r="D827" s="338"/>
    </row>
    <row r="828" spans="4:4" x14ac:dyDescent="0.2">
      <c r="D828" s="338"/>
    </row>
    <row r="829" spans="4:4" x14ac:dyDescent="0.2">
      <c r="D829" s="338"/>
    </row>
    <row r="830" spans="4:4" x14ac:dyDescent="0.2">
      <c r="D830" s="338"/>
    </row>
    <row r="831" spans="4:4" x14ac:dyDescent="0.2">
      <c r="D831" s="338"/>
    </row>
    <row r="832" spans="4:4" x14ac:dyDescent="0.2">
      <c r="D832" s="338"/>
    </row>
    <row r="833" spans="4:4" x14ac:dyDescent="0.2">
      <c r="D833" s="338"/>
    </row>
    <row r="834" spans="4:4" x14ac:dyDescent="0.2">
      <c r="D834" s="338"/>
    </row>
    <row r="835" spans="4:4" x14ac:dyDescent="0.2">
      <c r="D835" s="338"/>
    </row>
    <row r="836" spans="4:4" x14ac:dyDescent="0.2">
      <c r="D836" s="338"/>
    </row>
    <row r="837" spans="4:4" x14ac:dyDescent="0.2">
      <c r="D837" s="338"/>
    </row>
    <row r="838" spans="4:4" x14ac:dyDescent="0.2">
      <c r="D838" s="338"/>
    </row>
    <row r="839" spans="4:4" x14ac:dyDescent="0.2">
      <c r="D839" s="338"/>
    </row>
    <row r="840" spans="4:4" x14ac:dyDescent="0.2">
      <c r="D840" s="338"/>
    </row>
    <row r="841" spans="4:4" x14ac:dyDescent="0.2">
      <c r="D841" s="338"/>
    </row>
    <row r="842" spans="4:4" x14ac:dyDescent="0.2">
      <c r="D842" s="338"/>
    </row>
    <row r="843" spans="4:4" x14ac:dyDescent="0.2">
      <c r="D843" s="338"/>
    </row>
    <row r="844" spans="4:4" x14ac:dyDescent="0.2">
      <c r="D844" s="338"/>
    </row>
    <row r="845" spans="4:4" x14ac:dyDescent="0.2">
      <c r="D845" s="338"/>
    </row>
    <row r="846" spans="4:4" x14ac:dyDescent="0.2">
      <c r="D846" s="338"/>
    </row>
    <row r="847" spans="4:4" x14ac:dyDescent="0.2">
      <c r="D847" s="338"/>
    </row>
    <row r="848" spans="4:4" x14ac:dyDescent="0.2">
      <c r="D848" s="338"/>
    </row>
    <row r="849" spans="4:4" x14ac:dyDescent="0.2">
      <c r="D849" s="338"/>
    </row>
    <row r="850" spans="4:4" x14ac:dyDescent="0.2">
      <c r="D850" s="338"/>
    </row>
    <row r="851" spans="4:4" x14ac:dyDescent="0.2">
      <c r="D851" s="338"/>
    </row>
    <row r="852" spans="4:4" x14ac:dyDescent="0.2">
      <c r="D852" s="338"/>
    </row>
    <row r="853" spans="4:4" x14ac:dyDescent="0.2">
      <c r="D853" s="338"/>
    </row>
    <row r="854" spans="4:4" x14ac:dyDescent="0.2">
      <c r="D854" s="338"/>
    </row>
    <row r="855" spans="4:4" x14ac:dyDescent="0.2">
      <c r="D855" s="338"/>
    </row>
    <row r="856" spans="4:4" x14ac:dyDescent="0.2">
      <c r="D856" s="338"/>
    </row>
    <row r="857" spans="4:4" x14ac:dyDescent="0.2">
      <c r="D857" s="338"/>
    </row>
    <row r="858" spans="4:4" x14ac:dyDescent="0.2">
      <c r="D858" s="338"/>
    </row>
    <row r="859" spans="4:4" x14ac:dyDescent="0.2">
      <c r="D859" s="338"/>
    </row>
    <row r="860" spans="4:4" x14ac:dyDescent="0.2">
      <c r="D860" s="338"/>
    </row>
    <row r="861" spans="4:4" x14ac:dyDescent="0.2">
      <c r="D861" s="338"/>
    </row>
    <row r="862" spans="4:4" x14ac:dyDescent="0.2">
      <c r="D862" s="338"/>
    </row>
    <row r="863" spans="4:4" x14ac:dyDescent="0.2">
      <c r="D863" s="338"/>
    </row>
    <row r="864" spans="4:4" x14ac:dyDescent="0.2">
      <c r="D864" s="338"/>
    </row>
    <row r="865" spans="4:4" x14ac:dyDescent="0.2">
      <c r="D865" s="338"/>
    </row>
    <row r="866" spans="4:4" x14ac:dyDescent="0.2">
      <c r="D866" s="338"/>
    </row>
    <row r="867" spans="4:4" x14ac:dyDescent="0.2">
      <c r="D867" s="338"/>
    </row>
    <row r="868" spans="4:4" x14ac:dyDescent="0.2">
      <c r="D868" s="338"/>
    </row>
    <row r="869" spans="4:4" x14ac:dyDescent="0.2">
      <c r="D869" s="338"/>
    </row>
    <row r="870" spans="4:4" x14ac:dyDescent="0.2">
      <c r="D870" s="338"/>
    </row>
    <row r="871" spans="4:4" x14ac:dyDescent="0.2">
      <c r="D871" s="338"/>
    </row>
    <row r="872" spans="4:4" x14ac:dyDescent="0.2">
      <c r="D872" s="338"/>
    </row>
    <row r="873" spans="4:4" x14ac:dyDescent="0.2">
      <c r="D873" s="338"/>
    </row>
    <row r="874" spans="4:4" x14ac:dyDescent="0.2">
      <c r="D874" s="338"/>
    </row>
    <row r="875" spans="4:4" x14ac:dyDescent="0.2">
      <c r="D875" s="338"/>
    </row>
    <row r="876" spans="4:4" x14ac:dyDescent="0.2">
      <c r="D876" s="338"/>
    </row>
    <row r="877" spans="4:4" x14ac:dyDescent="0.2">
      <c r="D877" s="338"/>
    </row>
    <row r="878" spans="4:4" x14ac:dyDescent="0.2">
      <c r="D878" s="338"/>
    </row>
    <row r="879" spans="4:4" x14ac:dyDescent="0.2">
      <c r="D879" s="338"/>
    </row>
    <row r="880" spans="4:4" x14ac:dyDescent="0.2">
      <c r="D880" s="338"/>
    </row>
    <row r="881" spans="4:4" x14ac:dyDescent="0.2">
      <c r="D881" s="338"/>
    </row>
    <row r="882" spans="4:4" x14ac:dyDescent="0.2">
      <c r="D882" s="338"/>
    </row>
    <row r="883" spans="4:4" x14ac:dyDescent="0.2">
      <c r="D883" s="338"/>
    </row>
    <row r="884" spans="4:4" x14ac:dyDescent="0.2">
      <c r="D884" s="338"/>
    </row>
    <row r="885" spans="4:4" x14ac:dyDescent="0.2">
      <c r="D885" s="338"/>
    </row>
    <row r="886" spans="4:4" x14ac:dyDescent="0.2">
      <c r="D886" s="338"/>
    </row>
    <row r="887" spans="4:4" x14ac:dyDescent="0.2">
      <c r="D887" s="338"/>
    </row>
    <row r="888" spans="4:4" x14ac:dyDescent="0.2">
      <c r="D888" s="338"/>
    </row>
    <row r="889" spans="4:4" x14ac:dyDescent="0.2">
      <c r="D889" s="338"/>
    </row>
    <row r="890" spans="4:4" x14ac:dyDescent="0.2">
      <c r="D890" s="338"/>
    </row>
    <row r="891" spans="4:4" x14ac:dyDescent="0.2">
      <c r="D891" s="338"/>
    </row>
    <row r="892" spans="4:4" x14ac:dyDescent="0.2">
      <c r="D892" s="338"/>
    </row>
    <row r="893" spans="4:4" x14ac:dyDescent="0.2">
      <c r="D893" s="338"/>
    </row>
    <row r="894" spans="4:4" x14ac:dyDescent="0.2">
      <c r="D894" s="338"/>
    </row>
    <row r="895" spans="4:4" x14ac:dyDescent="0.2">
      <c r="D895" s="338"/>
    </row>
    <row r="896" spans="4:4" x14ac:dyDescent="0.2">
      <c r="D896" s="338"/>
    </row>
    <row r="897" spans="4:4" x14ac:dyDescent="0.2">
      <c r="D897" s="338"/>
    </row>
    <row r="898" spans="4:4" x14ac:dyDescent="0.2">
      <c r="D898" s="338"/>
    </row>
    <row r="899" spans="4:4" x14ac:dyDescent="0.2">
      <c r="D899" s="338"/>
    </row>
    <row r="900" spans="4:4" x14ac:dyDescent="0.2">
      <c r="D900" s="338"/>
    </row>
    <row r="901" spans="4:4" x14ac:dyDescent="0.2">
      <c r="D901" s="338"/>
    </row>
    <row r="902" spans="4:4" x14ac:dyDescent="0.2">
      <c r="D902" s="338"/>
    </row>
    <row r="903" spans="4:4" x14ac:dyDescent="0.2">
      <c r="D903" s="338"/>
    </row>
    <row r="904" spans="4:4" x14ac:dyDescent="0.2">
      <c r="D904" s="338"/>
    </row>
    <row r="905" spans="4:4" x14ac:dyDescent="0.2">
      <c r="D905" s="338"/>
    </row>
    <row r="906" spans="4:4" x14ac:dyDescent="0.2">
      <c r="D906" s="338"/>
    </row>
    <row r="907" spans="4:4" x14ac:dyDescent="0.2">
      <c r="D907" s="338"/>
    </row>
    <row r="908" spans="4:4" x14ac:dyDescent="0.2">
      <c r="D908" s="338"/>
    </row>
    <row r="909" spans="4:4" x14ac:dyDescent="0.2">
      <c r="D909" s="338"/>
    </row>
    <row r="910" spans="4:4" x14ac:dyDescent="0.2">
      <c r="D910" s="338"/>
    </row>
    <row r="911" spans="4:4" x14ac:dyDescent="0.2">
      <c r="D911" s="338"/>
    </row>
    <row r="912" spans="4:4" x14ac:dyDescent="0.2">
      <c r="D912" s="338"/>
    </row>
    <row r="913" spans="4:4" x14ac:dyDescent="0.2">
      <c r="D913" s="338"/>
    </row>
    <row r="914" spans="4:4" x14ac:dyDescent="0.2">
      <c r="D914" s="338"/>
    </row>
    <row r="915" spans="4:4" x14ac:dyDescent="0.2">
      <c r="D915" s="338"/>
    </row>
    <row r="916" spans="4:4" x14ac:dyDescent="0.2">
      <c r="D916" s="338"/>
    </row>
    <row r="917" spans="4:4" x14ac:dyDescent="0.2">
      <c r="D917" s="338"/>
    </row>
    <row r="918" spans="4:4" x14ac:dyDescent="0.2">
      <c r="D918" s="338"/>
    </row>
    <row r="919" spans="4:4" x14ac:dyDescent="0.2">
      <c r="D919" s="338"/>
    </row>
    <row r="920" spans="4:4" x14ac:dyDescent="0.2">
      <c r="D920" s="338"/>
    </row>
    <row r="921" spans="4:4" x14ac:dyDescent="0.2">
      <c r="D921" s="338"/>
    </row>
    <row r="922" spans="4:4" x14ac:dyDescent="0.2">
      <c r="D922" s="338"/>
    </row>
    <row r="923" spans="4:4" x14ac:dyDescent="0.2">
      <c r="D923" s="338"/>
    </row>
    <row r="924" spans="4:4" x14ac:dyDescent="0.2">
      <c r="D924" s="338"/>
    </row>
    <row r="925" spans="4:4" x14ac:dyDescent="0.2">
      <c r="D925" s="338"/>
    </row>
    <row r="926" spans="4:4" x14ac:dyDescent="0.2">
      <c r="D926" s="338"/>
    </row>
    <row r="927" spans="4:4" x14ac:dyDescent="0.2">
      <c r="D927" s="338"/>
    </row>
    <row r="928" spans="4:4" x14ac:dyDescent="0.2">
      <c r="D928" s="338"/>
    </row>
    <row r="929" spans="4:4" x14ac:dyDescent="0.2">
      <c r="D929" s="338"/>
    </row>
    <row r="930" spans="4:4" x14ac:dyDescent="0.2">
      <c r="D930" s="338"/>
    </row>
    <row r="931" spans="4:4" x14ac:dyDescent="0.2">
      <c r="D931" s="338"/>
    </row>
    <row r="932" spans="4:4" x14ac:dyDescent="0.2">
      <c r="D932" s="338"/>
    </row>
    <row r="933" spans="4:4" x14ac:dyDescent="0.2">
      <c r="D933" s="338"/>
    </row>
    <row r="934" spans="4:4" x14ac:dyDescent="0.2">
      <c r="D934" s="338"/>
    </row>
    <row r="935" spans="4:4" x14ac:dyDescent="0.2">
      <c r="D935" s="338"/>
    </row>
    <row r="936" spans="4:4" x14ac:dyDescent="0.2">
      <c r="D936" s="338"/>
    </row>
    <row r="937" spans="4:4" x14ac:dyDescent="0.2">
      <c r="D937" s="338"/>
    </row>
    <row r="938" spans="4:4" x14ac:dyDescent="0.2">
      <c r="D938" s="338"/>
    </row>
    <row r="939" spans="4:4" x14ac:dyDescent="0.2">
      <c r="D939" s="338"/>
    </row>
    <row r="940" spans="4:4" x14ac:dyDescent="0.2">
      <c r="D940" s="338"/>
    </row>
    <row r="941" spans="4:4" x14ac:dyDescent="0.2">
      <c r="D941" s="338"/>
    </row>
    <row r="942" spans="4:4" x14ac:dyDescent="0.2">
      <c r="D942" s="338"/>
    </row>
    <row r="943" spans="4:4" x14ac:dyDescent="0.2">
      <c r="D943" s="338"/>
    </row>
    <row r="944" spans="4:4" x14ac:dyDescent="0.2">
      <c r="D944" s="338"/>
    </row>
    <row r="945" spans="4:4" x14ac:dyDescent="0.2">
      <c r="D945" s="338"/>
    </row>
    <row r="946" spans="4:4" x14ac:dyDescent="0.2">
      <c r="D946" s="338"/>
    </row>
    <row r="947" spans="4:4" x14ac:dyDescent="0.2">
      <c r="D947" s="338"/>
    </row>
    <row r="948" spans="4:4" x14ac:dyDescent="0.2">
      <c r="D948" s="338"/>
    </row>
    <row r="949" spans="4:4" x14ac:dyDescent="0.2">
      <c r="D949" s="338"/>
    </row>
    <row r="950" spans="4:4" x14ac:dyDescent="0.2">
      <c r="D950" s="338"/>
    </row>
    <row r="951" spans="4:4" x14ac:dyDescent="0.2">
      <c r="D951" s="338"/>
    </row>
    <row r="952" spans="4:4" x14ac:dyDescent="0.2">
      <c r="D952" s="338"/>
    </row>
    <row r="953" spans="4:4" x14ac:dyDescent="0.2">
      <c r="D953" s="338"/>
    </row>
    <row r="954" spans="4:4" x14ac:dyDescent="0.2">
      <c r="D954" s="338"/>
    </row>
    <row r="955" spans="4:4" x14ac:dyDescent="0.2">
      <c r="D955" s="338"/>
    </row>
    <row r="956" spans="4:4" x14ac:dyDescent="0.2">
      <c r="D956" s="338"/>
    </row>
    <row r="957" spans="4:4" x14ac:dyDescent="0.2">
      <c r="D957" s="338"/>
    </row>
    <row r="958" spans="4:4" x14ac:dyDescent="0.2">
      <c r="D958" s="338"/>
    </row>
    <row r="959" spans="4:4" x14ac:dyDescent="0.2">
      <c r="D959" s="338"/>
    </row>
    <row r="960" spans="4:4" x14ac:dyDescent="0.2">
      <c r="D960" s="338"/>
    </row>
    <row r="961" spans="4:4" x14ac:dyDescent="0.2">
      <c r="D961" s="338"/>
    </row>
    <row r="962" spans="4:4" x14ac:dyDescent="0.2">
      <c r="D962" s="338"/>
    </row>
    <row r="963" spans="4:4" x14ac:dyDescent="0.2">
      <c r="D963" s="338"/>
    </row>
    <row r="964" spans="4:4" x14ac:dyDescent="0.2">
      <c r="D964" s="338"/>
    </row>
    <row r="965" spans="4:4" x14ac:dyDescent="0.2">
      <c r="D965" s="338"/>
    </row>
    <row r="966" spans="4:4" x14ac:dyDescent="0.2">
      <c r="D966" s="338"/>
    </row>
    <row r="967" spans="4:4" x14ac:dyDescent="0.2">
      <c r="D967" s="338"/>
    </row>
    <row r="968" spans="4:4" x14ac:dyDescent="0.2">
      <c r="D968" s="338"/>
    </row>
    <row r="969" spans="4:4" x14ac:dyDescent="0.2">
      <c r="D969" s="338"/>
    </row>
    <row r="970" spans="4:4" x14ac:dyDescent="0.2">
      <c r="D970" s="338"/>
    </row>
    <row r="971" spans="4:4" x14ac:dyDescent="0.2">
      <c r="D971" s="338"/>
    </row>
    <row r="972" spans="4:4" x14ac:dyDescent="0.2">
      <c r="D972" s="338"/>
    </row>
    <row r="973" spans="4:4" x14ac:dyDescent="0.2">
      <c r="D973" s="338"/>
    </row>
    <row r="974" spans="4:4" x14ac:dyDescent="0.2">
      <c r="D974" s="338"/>
    </row>
    <row r="975" spans="4:4" x14ac:dyDescent="0.2">
      <c r="D975" s="338"/>
    </row>
    <row r="976" spans="4:4" x14ac:dyDescent="0.2">
      <c r="D976" s="338"/>
    </row>
    <row r="977" spans="4:4" x14ac:dyDescent="0.2">
      <c r="D977" s="338"/>
    </row>
    <row r="978" spans="4:4" x14ac:dyDescent="0.2">
      <c r="D978" s="338"/>
    </row>
    <row r="979" spans="4:4" x14ac:dyDescent="0.2">
      <c r="D979" s="338"/>
    </row>
    <row r="980" spans="4:4" x14ac:dyDescent="0.2">
      <c r="D980" s="338"/>
    </row>
    <row r="981" spans="4:4" x14ac:dyDescent="0.2">
      <c r="D981" s="338"/>
    </row>
    <row r="982" spans="4:4" x14ac:dyDescent="0.2">
      <c r="D982" s="338"/>
    </row>
    <row r="983" spans="4:4" x14ac:dyDescent="0.2">
      <c r="D983" s="338"/>
    </row>
    <row r="984" spans="4:4" x14ac:dyDescent="0.2">
      <c r="D984" s="338"/>
    </row>
    <row r="985" spans="4:4" x14ac:dyDescent="0.2">
      <c r="D985" s="338"/>
    </row>
    <row r="986" spans="4:4" x14ac:dyDescent="0.2">
      <c r="D986" s="338"/>
    </row>
    <row r="987" spans="4:4" x14ac:dyDescent="0.2">
      <c r="D987" s="338"/>
    </row>
    <row r="988" spans="4:4" x14ac:dyDescent="0.2">
      <c r="D988" s="338"/>
    </row>
    <row r="989" spans="4:4" x14ac:dyDescent="0.2">
      <c r="D989" s="338"/>
    </row>
    <row r="990" spans="4:4" x14ac:dyDescent="0.2">
      <c r="D990" s="338"/>
    </row>
    <row r="991" spans="4:4" x14ac:dyDescent="0.2">
      <c r="D991" s="338"/>
    </row>
    <row r="992" spans="4:4" x14ac:dyDescent="0.2">
      <c r="D992" s="338"/>
    </row>
    <row r="993" spans="4:4" x14ac:dyDescent="0.2">
      <c r="D993" s="338"/>
    </row>
    <row r="994" spans="4:4" x14ac:dyDescent="0.2">
      <c r="D994" s="338"/>
    </row>
    <row r="995" spans="4:4" x14ac:dyDescent="0.2">
      <c r="D995" s="338"/>
    </row>
    <row r="996" spans="4:4" x14ac:dyDescent="0.2">
      <c r="D996" s="338"/>
    </row>
    <row r="997" spans="4:4" x14ac:dyDescent="0.2">
      <c r="D997" s="338"/>
    </row>
    <row r="998" spans="4:4" x14ac:dyDescent="0.2">
      <c r="D998" s="338"/>
    </row>
    <row r="999" spans="4:4" x14ac:dyDescent="0.2">
      <c r="D999" s="338"/>
    </row>
    <row r="1000" spans="4:4" x14ac:dyDescent="0.2">
      <c r="D1000" s="338"/>
    </row>
    <row r="1001" spans="4:4" x14ac:dyDescent="0.2">
      <c r="D1001" s="338"/>
    </row>
    <row r="1002" spans="4:4" x14ac:dyDescent="0.2">
      <c r="D1002" s="338"/>
    </row>
    <row r="1003" spans="4:4" x14ac:dyDescent="0.2">
      <c r="D1003" s="338"/>
    </row>
    <row r="1004" spans="4:4" x14ac:dyDescent="0.2">
      <c r="D1004" s="338"/>
    </row>
    <row r="1005" spans="4:4" x14ac:dyDescent="0.2">
      <c r="D1005" s="338"/>
    </row>
    <row r="1006" spans="4:4" x14ac:dyDescent="0.2">
      <c r="D1006" s="338"/>
    </row>
    <row r="1007" spans="4:4" x14ac:dyDescent="0.2">
      <c r="D1007" s="338"/>
    </row>
    <row r="1008" spans="4:4" x14ac:dyDescent="0.2">
      <c r="D1008" s="338"/>
    </row>
    <row r="1009" spans="4:4" x14ac:dyDescent="0.2">
      <c r="D1009" s="338"/>
    </row>
    <row r="1010" spans="4:4" x14ac:dyDescent="0.2">
      <c r="D1010" s="338"/>
    </row>
    <row r="1011" spans="4:4" x14ac:dyDescent="0.2">
      <c r="D1011" s="338"/>
    </row>
    <row r="1012" spans="4:4" x14ac:dyDescent="0.2">
      <c r="D1012" s="338"/>
    </row>
    <row r="1013" spans="4:4" x14ac:dyDescent="0.2">
      <c r="D1013" s="338"/>
    </row>
    <row r="1014" spans="4:4" x14ac:dyDescent="0.2">
      <c r="D1014" s="338"/>
    </row>
    <row r="1015" spans="4:4" x14ac:dyDescent="0.2">
      <c r="D1015" s="338"/>
    </row>
    <row r="1016" spans="4:4" x14ac:dyDescent="0.2">
      <c r="D1016" s="338"/>
    </row>
    <row r="1017" spans="4:4" x14ac:dyDescent="0.2">
      <c r="D1017" s="338"/>
    </row>
    <row r="1018" spans="4:4" x14ac:dyDescent="0.2">
      <c r="D1018" s="338"/>
    </row>
    <row r="1019" spans="4:4" x14ac:dyDescent="0.2">
      <c r="D1019" s="338"/>
    </row>
    <row r="1020" spans="4:4" x14ac:dyDescent="0.2">
      <c r="D1020" s="338"/>
    </row>
    <row r="1021" spans="4:4" x14ac:dyDescent="0.2">
      <c r="D1021" s="338"/>
    </row>
    <row r="1022" spans="4:4" x14ac:dyDescent="0.2">
      <c r="D1022" s="338"/>
    </row>
    <row r="1023" spans="4:4" x14ac:dyDescent="0.2">
      <c r="D1023" s="338"/>
    </row>
    <row r="1024" spans="4:4" x14ac:dyDescent="0.2">
      <c r="D1024" s="338"/>
    </row>
    <row r="1025" spans="4:4" x14ac:dyDescent="0.2">
      <c r="D1025" s="338"/>
    </row>
    <row r="1026" spans="4:4" x14ac:dyDescent="0.2">
      <c r="D1026" s="338"/>
    </row>
    <row r="1027" spans="4:4" x14ac:dyDescent="0.2">
      <c r="D1027" s="338"/>
    </row>
    <row r="1028" spans="4:4" x14ac:dyDescent="0.2">
      <c r="D1028" s="338"/>
    </row>
    <row r="1029" spans="4:4" x14ac:dyDescent="0.2">
      <c r="D1029" s="338"/>
    </row>
    <row r="1030" spans="4:4" x14ac:dyDescent="0.2">
      <c r="D1030" s="338"/>
    </row>
    <row r="1031" spans="4:4" x14ac:dyDescent="0.2">
      <c r="D1031" s="338"/>
    </row>
    <row r="1032" spans="4:4" x14ac:dyDescent="0.2">
      <c r="D1032" s="338"/>
    </row>
    <row r="1033" spans="4:4" x14ac:dyDescent="0.2">
      <c r="D1033" s="338"/>
    </row>
    <row r="1034" spans="4:4" x14ac:dyDescent="0.2">
      <c r="D1034" s="338"/>
    </row>
    <row r="1035" spans="4:4" x14ac:dyDescent="0.2">
      <c r="D1035" s="338"/>
    </row>
    <row r="1036" spans="4:4" x14ac:dyDescent="0.2">
      <c r="D1036" s="338"/>
    </row>
    <row r="1037" spans="4:4" x14ac:dyDescent="0.2">
      <c r="D1037" s="338"/>
    </row>
    <row r="1038" spans="4:4" x14ac:dyDescent="0.2">
      <c r="D1038" s="338"/>
    </row>
    <row r="1039" spans="4:4" x14ac:dyDescent="0.2">
      <c r="D1039" s="338"/>
    </row>
    <row r="1040" spans="4:4" x14ac:dyDescent="0.2">
      <c r="D1040" s="338"/>
    </row>
    <row r="1041" spans="4:4" x14ac:dyDescent="0.2">
      <c r="D1041" s="338"/>
    </row>
    <row r="1042" spans="4:4" x14ac:dyDescent="0.2">
      <c r="D1042" s="338"/>
    </row>
    <row r="1043" spans="4:4" x14ac:dyDescent="0.2">
      <c r="D1043" s="338"/>
    </row>
    <row r="1044" spans="4:4" x14ac:dyDescent="0.2">
      <c r="D1044" s="338"/>
    </row>
    <row r="1045" spans="4:4" x14ac:dyDescent="0.2">
      <c r="D1045" s="338"/>
    </row>
    <row r="1046" spans="4:4" x14ac:dyDescent="0.2">
      <c r="D1046" s="338"/>
    </row>
    <row r="1047" spans="4:4" x14ac:dyDescent="0.2">
      <c r="D1047" s="338"/>
    </row>
    <row r="1048" spans="4:4" x14ac:dyDescent="0.2">
      <c r="D1048" s="338"/>
    </row>
    <row r="1049" spans="4:4" x14ac:dyDescent="0.2">
      <c r="D1049" s="338"/>
    </row>
    <row r="1050" spans="4:4" x14ac:dyDescent="0.2">
      <c r="D1050" s="338"/>
    </row>
    <row r="1051" spans="4:4" x14ac:dyDescent="0.2">
      <c r="D1051" s="338"/>
    </row>
    <row r="1052" spans="4:4" x14ac:dyDescent="0.2">
      <c r="D1052" s="338"/>
    </row>
    <row r="1053" spans="4:4" x14ac:dyDescent="0.2">
      <c r="D1053" s="338"/>
    </row>
    <row r="1054" spans="4:4" x14ac:dyDescent="0.2">
      <c r="D1054" s="338"/>
    </row>
    <row r="1055" spans="4:4" x14ac:dyDescent="0.2">
      <c r="D1055" s="338"/>
    </row>
    <row r="1056" spans="4:4" x14ac:dyDescent="0.2">
      <c r="D1056" s="338"/>
    </row>
    <row r="1057" spans="4:4" x14ac:dyDescent="0.2">
      <c r="D1057" s="338"/>
    </row>
    <row r="1058" spans="4:4" x14ac:dyDescent="0.2">
      <c r="D1058" s="338"/>
    </row>
    <row r="1059" spans="4:4" x14ac:dyDescent="0.2">
      <c r="D1059" s="338"/>
    </row>
    <row r="1060" spans="4:4" x14ac:dyDescent="0.2">
      <c r="D1060" s="338"/>
    </row>
    <row r="1061" spans="4:4" x14ac:dyDescent="0.2">
      <c r="D1061" s="338"/>
    </row>
    <row r="1062" spans="4:4" x14ac:dyDescent="0.2">
      <c r="D1062" s="338"/>
    </row>
    <row r="1063" spans="4:4" x14ac:dyDescent="0.2">
      <c r="D1063" s="338"/>
    </row>
    <row r="1064" spans="4:4" x14ac:dyDescent="0.2">
      <c r="D1064" s="338"/>
    </row>
    <row r="1065" spans="4:4" x14ac:dyDescent="0.2">
      <c r="D1065" s="338"/>
    </row>
    <row r="1066" spans="4:4" x14ac:dyDescent="0.2">
      <c r="D1066" s="338"/>
    </row>
    <row r="1067" spans="4:4" x14ac:dyDescent="0.2">
      <c r="D1067" s="338"/>
    </row>
    <row r="1068" spans="4:4" x14ac:dyDescent="0.2">
      <c r="D1068" s="338"/>
    </row>
    <row r="1069" spans="4:4" x14ac:dyDescent="0.2">
      <c r="D1069" s="338"/>
    </row>
    <row r="1070" spans="4:4" x14ac:dyDescent="0.2">
      <c r="D1070" s="338"/>
    </row>
    <row r="1071" spans="4:4" x14ac:dyDescent="0.2">
      <c r="D1071" s="338"/>
    </row>
    <row r="1072" spans="4:4" x14ac:dyDescent="0.2">
      <c r="D1072" s="338"/>
    </row>
    <row r="1073" spans="4:4" x14ac:dyDescent="0.2">
      <c r="D1073" s="338"/>
    </row>
    <row r="1074" spans="4:4" x14ac:dyDescent="0.2">
      <c r="D1074" s="338"/>
    </row>
    <row r="1075" spans="4:4" x14ac:dyDescent="0.2">
      <c r="D1075" s="338"/>
    </row>
    <row r="1076" spans="4:4" x14ac:dyDescent="0.2">
      <c r="D1076" s="338"/>
    </row>
    <row r="1077" spans="4:4" x14ac:dyDescent="0.2">
      <c r="D1077" s="338"/>
    </row>
    <row r="1078" spans="4:4" x14ac:dyDescent="0.2">
      <c r="D1078" s="338"/>
    </row>
    <row r="1079" spans="4:4" x14ac:dyDescent="0.2">
      <c r="D1079" s="338"/>
    </row>
    <row r="1080" spans="4:4" x14ac:dyDescent="0.2">
      <c r="D1080" s="338"/>
    </row>
    <row r="1081" spans="4:4" x14ac:dyDescent="0.2">
      <c r="D1081" s="338"/>
    </row>
    <row r="1082" spans="4:4" x14ac:dyDescent="0.2">
      <c r="D1082" s="338"/>
    </row>
    <row r="1083" spans="4:4" x14ac:dyDescent="0.2">
      <c r="D1083" s="338"/>
    </row>
    <row r="1084" spans="4:4" x14ac:dyDescent="0.2">
      <c r="D1084" s="338"/>
    </row>
    <row r="1085" spans="4:4" x14ac:dyDescent="0.2">
      <c r="D1085" s="338"/>
    </row>
    <row r="1086" spans="4:4" x14ac:dyDescent="0.2">
      <c r="D1086" s="338"/>
    </row>
    <row r="1087" spans="4:4" x14ac:dyDescent="0.2">
      <c r="D1087" s="338"/>
    </row>
    <row r="1088" spans="4:4" x14ac:dyDescent="0.2">
      <c r="D1088" s="338"/>
    </row>
    <row r="1089" spans="4:4" x14ac:dyDescent="0.2">
      <c r="D1089" s="338"/>
    </row>
    <row r="1090" spans="4:4" x14ac:dyDescent="0.2">
      <c r="D1090" s="338"/>
    </row>
    <row r="1091" spans="4:4" x14ac:dyDescent="0.2">
      <c r="D1091" s="338"/>
    </row>
    <row r="1092" spans="4:4" x14ac:dyDescent="0.2">
      <c r="D1092" s="338"/>
    </row>
    <row r="1093" spans="4:4" x14ac:dyDescent="0.2">
      <c r="D1093" s="338"/>
    </row>
    <row r="1094" spans="4:4" x14ac:dyDescent="0.2">
      <c r="D1094" s="338"/>
    </row>
    <row r="1095" spans="4:4" x14ac:dyDescent="0.2">
      <c r="D1095" s="338"/>
    </row>
    <row r="1096" spans="4:4" x14ac:dyDescent="0.2">
      <c r="D1096" s="338"/>
    </row>
    <row r="1097" spans="4:4" x14ac:dyDescent="0.2">
      <c r="D1097" s="338"/>
    </row>
    <row r="1098" spans="4:4" x14ac:dyDescent="0.2">
      <c r="D1098" s="338"/>
    </row>
    <row r="1099" spans="4:4" x14ac:dyDescent="0.2">
      <c r="D1099" s="338"/>
    </row>
    <row r="1100" spans="4:4" x14ac:dyDescent="0.2">
      <c r="D1100" s="338"/>
    </row>
    <row r="1101" spans="4:4" x14ac:dyDescent="0.2">
      <c r="D1101" s="338"/>
    </row>
    <row r="1102" spans="4:4" x14ac:dyDescent="0.2">
      <c r="D1102" s="338"/>
    </row>
    <row r="1103" spans="4:4" x14ac:dyDescent="0.2">
      <c r="D1103" s="338"/>
    </row>
    <row r="1104" spans="4:4" x14ac:dyDescent="0.2">
      <c r="D1104" s="338"/>
    </row>
    <row r="1105" spans="4:4" x14ac:dyDescent="0.2">
      <c r="D1105" s="338"/>
    </row>
    <row r="1106" spans="4:4" x14ac:dyDescent="0.2">
      <c r="D1106" s="338"/>
    </row>
    <row r="1107" spans="4:4" x14ac:dyDescent="0.2">
      <c r="D1107" s="338"/>
    </row>
    <row r="1108" spans="4:4" x14ac:dyDescent="0.2">
      <c r="D1108" s="338"/>
    </row>
    <row r="1109" spans="4:4" x14ac:dyDescent="0.2">
      <c r="D1109" s="338"/>
    </row>
    <row r="1110" spans="4:4" x14ac:dyDescent="0.2">
      <c r="D1110" s="338"/>
    </row>
    <row r="1111" spans="4:4" x14ac:dyDescent="0.2">
      <c r="D1111" s="338"/>
    </row>
    <row r="1112" spans="4:4" x14ac:dyDescent="0.2">
      <c r="D1112" s="338"/>
    </row>
    <row r="1113" spans="4:4" x14ac:dyDescent="0.2">
      <c r="D1113" s="338"/>
    </row>
    <row r="1114" spans="4:4" x14ac:dyDescent="0.2">
      <c r="D1114" s="338"/>
    </row>
    <row r="1115" spans="4:4" x14ac:dyDescent="0.2">
      <c r="D1115" s="338"/>
    </row>
    <row r="1116" spans="4:4" x14ac:dyDescent="0.2">
      <c r="D1116" s="338"/>
    </row>
    <row r="1117" spans="4:4" x14ac:dyDescent="0.2">
      <c r="D1117" s="338"/>
    </row>
    <row r="1118" spans="4:4" x14ac:dyDescent="0.2">
      <c r="D1118" s="338"/>
    </row>
    <row r="1119" spans="4:4" x14ac:dyDescent="0.2">
      <c r="D1119" s="338"/>
    </row>
    <row r="1120" spans="4:4" x14ac:dyDescent="0.2">
      <c r="D1120" s="338"/>
    </row>
    <row r="1121" spans="4:4" x14ac:dyDescent="0.2">
      <c r="D1121" s="338"/>
    </row>
    <row r="1122" spans="4:4" x14ac:dyDescent="0.2">
      <c r="D1122" s="338"/>
    </row>
    <row r="1123" spans="4:4" x14ac:dyDescent="0.2">
      <c r="D1123" s="338"/>
    </row>
    <row r="1124" spans="4:4" x14ac:dyDescent="0.2">
      <c r="D1124" s="338"/>
    </row>
    <row r="1125" spans="4:4" x14ac:dyDescent="0.2">
      <c r="D1125" s="338"/>
    </row>
    <row r="1126" spans="4:4" x14ac:dyDescent="0.2">
      <c r="D1126" s="338"/>
    </row>
    <row r="1127" spans="4:4" x14ac:dyDescent="0.2">
      <c r="D1127" s="338"/>
    </row>
    <row r="1128" spans="4:4" x14ac:dyDescent="0.2">
      <c r="D1128" s="338"/>
    </row>
    <row r="1129" spans="4:4" x14ac:dyDescent="0.2">
      <c r="D1129" s="338"/>
    </row>
    <row r="1130" spans="4:4" x14ac:dyDescent="0.2">
      <c r="D1130" s="338"/>
    </row>
    <row r="1131" spans="4:4" x14ac:dyDescent="0.2">
      <c r="D1131" s="338"/>
    </row>
    <row r="1132" spans="4:4" x14ac:dyDescent="0.2">
      <c r="D1132" s="338"/>
    </row>
    <row r="1133" spans="4:4" x14ac:dyDescent="0.2">
      <c r="D1133" s="338"/>
    </row>
    <row r="1134" spans="4:4" x14ac:dyDescent="0.2">
      <c r="D1134" s="338"/>
    </row>
    <row r="1135" spans="4:4" x14ac:dyDescent="0.2">
      <c r="D1135" s="338"/>
    </row>
    <row r="1136" spans="4:4" x14ac:dyDescent="0.2">
      <c r="D1136" s="338"/>
    </row>
    <row r="1137" spans="4:4" x14ac:dyDescent="0.2">
      <c r="D1137" s="338"/>
    </row>
    <row r="1138" spans="4:4" x14ac:dyDescent="0.2">
      <c r="D1138" s="338"/>
    </row>
    <row r="1139" spans="4:4" x14ac:dyDescent="0.2">
      <c r="D1139" s="338"/>
    </row>
    <row r="1140" spans="4:4" x14ac:dyDescent="0.2">
      <c r="D1140" s="338"/>
    </row>
    <row r="1141" spans="4:4" x14ac:dyDescent="0.2">
      <c r="D1141" s="338"/>
    </row>
    <row r="1142" spans="4:4" x14ac:dyDescent="0.2">
      <c r="D1142" s="338"/>
    </row>
    <row r="1143" spans="4:4" x14ac:dyDescent="0.2">
      <c r="D1143" s="338"/>
    </row>
    <row r="1144" spans="4:4" x14ac:dyDescent="0.2">
      <c r="D1144" s="338"/>
    </row>
    <row r="1145" spans="4:4" x14ac:dyDescent="0.2">
      <c r="D1145" s="338"/>
    </row>
    <row r="1146" spans="4:4" x14ac:dyDescent="0.2">
      <c r="D1146" s="338"/>
    </row>
    <row r="1147" spans="4:4" x14ac:dyDescent="0.2">
      <c r="D1147" s="338"/>
    </row>
    <row r="1148" spans="4:4" x14ac:dyDescent="0.2">
      <c r="D1148" s="338"/>
    </row>
    <row r="1149" spans="4:4" x14ac:dyDescent="0.2">
      <c r="D1149" s="338"/>
    </row>
    <row r="1150" spans="4:4" x14ac:dyDescent="0.2">
      <c r="D1150" s="338"/>
    </row>
    <row r="1151" spans="4:4" x14ac:dyDescent="0.2">
      <c r="D1151" s="338"/>
    </row>
    <row r="1152" spans="4:4" x14ac:dyDescent="0.2">
      <c r="D1152" s="338"/>
    </row>
    <row r="1153" spans="4:4" x14ac:dyDescent="0.2">
      <c r="D1153" s="338"/>
    </row>
    <row r="1154" spans="4:4" x14ac:dyDescent="0.2">
      <c r="D1154" s="338"/>
    </row>
    <row r="1155" spans="4:4" x14ac:dyDescent="0.2">
      <c r="D1155" s="338"/>
    </row>
    <row r="1156" spans="4:4" x14ac:dyDescent="0.2">
      <c r="D1156" s="338"/>
    </row>
    <row r="1157" spans="4:4" x14ac:dyDescent="0.2">
      <c r="D1157" s="338"/>
    </row>
    <row r="1158" spans="4:4" x14ac:dyDescent="0.2">
      <c r="D1158" s="338"/>
    </row>
    <row r="1159" spans="4:4" x14ac:dyDescent="0.2">
      <c r="D1159" s="338"/>
    </row>
    <row r="1160" spans="4:4" x14ac:dyDescent="0.2">
      <c r="D1160" s="338"/>
    </row>
    <row r="1161" spans="4:4" x14ac:dyDescent="0.2">
      <c r="D1161" s="338"/>
    </row>
    <row r="1162" spans="4:4" x14ac:dyDescent="0.2">
      <c r="D1162" s="338"/>
    </row>
    <row r="1163" spans="4:4" x14ac:dyDescent="0.2">
      <c r="D1163" s="338"/>
    </row>
    <row r="1164" spans="4:4" x14ac:dyDescent="0.2">
      <c r="D1164" s="338"/>
    </row>
    <row r="1165" spans="4:4" x14ac:dyDescent="0.2">
      <c r="D1165" s="338"/>
    </row>
    <row r="1166" spans="4:4" x14ac:dyDescent="0.2">
      <c r="D1166" s="338"/>
    </row>
    <row r="1167" spans="4:4" x14ac:dyDescent="0.2">
      <c r="D1167" s="338"/>
    </row>
    <row r="1168" spans="4:4" x14ac:dyDescent="0.2">
      <c r="D1168" s="338"/>
    </row>
    <row r="1169" spans="4:4" x14ac:dyDescent="0.2">
      <c r="D1169" s="338"/>
    </row>
    <row r="1170" spans="4:4" x14ac:dyDescent="0.2">
      <c r="D1170" s="338"/>
    </row>
    <row r="1171" spans="4:4" x14ac:dyDescent="0.2">
      <c r="D1171" s="338"/>
    </row>
    <row r="1172" spans="4:4" x14ac:dyDescent="0.2">
      <c r="D1172" s="338"/>
    </row>
    <row r="1173" spans="4:4" x14ac:dyDescent="0.2">
      <c r="D1173" s="338"/>
    </row>
    <row r="1174" spans="4:4" x14ac:dyDescent="0.2">
      <c r="D1174" s="338"/>
    </row>
    <row r="1175" spans="4:4" x14ac:dyDescent="0.2">
      <c r="D1175" s="338"/>
    </row>
    <row r="1176" spans="4:4" x14ac:dyDescent="0.2">
      <c r="D1176" s="338"/>
    </row>
    <row r="1177" spans="4:4" x14ac:dyDescent="0.2">
      <c r="D1177" s="338"/>
    </row>
    <row r="1178" spans="4:4" x14ac:dyDescent="0.2">
      <c r="D1178" s="338"/>
    </row>
    <row r="1179" spans="4:4" x14ac:dyDescent="0.2">
      <c r="D1179" s="338"/>
    </row>
    <row r="1180" spans="4:4" x14ac:dyDescent="0.2">
      <c r="D1180" s="338"/>
    </row>
    <row r="1181" spans="4:4" x14ac:dyDescent="0.2">
      <c r="D1181" s="338"/>
    </row>
    <row r="1182" spans="4:4" x14ac:dyDescent="0.2">
      <c r="D1182" s="338"/>
    </row>
    <row r="1183" spans="4:4" x14ac:dyDescent="0.2">
      <c r="D1183" s="338"/>
    </row>
    <row r="1184" spans="4:4" x14ac:dyDescent="0.2">
      <c r="D1184" s="338"/>
    </row>
    <row r="1185" spans="4:4" x14ac:dyDescent="0.2">
      <c r="D1185" s="338"/>
    </row>
    <row r="1186" spans="4:4" x14ac:dyDescent="0.2">
      <c r="D1186" s="338"/>
    </row>
    <row r="1187" spans="4:4" x14ac:dyDescent="0.2">
      <c r="D1187" s="338"/>
    </row>
    <row r="1188" spans="4:4" x14ac:dyDescent="0.2">
      <c r="D1188" s="338"/>
    </row>
    <row r="1189" spans="4:4" x14ac:dyDescent="0.2">
      <c r="D1189" s="338"/>
    </row>
    <row r="1190" spans="4:4" x14ac:dyDescent="0.2">
      <c r="D1190" s="338"/>
    </row>
    <row r="1191" spans="4:4" x14ac:dyDescent="0.2">
      <c r="D1191" s="338"/>
    </row>
    <row r="1192" spans="4:4" x14ac:dyDescent="0.2">
      <c r="D1192" s="338"/>
    </row>
    <row r="1193" spans="4:4" x14ac:dyDescent="0.2">
      <c r="D1193" s="338"/>
    </row>
    <row r="1194" spans="4:4" x14ac:dyDescent="0.2">
      <c r="D1194" s="338"/>
    </row>
    <row r="1195" spans="4:4" x14ac:dyDescent="0.2">
      <c r="D1195" s="338"/>
    </row>
    <row r="1196" spans="4:4" x14ac:dyDescent="0.2">
      <c r="D1196" s="338"/>
    </row>
    <row r="1197" spans="4:4" x14ac:dyDescent="0.2">
      <c r="D1197" s="338"/>
    </row>
    <row r="1198" spans="4:4" x14ac:dyDescent="0.2">
      <c r="D1198" s="338"/>
    </row>
    <row r="1199" spans="4:4" x14ac:dyDescent="0.2">
      <c r="D1199" s="338"/>
    </row>
    <row r="1200" spans="4:4" x14ac:dyDescent="0.2">
      <c r="D1200" s="338"/>
    </row>
    <row r="1201" spans="4:4" x14ac:dyDescent="0.2">
      <c r="D1201" s="338"/>
    </row>
    <row r="1202" spans="4:4" x14ac:dyDescent="0.2">
      <c r="D1202" s="338"/>
    </row>
    <row r="1203" spans="4:4" x14ac:dyDescent="0.2">
      <c r="D1203" s="338"/>
    </row>
    <row r="1204" spans="4:4" x14ac:dyDescent="0.2">
      <c r="D1204" s="338"/>
    </row>
    <row r="1205" spans="4:4" x14ac:dyDescent="0.2">
      <c r="D1205" s="338"/>
    </row>
    <row r="1206" spans="4:4" x14ac:dyDescent="0.2">
      <c r="D1206" s="338"/>
    </row>
    <row r="1207" spans="4:4" x14ac:dyDescent="0.2">
      <c r="D1207" s="338"/>
    </row>
    <row r="1208" spans="4:4" x14ac:dyDescent="0.2">
      <c r="D1208" s="338"/>
    </row>
    <row r="1209" spans="4:4" x14ac:dyDescent="0.2">
      <c r="D1209" s="338"/>
    </row>
    <row r="1210" spans="4:4" x14ac:dyDescent="0.2">
      <c r="D1210" s="338"/>
    </row>
    <row r="1211" spans="4:4" x14ac:dyDescent="0.2">
      <c r="D1211" s="338"/>
    </row>
    <row r="1212" spans="4:4" x14ac:dyDescent="0.2">
      <c r="D1212" s="338"/>
    </row>
    <row r="1213" spans="4:4" x14ac:dyDescent="0.2">
      <c r="D1213" s="338"/>
    </row>
    <row r="1214" spans="4:4" x14ac:dyDescent="0.2">
      <c r="D1214" s="338"/>
    </row>
    <row r="1215" spans="4:4" x14ac:dyDescent="0.2">
      <c r="D1215" s="338"/>
    </row>
    <row r="1216" spans="4:4" x14ac:dyDescent="0.2">
      <c r="D1216" s="338"/>
    </row>
    <row r="1217" spans="4:4" x14ac:dyDescent="0.2">
      <c r="D1217" s="338"/>
    </row>
    <row r="1218" spans="4:4" x14ac:dyDescent="0.2">
      <c r="D1218" s="338"/>
    </row>
    <row r="1219" spans="4:4" x14ac:dyDescent="0.2">
      <c r="D1219" s="338"/>
    </row>
    <row r="1220" spans="4:4" x14ac:dyDescent="0.2">
      <c r="D1220" s="338"/>
    </row>
    <row r="1221" spans="4:4" x14ac:dyDescent="0.2">
      <c r="D1221" s="338"/>
    </row>
    <row r="1222" spans="4:4" x14ac:dyDescent="0.2">
      <c r="D1222" s="338"/>
    </row>
    <row r="1223" spans="4:4" x14ac:dyDescent="0.2">
      <c r="D1223" s="338"/>
    </row>
    <row r="1224" spans="4:4" x14ac:dyDescent="0.2">
      <c r="D1224" s="338"/>
    </row>
    <row r="1225" spans="4:4" x14ac:dyDescent="0.2">
      <c r="D1225" s="338"/>
    </row>
    <row r="1226" spans="4:4" x14ac:dyDescent="0.2">
      <c r="D1226" s="338"/>
    </row>
    <row r="1227" spans="4:4" x14ac:dyDescent="0.2">
      <c r="D1227" s="338"/>
    </row>
    <row r="1228" spans="4:4" x14ac:dyDescent="0.2">
      <c r="D1228" s="338"/>
    </row>
    <row r="1229" spans="4:4" x14ac:dyDescent="0.2">
      <c r="D1229" s="338"/>
    </row>
    <row r="1230" spans="4:4" x14ac:dyDescent="0.2">
      <c r="D1230" s="338"/>
    </row>
    <row r="1231" spans="4:4" x14ac:dyDescent="0.2">
      <c r="D1231" s="338"/>
    </row>
    <row r="1232" spans="4:4" x14ac:dyDescent="0.2">
      <c r="D1232" s="338"/>
    </row>
    <row r="1233" spans="4:4" x14ac:dyDescent="0.2">
      <c r="D1233" s="338"/>
    </row>
    <row r="1234" spans="4:4" x14ac:dyDescent="0.2">
      <c r="D1234" s="338"/>
    </row>
    <row r="1235" spans="4:4" x14ac:dyDescent="0.2">
      <c r="D1235" s="338"/>
    </row>
    <row r="1236" spans="4:4" x14ac:dyDescent="0.2">
      <c r="D1236" s="338"/>
    </row>
    <row r="1237" spans="4:4" x14ac:dyDescent="0.2">
      <c r="D1237" s="338"/>
    </row>
    <row r="1238" spans="4:4" x14ac:dyDescent="0.2">
      <c r="D1238" s="338"/>
    </row>
    <row r="1239" spans="4:4" x14ac:dyDescent="0.2">
      <c r="D1239" s="338"/>
    </row>
    <row r="1240" spans="4:4" x14ac:dyDescent="0.2">
      <c r="D1240" s="338"/>
    </row>
    <row r="1241" spans="4:4" x14ac:dyDescent="0.2">
      <c r="D1241" s="338"/>
    </row>
    <row r="1242" spans="4:4" x14ac:dyDescent="0.2">
      <c r="D1242" s="338"/>
    </row>
    <row r="1243" spans="4:4" x14ac:dyDescent="0.2">
      <c r="D1243" s="338"/>
    </row>
    <row r="1244" spans="4:4" x14ac:dyDescent="0.2">
      <c r="D1244" s="338"/>
    </row>
    <row r="1245" spans="4:4" x14ac:dyDescent="0.2">
      <c r="D1245" s="338"/>
    </row>
    <row r="1246" spans="4:4" x14ac:dyDescent="0.2">
      <c r="D1246" s="338"/>
    </row>
    <row r="1247" spans="4:4" x14ac:dyDescent="0.2">
      <c r="D1247" s="338"/>
    </row>
    <row r="1248" spans="4:4" x14ac:dyDescent="0.2">
      <c r="D1248" s="338"/>
    </row>
    <row r="1249" spans="4:4" x14ac:dyDescent="0.2">
      <c r="D1249" s="338"/>
    </row>
    <row r="1250" spans="4:4" x14ac:dyDescent="0.2">
      <c r="D1250" s="338"/>
    </row>
    <row r="1251" spans="4:4" x14ac:dyDescent="0.2">
      <c r="D1251" s="338"/>
    </row>
    <row r="1252" spans="4:4" x14ac:dyDescent="0.2">
      <c r="D1252" s="338"/>
    </row>
    <row r="1253" spans="4:4" x14ac:dyDescent="0.2">
      <c r="D1253" s="338"/>
    </row>
    <row r="1254" spans="4:4" x14ac:dyDescent="0.2">
      <c r="D1254" s="338"/>
    </row>
    <row r="1255" spans="4:4" x14ac:dyDescent="0.2">
      <c r="D1255" s="338"/>
    </row>
    <row r="1256" spans="4:4" x14ac:dyDescent="0.2">
      <c r="D1256" s="338"/>
    </row>
    <row r="1257" spans="4:4" x14ac:dyDescent="0.2">
      <c r="D1257" s="338"/>
    </row>
    <row r="1258" spans="4:4" x14ac:dyDescent="0.2">
      <c r="D1258" s="338"/>
    </row>
    <row r="1259" spans="4:4" x14ac:dyDescent="0.2">
      <c r="D1259" s="338"/>
    </row>
    <row r="1260" spans="4:4" x14ac:dyDescent="0.2">
      <c r="D1260" s="338"/>
    </row>
    <row r="1261" spans="4:4" x14ac:dyDescent="0.2">
      <c r="D1261" s="338"/>
    </row>
    <row r="1262" spans="4:4" x14ac:dyDescent="0.2">
      <c r="D1262" s="338"/>
    </row>
    <row r="1263" spans="4:4" x14ac:dyDescent="0.2">
      <c r="D1263" s="338"/>
    </row>
    <row r="1264" spans="4:4" x14ac:dyDescent="0.2">
      <c r="D1264" s="338"/>
    </row>
    <row r="1265" spans="4:4" x14ac:dyDescent="0.2">
      <c r="D1265" s="338"/>
    </row>
    <row r="1266" spans="4:4" x14ac:dyDescent="0.2">
      <c r="D1266" s="338"/>
    </row>
    <row r="1267" spans="4:4" x14ac:dyDescent="0.2">
      <c r="D1267" s="338"/>
    </row>
    <row r="1268" spans="4:4" x14ac:dyDescent="0.2">
      <c r="D1268" s="338"/>
    </row>
    <row r="1269" spans="4:4" x14ac:dyDescent="0.2">
      <c r="D1269" s="338"/>
    </row>
    <row r="1270" spans="4:4" x14ac:dyDescent="0.2">
      <c r="D1270" s="338"/>
    </row>
    <row r="1271" spans="4:4" x14ac:dyDescent="0.2">
      <c r="D1271" s="338"/>
    </row>
    <row r="1272" spans="4:4" x14ac:dyDescent="0.2">
      <c r="D1272" s="338"/>
    </row>
    <row r="1273" spans="4:4" x14ac:dyDescent="0.2">
      <c r="D1273" s="338"/>
    </row>
    <row r="1274" spans="4:4" x14ac:dyDescent="0.2">
      <c r="D1274" s="338"/>
    </row>
    <row r="1275" spans="4:4" x14ac:dyDescent="0.2">
      <c r="D1275" s="338"/>
    </row>
    <row r="1276" spans="4:4" x14ac:dyDescent="0.2">
      <c r="D1276" s="338"/>
    </row>
    <row r="1277" spans="4:4" x14ac:dyDescent="0.2">
      <c r="D1277" s="338"/>
    </row>
    <row r="1278" spans="4:4" x14ac:dyDescent="0.2">
      <c r="D1278" s="338"/>
    </row>
    <row r="1279" spans="4:4" x14ac:dyDescent="0.2">
      <c r="D1279" s="338"/>
    </row>
    <row r="1280" spans="4:4" x14ac:dyDescent="0.2">
      <c r="D1280" s="338"/>
    </row>
    <row r="1281" spans="4:4" x14ac:dyDescent="0.2">
      <c r="D1281" s="338"/>
    </row>
    <row r="1282" spans="4:4" x14ac:dyDescent="0.2">
      <c r="D1282" s="338"/>
    </row>
    <row r="1283" spans="4:4" x14ac:dyDescent="0.2">
      <c r="D1283" s="338"/>
    </row>
    <row r="1284" spans="4:4" x14ac:dyDescent="0.2">
      <c r="D1284" s="338"/>
    </row>
    <row r="1285" spans="4:4" x14ac:dyDescent="0.2">
      <c r="D1285" s="338"/>
    </row>
    <row r="1286" spans="4:4" x14ac:dyDescent="0.2">
      <c r="D1286" s="338"/>
    </row>
    <row r="1287" spans="4:4" x14ac:dyDescent="0.2">
      <c r="D1287" s="338"/>
    </row>
    <row r="1288" spans="4:4" x14ac:dyDescent="0.2">
      <c r="D1288" s="338"/>
    </row>
    <row r="1289" spans="4:4" x14ac:dyDescent="0.2">
      <c r="D1289" s="338"/>
    </row>
    <row r="1290" spans="4:4" x14ac:dyDescent="0.2">
      <c r="D1290" s="338"/>
    </row>
    <row r="1291" spans="4:4" x14ac:dyDescent="0.2">
      <c r="D1291" s="338"/>
    </row>
    <row r="1292" spans="4:4" x14ac:dyDescent="0.2">
      <c r="D1292" s="338"/>
    </row>
    <row r="1293" spans="4:4" x14ac:dyDescent="0.2">
      <c r="D1293" s="338"/>
    </row>
    <row r="1294" spans="4:4" x14ac:dyDescent="0.2">
      <c r="D1294" s="338"/>
    </row>
    <row r="1295" spans="4:4" x14ac:dyDescent="0.2">
      <c r="D1295" s="338"/>
    </row>
    <row r="1296" spans="4:4" x14ac:dyDescent="0.2">
      <c r="D1296" s="338"/>
    </row>
    <row r="1297" spans="4:4" x14ac:dyDescent="0.2">
      <c r="D1297" s="338"/>
    </row>
    <row r="1298" spans="4:4" x14ac:dyDescent="0.2">
      <c r="D1298" s="338"/>
    </row>
    <row r="1299" spans="4:4" x14ac:dyDescent="0.2">
      <c r="D1299" s="338"/>
    </row>
    <row r="1300" spans="4:4" x14ac:dyDescent="0.2">
      <c r="D1300" s="338"/>
    </row>
    <row r="1301" spans="4:4" x14ac:dyDescent="0.2">
      <c r="D1301" s="338"/>
    </row>
    <row r="1302" spans="4:4" x14ac:dyDescent="0.2">
      <c r="D1302" s="338"/>
    </row>
    <row r="1303" spans="4:4" x14ac:dyDescent="0.2">
      <c r="D1303" s="338"/>
    </row>
    <row r="1304" spans="4:4" x14ac:dyDescent="0.2">
      <c r="D1304" s="338"/>
    </row>
    <row r="1305" spans="4:4" x14ac:dyDescent="0.2">
      <c r="D1305" s="338"/>
    </row>
    <row r="1306" spans="4:4" x14ac:dyDescent="0.2">
      <c r="D1306" s="338"/>
    </row>
    <row r="1307" spans="4:4" x14ac:dyDescent="0.2">
      <c r="D1307" s="338"/>
    </row>
    <row r="1308" spans="4:4" x14ac:dyDescent="0.2">
      <c r="D1308" s="338"/>
    </row>
    <row r="1309" spans="4:4" x14ac:dyDescent="0.2">
      <c r="D1309" s="338"/>
    </row>
    <row r="1310" spans="4:4" x14ac:dyDescent="0.2">
      <c r="D1310" s="338"/>
    </row>
    <row r="1311" spans="4:4" x14ac:dyDescent="0.2">
      <c r="D1311" s="338"/>
    </row>
    <row r="1312" spans="4:4" x14ac:dyDescent="0.2">
      <c r="D1312" s="338"/>
    </row>
    <row r="1313" spans="4:4" x14ac:dyDescent="0.2">
      <c r="D1313" s="338"/>
    </row>
    <row r="1314" spans="4:4" x14ac:dyDescent="0.2">
      <c r="D1314" s="338"/>
    </row>
    <row r="1315" spans="4:4" x14ac:dyDescent="0.2">
      <c r="D1315" s="338"/>
    </row>
    <row r="1316" spans="4:4" x14ac:dyDescent="0.2">
      <c r="D1316" s="338"/>
    </row>
    <row r="1317" spans="4:4" x14ac:dyDescent="0.2">
      <c r="D1317" s="338"/>
    </row>
    <row r="1318" spans="4:4" x14ac:dyDescent="0.2">
      <c r="D1318" s="338"/>
    </row>
    <row r="1319" spans="4:4" x14ac:dyDescent="0.2">
      <c r="D1319" s="338"/>
    </row>
    <row r="1320" spans="4:4" x14ac:dyDescent="0.2">
      <c r="D1320" s="338"/>
    </row>
    <row r="1321" spans="4:4" x14ac:dyDescent="0.2">
      <c r="D1321" s="338"/>
    </row>
    <row r="1322" spans="4:4" x14ac:dyDescent="0.2">
      <c r="D1322" s="338"/>
    </row>
    <row r="1323" spans="4:4" x14ac:dyDescent="0.2">
      <c r="D1323" s="338"/>
    </row>
    <row r="1324" spans="4:4" x14ac:dyDescent="0.2">
      <c r="D1324" s="338"/>
    </row>
    <row r="1325" spans="4:4" x14ac:dyDescent="0.2">
      <c r="D1325" s="338"/>
    </row>
    <row r="1326" spans="4:4" x14ac:dyDescent="0.2">
      <c r="D1326" s="338"/>
    </row>
    <row r="1327" spans="4:4" x14ac:dyDescent="0.2">
      <c r="D1327" s="338"/>
    </row>
    <row r="1328" spans="4:4" x14ac:dyDescent="0.2">
      <c r="D1328" s="338"/>
    </row>
    <row r="1329" spans="4:4" x14ac:dyDescent="0.2">
      <c r="D1329" s="338"/>
    </row>
    <row r="1330" spans="4:4" x14ac:dyDescent="0.2">
      <c r="D1330" s="338"/>
    </row>
    <row r="1331" spans="4:4" x14ac:dyDescent="0.2">
      <c r="D1331" s="338"/>
    </row>
    <row r="1332" spans="4:4" x14ac:dyDescent="0.2">
      <c r="D1332" s="338"/>
    </row>
    <row r="1333" spans="4:4" x14ac:dyDescent="0.2">
      <c r="D1333" s="338"/>
    </row>
    <row r="1334" spans="4:4" x14ac:dyDescent="0.2">
      <c r="D1334" s="338"/>
    </row>
    <row r="1335" spans="4:4" x14ac:dyDescent="0.2">
      <c r="D1335" s="338"/>
    </row>
    <row r="1336" spans="4:4" x14ac:dyDescent="0.2">
      <c r="D1336" s="338"/>
    </row>
    <row r="1337" spans="4:4" x14ac:dyDescent="0.2">
      <c r="D1337" s="338"/>
    </row>
    <row r="1338" spans="4:4" x14ac:dyDescent="0.2">
      <c r="D1338" s="338"/>
    </row>
    <row r="1339" spans="4:4" x14ac:dyDescent="0.2">
      <c r="D1339" s="338"/>
    </row>
    <row r="1340" spans="4:4" x14ac:dyDescent="0.2">
      <c r="D1340" s="338"/>
    </row>
    <row r="1341" spans="4:4" x14ac:dyDescent="0.2">
      <c r="D1341" s="338"/>
    </row>
    <row r="1342" spans="4:4" x14ac:dyDescent="0.2">
      <c r="D1342" s="338"/>
    </row>
    <row r="1343" spans="4:4" x14ac:dyDescent="0.2">
      <c r="D1343" s="338"/>
    </row>
    <row r="1344" spans="4:4" x14ac:dyDescent="0.2">
      <c r="D1344" s="338"/>
    </row>
    <row r="1345" spans="4:4" x14ac:dyDescent="0.2">
      <c r="D1345" s="338"/>
    </row>
    <row r="1346" spans="4:4" x14ac:dyDescent="0.2">
      <c r="D1346" s="338"/>
    </row>
    <row r="1347" spans="4:4" x14ac:dyDescent="0.2">
      <c r="D1347" s="338"/>
    </row>
    <row r="1348" spans="4:4" x14ac:dyDescent="0.2">
      <c r="D1348" s="338"/>
    </row>
    <row r="1349" spans="4:4" x14ac:dyDescent="0.2">
      <c r="D1349" s="338"/>
    </row>
    <row r="1350" spans="4:4" x14ac:dyDescent="0.2">
      <c r="D1350" s="338"/>
    </row>
    <row r="1351" spans="4:4" x14ac:dyDescent="0.2">
      <c r="D1351" s="338"/>
    </row>
    <row r="1352" spans="4:4" x14ac:dyDescent="0.2">
      <c r="D1352" s="338"/>
    </row>
    <row r="1353" spans="4:4" x14ac:dyDescent="0.2">
      <c r="D1353" s="338"/>
    </row>
    <row r="1354" spans="4:4" x14ac:dyDescent="0.2">
      <c r="D1354" s="338"/>
    </row>
    <row r="1355" spans="4:4" x14ac:dyDescent="0.2">
      <c r="D1355" s="338"/>
    </row>
    <row r="1356" spans="4:4" x14ac:dyDescent="0.2">
      <c r="D1356" s="338"/>
    </row>
    <row r="1357" spans="4:4" x14ac:dyDescent="0.2">
      <c r="D1357" s="338"/>
    </row>
    <row r="1358" spans="4:4" x14ac:dyDescent="0.2">
      <c r="D1358" s="338"/>
    </row>
    <row r="1359" spans="4:4" x14ac:dyDescent="0.2">
      <c r="D1359" s="338"/>
    </row>
    <row r="1360" spans="4:4" x14ac:dyDescent="0.2">
      <c r="D1360" s="338"/>
    </row>
    <row r="1361" spans="4:4" x14ac:dyDescent="0.2">
      <c r="D1361" s="338"/>
    </row>
    <row r="1362" spans="4:4" x14ac:dyDescent="0.2">
      <c r="D1362" s="338"/>
    </row>
    <row r="1363" spans="4:4" x14ac:dyDescent="0.2">
      <c r="D1363" s="338"/>
    </row>
    <row r="1364" spans="4:4" x14ac:dyDescent="0.2">
      <c r="D1364" s="338"/>
    </row>
    <row r="1365" spans="4:4" x14ac:dyDescent="0.2">
      <c r="D1365" s="338"/>
    </row>
    <row r="1366" spans="4:4" x14ac:dyDescent="0.2">
      <c r="D1366" s="338"/>
    </row>
    <row r="1367" spans="4:4" x14ac:dyDescent="0.2">
      <c r="D1367" s="338"/>
    </row>
    <row r="1368" spans="4:4" x14ac:dyDescent="0.2">
      <c r="D1368" s="338"/>
    </row>
    <row r="1369" spans="4:4" x14ac:dyDescent="0.2">
      <c r="D1369" s="338"/>
    </row>
    <row r="1370" spans="4:4" x14ac:dyDescent="0.2">
      <c r="D1370" s="338"/>
    </row>
    <row r="1371" spans="4:4" x14ac:dyDescent="0.2">
      <c r="D1371" s="338"/>
    </row>
    <row r="1372" spans="4:4" x14ac:dyDescent="0.2">
      <c r="D1372" s="338"/>
    </row>
    <row r="1373" spans="4:4" x14ac:dyDescent="0.2">
      <c r="D1373" s="338"/>
    </row>
    <row r="1374" spans="4:4" x14ac:dyDescent="0.2">
      <c r="D1374" s="338"/>
    </row>
    <row r="1375" spans="4:4" x14ac:dyDescent="0.2">
      <c r="D1375" s="338"/>
    </row>
    <row r="1376" spans="4:4" x14ac:dyDescent="0.2">
      <c r="D1376" s="338"/>
    </row>
    <row r="1377" spans="4:4" x14ac:dyDescent="0.2">
      <c r="D1377" s="338"/>
    </row>
    <row r="1378" spans="4:4" x14ac:dyDescent="0.2">
      <c r="D1378" s="338"/>
    </row>
    <row r="1379" spans="4:4" x14ac:dyDescent="0.2">
      <c r="D1379" s="338"/>
    </row>
    <row r="1380" spans="4:4" x14ac:dyDescent="0.2">
      <c r="D1380" s="338"/>
    </row>
    <row r="1381" spans="4:4" x14ac:dyDescent="0.2">
      <c r="D1381" s="338"/>
    </row>
    <row r="1382" spans="4:4" x14ac:dyDescent="0.2">
      <c r="D1382" s="338"/>
    </row>
    <row r="1383" spans="4:4" x14ac:dyDescent="0.2">
      <c r="D1383" s="338"/>
    </row>
    <row r="1384" spans="4:4" x14ac:dyDescent="0.2">
      <c r="D1384" s="338"/>
    </row>
    <row r="1385" spans="4:4" x14ac:dyDescent="0.2">
      <c r="D1385" s="338"/>
    </row>
    <row r="1386" spans="4:4" x14ac:dyDescent="0.2">
      <c r="D1386" s="338"/>
    </row>
    <row r="1387" spans="4:4" x14ac:dyDescent="0.2">
      <c r="D1387" s="338"/>
    </row>
    <row r="1388" spans="4:4" x14ac:dyDescent="0.2">
      <c r="D1388" s="338"/>
    </row>
    <row r="1389" spans="4:4" x14ac:dyDescent="0.2">
      <c r="D1389" s="338"/>
    </row>
    <row r="1390" spans="4:4" x14ac:dyDescent="0.2">
      <c r="D1390" s="338"/>
    </row>
    <row r="1391" spans="4:4" x14ac:dyDescent="0.2">
      <c r="D1391" s="338"/>
    </row>
    <row r="1392" spans="4:4" x14ac:dyDescent="0.2">
      <c r="D1392" s="338"/>
    </row>
    <row r="1393" spans="4:4" x14ac:dyDescent="0.2">
      <c r="D1393" s="338"/>
    </row>
    <row r="1394" spans="4:4" x14ac:dyDescent="0.2">
      <c r="D1394" s="338"/>
    </row>
    <row r="1395" spans="4:4" x14ac:dyDescent="0.2">
      <c r="D1395" s="338"/>
    </row>
    <row r="1396" spans="4:4" x14ac:dyDescent="0.2">
      <c r="D1396" s="338"/>
    </row>
    <row r="1397" spans="4:4" x14ac:dyDescent="0.2">
      <c r="D1397" s="338"/>
    </row>
    <row r="1398" spans="4:4" x14ac:dyDescent="0.2">
      <c r="D1398" s="338"/>
    </row>
    <row r="1399" spans="4:4" x14ac:dyDescent="0.2">
      <c r="D1399" s="338"/>
    </row>
    <row r="1400" spans="4:4" x14ac:dyDescent="0.2">
      <c r="D1400" s="338"/>
    </row>
    <row r="1401" spans="4:4" x14ac:dyDescent="0.2">
      <c r="D1401" s="338"/>
    </row>
    <row r="1402" spans="4:4" x14ac:dyDescent="0.2">
      <c r="D1402" s="338"/>
    </row>
    <row r="1403" spans="4:4" x14ac:dyDescent="0.2">
      <c r="D1403" s="338"/>
    </row>
    <row r="1404" spans="4:4" x14ac:dyDescent="0.2">
      <c r="D1404" s="338"/>
    </row>
    <row r="1405" spans="4:4" x14ac:dyDescent="0.2">
      <c r="D1405" s="338"/>
    </row>
    <row r="1406" spans="4:4" x14ac:dyDescent="0.2">
      <c r="D1406" s="338"/>
    </row>
    <row r="1407" spans="4:4" x14ac:dyDescent="0.2">
      <c r="D1407" s="338"/>
    </row>
    <row r="1408" spans="4:4" x14ac:dyDescent="0.2">
      <c r="D1408" s="338"/>
    </row>
    <row r="1409" spans="4:4" x14ac:dyDescent="0.2">
      <c r="D1409" s="338"/>
    </row>
    <row r="1410" spans="4:4" x14ac:dyDescent="0.2">
      <c r="D1410" s="338"/>
    </row>
    <row r="1411" spans="4:4" x14ac:dyDescent="0.2">
      <c r="D1411" s="338"/>
    </row>
    <row r="1412" spans="4:4" x14ac:dyDescent="0.2">
      <c r="D1412" s="338"/>
    </row>
    <row r="1413" spans="4:4" x14ac:dyDescent="0.2">
      <c r="D1413" s="338"/>
    </row>
    <row r="1414" spans="4:4" x14ac:dyDescent="0.2">
      <c r="D1414" s="338"/>
    </row>
    <row r="1415" spans="4:4" x14ac:dyDescent="0.2">
      <c r="D1415" s="338"/>
    </row>
    <row r="1416" spans="4:4" x14ac:dyDescent="0.2">
      <c r="D1416" s="338"/>
    </row>
    <row r="1417" spans="4:4" x14ac:dyDescent="0.2">
      <c r="D1417" s="338"/>
    </row>
    <row r="1418" spans="4:4" x14ac:dyDescent="0.2">
      <c r="D1418" s="338"/>
    </row>
    <row r="1419" spans="4:4" x14ac:dyDescent="0.2">
      <c r="D1419" s="338"/>
    </row>
    <row r="1420" spans="4:4" x14ac:dyDescent="0.2">
      <c r="D1420" s="338"/>
    </row>
    <row r="1421" spans="4:4" x14ac:dyDescent="0.2">
      <c r="D1421" s="338"/>
    </row>
    <row r="1422" spans="4:4" x14ac:dyDescent="0.2">
      <c r="D1422" s="338"/>
    </row>
    <row r="1423" spans="4:4" x14ac:dyDescent="0.2">
      <c r="D1423" s="338"/>
    </row>
    <row r="1424" spans="4:4" x14ac:dyDescent="0.2">
      <c r="D1424" s="338"/>
    </row>
    <row r="1425" spans="4:4" x14ac:dyDescent="0.2">
      <c r="D1425" s="338"/>
    </row>
    <row r="1426" spans="4:4" x14ac:dyDescent="0.2">
      <c r="D1426" s="338"/>
    </row>
    <row r="1427" spans="4:4" x14ac:dyDescent="0.2">
      <c r="D1427" s="338"/>
    </row>
    <row r="1428" spans="4:4" x14ac:dyDescent="0.2">
      <c r="D1428" s="338"/>
    </row>
    <row r="1429" spans="4:4" x14ac:dyDescent="0.2">
      <c r="D1429" s="338"/>
    </row>
    <row r="1430" spans="4:4" x14ac:dyDescent="0.2">
      <c r="D1430" s="338"/>
    </row>
    <row r="1431" spans="4:4" x14ac:dyDescent="0.2">
      <c r="D1431" s="338"/>
    </row>
    <row r="1432" spans="4:4" x14ac:dyDescent="0.2">
      <c r="D1432" s="338"/>
    </row>
    <row r="1433" spans="4:4" x14ac:dyDescent="0.2">
      <c r="D1433" s="338"/>
    </row>
    <row r="1434" spans="4:4" x14ac:dyDescent="0.2">
      <c r="D1434" s="338"/>
    </row>
    <row r="1435" spans="4:4" x14ac:dyDescent="0.2">
      <c r="D1435" s="338"/>
    </row>
    <row r="1436" spans="4:4" x14ac:dyDescent="0.2">
      <c r="D1436" s="338"/>
    </row>
    <row r="1437" spans="4:4" x14ac:dyDescent="0.2">
      <c r="D1437" s="338"/>
    </row>
    <row r="1438" spans="4:4" x14ac:dyDescent="0.2">
      <c r="D1438" s="338"/>
    </row>
    <row r="1439" spans="4:4" x14ac:dyDescent="0.2">
      <c r="D1439" s="338"/>
    </row>
    <row r="1440" spans="4:4" x14ac:dyDescent="0.2">
      <c r="D1440" s="338"/>
    </row>
    <row r="1441" spans="4:4" x14ac:dyDescent="0.2">
      <c r="D1441" s="338"/>
    </row>
    <row r="1442" spans="4:4" x14ac:dyDescent="0.2">
      <c r="D1442" s="338"/>
    </row>
    <row r="1443" spans="4:4" x14ac:dyDescent="0.2">
      <c r="D1443" s="338"/>
    </row>
    <row r="1444" spans="4:4" x14ac:dyDescent="0.2">
      <c r="D1444" s="338"/>
    </row>
    <row r="1445" spans="4:4" x14ac:dyDescent="0.2">
      <c r="D1445" s="338"/>
    </row>
    <row r="1446" spans="4:4" x14ac:dyDescent="0.2">
      <c r="D1446" s="338"/>
    </row>
    <row r="1447" spans="4:4" x14ac:dyDescent="0.2">
      <c r="D1447" s="338"/>
    </row>
    <row r="1448" spans="4:4" x14ac:dyDescent="0.2">
      <c r="D1448" s="338"/>
    </row>
    <row r="1449" spans="4:4" x14ac:dyDescent="0.2">
      <c r="D1449" s="338"/>
    </row>
    <row r="1450" spans="4:4" x14ac:dyDescent="0.2">
      <c r="D1450" s="338"/>
    </row>
    <row r="1451" spans="4:4" x14ac:dyDescent="0.2">
      <c r="D1451" s="338"/>
    </row>
    <row r="1452" spans="4:4" x14ac:dyDescent="0.2">
      <c r="D1452" s="338"/>
    </row>
    <row r="1453" spans="4:4" x14ac:dyDescent="0.2">
      <c r="D1453" s="338"/>
    </row>
    <row r="1454" spans="4:4" x14ac:dyDescent="0.2">
      <c r="D1454" s="338"/>
    </row>
    <row r="1455" spans="4:4" x14ac:dyDescent="0.2">
      <c r="D1455" s="338"/>
    </row>
    <row r="1456" spans="4:4" x14ac:dyDescent="0.2">
      <c r="D1456" s="338"/>
    </row>
    <row r="1457" spans="4:4" x14ac:dyDescent="0.2">
      <c r="D1457" s="338"/>
    </row>
    <row r="1458" spans="4:4" x14ac:dyDescent="0.2">
      <c r="D1458" s="338"/>
    </row>
    <row r="1459" spans="4:4" x14ac:dyDescent="0.2">
      <c r="D1459" s="338"/>
    </row>
    <row r="1460" spans="4:4" x14ac:dyDescent="0.2">
      <c r="D1460" s="338"/>
    </row>
    <row r="1461" spans="4:4" x14ac:dyDescent="0.2">
      <c r="D1461" s="338"/>
    </row>
    <row r="1462" spans="4:4" x14ac:dyDescent="0.2">
      <c r="D1462" s="338"/>
    </row>
    <row r="1463" spans="4:4" x14ac:dyDescent="0.2">
      <c r="D1463" s="338"/>
    </row>
    <row r="1464" spans="4:4" x14ac:dyDescent="0.2">
      <c r="D1464" s="338"/>
    </row>
    <row r="1465" spans="4:4" x14ac:dyDescent="0.2">
      <c r="D1465" s="338"/>
    </row>
    <row r="1466" spans="4:4" x14ac:dyDescent="0.2">
      <c r="D1466" s="338"/>
    </row>
    <row r="1467" spans="4:4" x14ac:dyDescent="0.2">
      <c r="D1467" s="338"/>
    </row>
    <row r="1468" spans="4:4" x14ac:dyDescent="0.2">
      <c r="D1468" s="338"/>
    </row>
    <row r="1469" spans="4:4" x14ac:dyDescent="0.2">
      <c r="D1469" s="338"/>
    </row>
    <row r="1470" spans="4:4" x14ac:dyDescent="0.2">
      <c r="D1470" s="338"/>
    </row>
    <row r="1471" spans="4:4" x14ac:dyDescent="0.2">
      <c r="D1471" s="338"/>
    </row>
    <row r="1472" spans="4:4" x14ac:dyDescent="0.2">
      <c r="D1472" s="338"/>
    </row>
    <row r="1473" spans="4:4" x14ac:dyDescent="0.2">
      <c r="D1473" s="338"/>
    </row>
    <row r="1474" spans="4:4" x14ac:dyDescent="0.2">
      <c r="D1474" s="338"/>
    </row>
    <row r="1475" spans="4:4" x14ac:dyDescent="0.2">
      <c r="D1475" s="338"/>
    </row>
    <row r="1476" spans="4:4" x14ac:dyDescent="0.2">
      <c r="D1476" s="338"/>
    </row>
    <row r="1477" spans="4:4" x14ac:dyDescent="0.2">
      <c r="D1477" s="338"/>
    </row>
    <row r="1478" spans="4:4" x14ac:dyDescent="0.2">
      <c r="D1478" s="338"/>
    </row>
    <row r="1479" spans="4:4" x14ac:dyDescent="0.2">
      <c r="D1479" s="338"/>
    </row>
    <row r="1480" spans="4:4" x14ac:dyDescent="0.2">
      <c r="D1480" s="338"/>
    </row>
    <row r="1481" spans="4:4" x14ac:dyDescent="0.2">
      <c r="D1481" s="338"/>
    </row>
    <row r="1482" spans="4:4" x14ac:dyDescent="0.2">
      <c r="D1482" s="338"/>
    </row>
    <row r="1483" spans="4:4" x14ac:dyDescent="0.2">
      <c r="D1483" s="338"/>
    </row>
    <row r="1484" spans="4:4" x14ac:dyDescent="0.2">
      <c r="D1484" s="338"/>
    </row>
    <row r="1485" spans="4:4" x14ac:dyDescent="0.2">
      <c r="D1485" s="338"/>
    </row>
    <row r="1486" spans="4:4" x14ac:dyDescent="0.2">
      <c r="D1486" s="338"/>
    </row>
    <row r="1487" spans="4:4" x14ac:dyDescent="0.2">
      <c r="D1487" s="338"/>
    </row>
    <row r="1488" spans="4:4" x14ac:dyDescent="0.2">
      <c r="D1488" s="338"/>
    </row>
    <row r="1489" spans="4:4" x14ac:dyDescent="0.2">
      <c r="D1489" s="338"/>
    </row>
    <row r="1490" spans="4:4" x14ac:dyDescent="0.2">
      <c r="D1490" s="338"/>
    </row>
    <row r="1491" spans="4:4" x14ac:dyDescent="0.2">
      <c r="D1491" s="338"/>
    </row>
    <row r="1492" spans="4:4" x14ac:dyDescent="0.2">
      <c r="D1492" s="338"/>
    </row>
    <row r="1493" spans="4:4" x14ac:dyDescent="0.2">
      <c r="D1493" s="338"/>
    </row>
    <row r="1494" spans="4:4" x14ac:dyDescent="0.2">
      <c r="D1494" s="338"/>
    </row>
    <row r="1495" spans="4:4" x14ac:dyDescent="0.2">
      <c r="D1495" s="338"/>
    </row>
    <row r="1496" spans="4:4" x14ac:dyDescent="0.2">
      <c r="D1496" s="338"/>
    </row>
    <row r="1497" spans="4:4" x14ac:dyDescent="0.2">
      <c r="D1497" s="338"/>
    </row>
    <row r="1498" spans="4:4" x14ac:dyDescent="0.2">
      <c r="D1498" s="338"/>
    </row>
    <row r="1499" spans="4:4" x14ac:dyDescent="0.2">
      <c r="D1499" s="338"/>
    </row>
    <row r="1500" spans="4:4" x14ac:dyDescent="0.2">
      <c r="D1500" s="338"/>
    </row>
    <row r="1501" spans="4:4" x14ac:dyDescent="0.2">
      <c r="D1501" s="338"/>
    </row>
    <row r="1502" spans="4:4" x14ac:dyDescent="0.2">
      <c r="D1502" s="338"/>
    </row>
    <row r="1503" spans="4:4" x14ac:dyDescent="0.2">
      <c r="D1503" s="338"/>
    </row>
    <row r="1504" spans="4:4" x14ac:dyDescent="0.2">
      <c r="D1504" s="338"/>
    </row>
    <row r="1505" spans="4:4" x14ac:dyDescent="0.2">
      <c r="D1505" s="338"/>
    </row>
    <row r="1506" spans="4:4" x14ac:dyDescent="0.2">
      <c r="D1506" s="338"/>
    </row>
    <row r="1507" spans="4:4" x14ac:dyDescent="0.2">
      <c r="D1507" s="338"/>
    </row>
    <row r="1508" spans="4:4" x14ac:dyDescent="0.2">
      <c r="D1508" s="338"/>
    </row>
    <row r="1509" spans="4:4" x14ac:dyDescent="0.2">
      <c r="D1509" s="338"/>
    </row>
    <row r="1510" spans="4:4" x14ac:dyDescent="0.2">
      <c r="D1510" s="338"/>
    </row>
    <row r="1511" spans="4:4" x14ac:dyDescent="0.2">
      <c r="D1511" s="338"/>
    </row>
    <row r="1512" spans="4:4" x14ac:dyDescent="0.2">
      <c r="D1512" s="338"/>
    </row>
    <row r="1513" spans="4:4" x14ac:dyDescent="0.2">
      <c r="D1513" s="338"/>
    </row>
    <row r="1514" spans="4:4" x14ac:dyDescent="0.2">
      <c r="D1514" s="338"/>
    </row>
    <row r="1515" spans="4:4" x14ac:dyDescent="0.2">
      <c r="D1515" s="338"/>
    </row>
    <row r="1516" spans="4:4" x14ac:dyDescent="0.2">
      <c r="D1516" s="338"/>
    </row>
    <row r="1517" spans="4:4" x14ac:dyDescent="0.2">
      <c r="D1517" s="338"/>
    </row>
    <row r="1518" spans="4:4" x14ac:dyDescent="0.2">
      <c r="D1518" s="338"/>
    </row>
    <row r="1519" spans="4:4" x14ac:dyDescent="0.2">
      <c r="D1519" s="338"/>
    </row>
    <row r="1520" spans="4:4" x14ac:dyDescent="0.2">
      <c r="D1520" s="338"/>
    </row>
    <row r="1521" spans="4:4" x14ac:dyDescent="0.2">
      <c r="D1521" s="338"/>
    </row>
    <row r="1522" spans="4:4" x14ac:dyDescent="0.2">
      <c r="D1522" s="338"/>
    </row>
    <row r="1523" spans="4:4" x14ac:dyDescent="0.2">
      <c r="D1523" s="338"/>
    </row>
    <row r="1524" spans="4:4" x14ac:dyDescent="0.2">
      <c r="D1524" s="338"/>
    </row>
    <row r="1525" spans="4:4" x14ac:dyDescent="0.2">
      <c r="D1525" s="338"/>
    </row>
    <row r="1526" spans="4:4" x14ac:dyDescent="0.2">
      <c r="D1526" s="338"/>
    </row>
    <row r="1527" spans="4:4" x14ac:dyDescent="0.2">
      <c r="D1527" s="338"/>
    </row>
    <row r="1528" spans="4:4" x14ac:dyDescent="0.2">
      <c r="D1528" s="338"/>
    </row>
    <row r="1529" spans="4:4" x14ac:dyDescent="0.2">
      <c r="D1529" s="338"/>
    </row>
    <row r="1530" spans="4:4" x14ac:dyDescent="0.2">
      <c r="D1530" s="338"/>
    </row>
    <row r="1531" spans="4:4" x14ac:dyDescent="0.2">
      <c r="D1531" s="338"/>
    </row>
    <row r="1532" spans="4:4" x14ac:dyDescent="0.2">
      <c r="D1532" s="338"/>
    </row>
    <row r="1533" spans="4:4" x14ac:dyDescent="0.2">
      <c r="D1533" s="338"/>
    </row>
    <row r="1534" spans="4:4" x14ac:dyDescent="0.2">
      <c r="D1534" s="338"/>
    </row>
    <row r="1535" spans="4:4" x14ac:dyDescent="0.2">
      <c r="D1535" s="338"/>
    </row>
    <row r="1536" spans="4:4" x14ac:dyDescent="0.2">
      <c r="D1536" s="338"/>
    </row>
    <row r="1537" spans="4:4" x14ac:dyDescent="0.2">
      <c r="D1537" s="338"/>
    </row>
    <row r="1538" spans="4:4" x14ac:dyDescent="0.2">
      <c r="D1538" s="338"/>
    </row>
    <row r="1539" spans="4:4" x14ac:dyDescent="0.2">
      <c r="D1539" s="338"/>
    </row>
    <row r="1540" spans="4:4" x14ac:dyDescent="0.2">
      <c r="D1540" s="338"/>
    </row>
    <row r="1541" spans="4:4" x14ac:dyDescent="0.2">
      <c r="D1541" s="338"/>
    </row>
    <row r="1542" spans="4:4" x14ac:dyDescent="0.2">
      <c r="D1542" s="338"/>
    </row>
    <row r="1543" spans="4:4" x14ac:dyDescent="0.2">
      <c r="D1543" s="338"/>
    </row>
    <row r="1544" spans="4:4" x14ac:dyDescent="0.2">
      <c r="D1544" s="338"/>
    </row>
    <row r="1545" spans="4:4" x14ac:dyDescent="0.2">
      <c r="D1545" s="338"/>
    </row>
    <row r="1546" spans="4:4" x14ac:dyDescent="0.2">
      <c r="D1546" s="338"/>
    </row>
    <row r="1547" spans="4:4" x14ac:dyDescent="0.2">
      <c r="D1547" s="338"/>
    </row>
    <row r="1548" spans="4:4" x14ac:dyDescent="0.2">
      <c r="D1548" s="338"/>
    </row>
    <row r="1549" spans="4:4" x14ac:dyDescent="0.2">
      <c r="D1549" s="338"/>
    </row>
    <row r="1550" spans="4:4" x14ac:dyDescent="0.2">
      <c r="D1550" s="338"/>
    </row>
    <row r="1551" spans="4:4" x14ac:dyDescent="0.2">
      <c r="D1551" s="338"/>
    </row>
    <row r="1552" spans="4:4" x14ac:dyDescent="0.2">
      <c r="D1552" s="338"/>
    </row>
    <row r="1553" spans="4:4" x14ac:dyDescent="0.2">
      <c r="D1553" s="338"/>
    </row>
    <row r="1554" spans="4:4" x14ac:dyDescent="0.2">
      <c r="D1554" s="338"/>
    </row>
    <row r="1555" spans="4:4" x14ac:dyDescent="0.2">
      <c r="D1555" s="338"/>
    </row>
    <row r="1556" spans="4:4" x14ac:dyDescent="0.2">
      <c r="D1556" s="338"/>
    </row>
    <row r="1557" spans="4:4" x14ac:dyDescent="0.2">
      <c r="D1557" s="338"/>
    </row>
    <row r="1558" spans="4:4" x14ac:dyDescent="0.2">
      <c r="D1558" s="338"/>
    </row>
    <row r="1559" spans="4:4" x14ac:dyDescent="0.2">
      <c r="D1559" s="338"/>
    </row>
    <row r="1560" spans="4:4" x14ac:dyDescent="0.2">
      <c r="D1560" s="338"/>
    </row>
    <row r="1561" spans="4:4" x14ac:dyDescent="0.2">
      <c r="D1561" s="338"/>
    </row>
    <row r="1562" spans="4:4" x14ac:dyDescent="0.2">
      <c r="D1562" s="338"/>
    </row>
    <row r="1563" spans="4:4" x14ac:dyDescent="0.2">
      <c r="D1563" s="338"/>
    </row>
    <row r="1564" spans="4:4" x14ac:dyDescent="0.2">
      <c r="D1564" s="338"/>
    </row>
    <row r="1565" spans="4:4" x14ac:dyDescent="0.2">
      <c r="D1565" s="338"/>
    </row>
    <row r="1566" spans="4:4" x14ac:dyDescent="0.2">
      <c r="D1566" s="338"/>
    </row>
    <row r="1567" spans="4:4" x14ac:dyDescent="0.2">
      <c r="D1567" s="338"/>
    </row>
    <row r="1568" spans="4:4" x14ac:dyDescent="0.2">
      <c r="D1568" s="338"/>
    </row>
    <row r="1569" spans="4:4" x14ac:dyDescent="0.2">
      <c r="D1569" s="338"/>
    </row>
    <row r="1570" spans="4:4" x14ac:dyDescent="0.2">
      <c r="D1570" s="338"/>
    </row>
    <row r="1571" spans="4:4" x14ac:dyDescent="0.2">
      <c r="D1571" s="338"/>
    </row>
    <row r="1572" spans="4:4" x14ac:dyDescent="0.2">
      <c r="D1572" s="338"/>
    </row>
    <row r="1573" spans="4:4" x14ac:dyDescent="0.2">
      <c r="D1573" s="338"/>
    </row>
    <row r="1574" spans="4:4" x14ac:dyDescent="0.2">
      <c r="D1574" s="338"/>
    </row>
    <row r="1575" spans="4:4" x14ac:dyDescent="0.2">
      <c r="D1575" s="338"/>
    </row>
    <row r="1576" spans="4:4" x14ac:dyDescent="0.2">
      <c r="D1576" s="338"/>
    </row>
    <row r="1577" spans="4:4" x14ac:dyDescent="0.2">
      <c r="D1577" s="338"/>
    </row>
    <row r="1578" spans="4:4" x14ac:dyDescent="0.2">
      <c r="D1578" s="338"/>
    </row>
    <row r="1579" spans="4:4" x14ac:dyDescent="0.2">
      <c r="D1579" s="338"/>
    </row>
    <row r="1580" spans="4:4" x14ac:dyDescent="0.2">
      <c r="D1580" s="338"/>
    </row>
    <row r="1581" spans="4:4" x14ac:dyDescent="0.2">
      <c r="D1581" s="338"/>
    </row>
    <row r="1582" spans="4:4" x14ac:dyDescent="0.2">
      <c r="D1582" s="338"/>
    </row>
    <row r="1583" spans="4:4" x14ac:dyDescent="0.2">
      <c r="D1583" s="338"/>
    </row>
    <row r="1584" spans="4:4" x14ac:dyDescent="0.2">
      <c r="D1584" s="338"/>
    </row>
    <row r="1585" spans="4:4" x14ac:dyDescent="0.2">
      <c r="D1585" s="338"/>
    </row>
    <row r="1586" spans="4:4" x14ac:dyDescent="0.2">
      <c r="D1586" s="338"/>
    </row>
    <row r="1587" spans="4:4" x14ac:dyDescent="0.2">
      <c r="D1587" s="338"/>
    </row>
    <row r="1588" spans="4:4" x14ac:dyDescent="0.2">
      <c r="D1588" s="338"/>
    </row>
    <row r="1589" spans="4:4" x14ac:dyDescent="0.2">
      <c r="D1589" s="338"/>
    </row>
    <row r="1590" spans="4:4" x14ac:dyDescent="0.2">
      <c r="D1590" s="338"/>
    </row>
    <row r="1591" spans="4:4" x14ac:dyDescent="0.2">
      <c r="D1591" s="338"/>
    </row>
    <row r="1592" spans="4:4" x14ac:dyDescent="0.2">
      <c r="D1592" s="338"/>
    </row>
    <row r="1593" spans="4:4" x14ac:dyDescent="0.2">
      <c r="D1593" s="338"/>
    </row>
    <row r="1594" spans="4:4" x14ac:dyDescent="0.2">
      <c r="D1594" s="338"/>
    </row>
    <row r="1595" spans="4:4" x14ac:dyDescent="0.2">
      <c r="D1595" s="338"/>
    </row>
    <row r="1596" spans="4:4" x14ac:dyDescent="0.2">
      <c r="D1596" s="338"/>
    </row>
    <row r="1597" spans="4:4" x14ac:dyDescent="0.2">
      <c r="D1597" s="338"/>
    </row>
    <row r="1598" spans="4:4" x14ac:dyDescent="0.2">
      <c r="D1598" s="338"/>
    </row>
    <row r="1599" spans="4:4" x14ac:dyDescent="0.2">
      <c r="D1599" s="338"/>
    </row>
    <row r="1600" spans="4:4" x14ac:dyDescent="0.2">
      <c r="D1600" s="338"/>
    </row>
    <row r="1601" spans="4:4" x14ac:dyDescent="0.2">
      <c r="D1601" s="338"/>
    </row>
    <row r="1602" spans="4:4" x14ac:dyDescent="0.2">
      <c r="D1602" s="338"/>
    </row>
    <row r="1603" spans="4:4" x14ac:dyDescent="0.2">
      <c r="D1603" s="338"/>
    </row>
    <row r="1604" spans="4:4" x14ac:dyDescent="0.2">
      <c r="D1604" s="338"/>
    </row>
    <row r="1605" spans="4:4" x14ac:dyDescent="0.2">
      <c r="D1605" s="338"/>
    </row>
    <row r="1606" spans="4:4" x14ac:dyDescent="0.2">
      <c r="D1606" s="338"/>
    </row>
    <row r="1607" spans="4:4" x14ac:dyDescent="0.2">
      <c r="D1607" s="338"/>
    </row>
    <row r="1608" spans="4:4" x14ac:dyDescent="0.2">
      <c r="D1608" s="338"/>
    </row>
    <row r="1609" spans="4:4" x14ac:dyDescent="0.2">
      <c r="D1609" s="338"/>
    </row>
    <row r="1610" spans="4:4" x14ac:dyDescent="0.2">
      <c r="D1610" s="338"/>
    </row>
    <row r="1611" spans="4:4" x14ac:dyDescent="0.2">
      <c r="D1611" s="338"/>
    </row>
    <row r="1612" spans="4:4" x14ac:dyDescent="0.2">
      <c r="D1612" s="338"/>
    </row>
    <row r="1613" spans="4:4" x14ac:dyDescent="0.2">
      <c r="D1613" s="338"/>
    </row>
    <row r="1614" spans="4:4" x14ac:dyDescent="0.2">
      <c r="D1614" s="338"/>
    </row>
    <row r="1615" spans="4:4" x14ac:dyDescent="0.2">
      <c r="D1615" s="338"/>
    </row>
    <row r="1616" spans="4:4" x14ac:dyDescent="0.2">
      <c r="D1616" s="338"/>
    </row>
    <row r="1617" spans="4:4" x14ac:dyDescent="0.2">
      <c r="D1617" s="338"/>
    </row>
    <row r="1618" spans="4:4" x14ac:dyDescent="0.2">
      <c r="D1618" s="338"/>
    </row>
    <row r="1619" spans="4:4" x14ac:dyDescent="0.2">
      <c r="D1619" s="338"/>
    </row>
    <row r="1620" spans="4:4" x14ac:dyDescent="0.2">
      <c r="D1620" s="338"/>
    </row>
    <row r="1621" spans="4:4" x14ac:dyDescent="0.2">
      <c r="D1621" s="338"/>
    </row>
    <row r="1622" spans="4:4" x14ac:dyDescent="0.2">
      <c r="D1622" s="338"/>
    </row>
    <row r="1623" spans="4:4" x14ac:dyDescent="0.2">
      <c r="D1623" s="338"/>
    </row>
    <row r="1624" spans="4:4" x14ac:dyDescent="0.2">
      <c r="D1624" s="338"/>
    </row>
    <row r="1625" spans="4:4" x14ac:dyDescent="0.2">
      <c r="D1625" s="338"/>
    </row>
    <row r="1626" spans="4:4" x14ac:dyDescent="0.2">
      <c r="D1626" s="338"/>
    </row>
    <row r="1627" spans="4:4" x14ac:dyDescent="0.2">
      <c r="D1627" s="338"/>
    </row>
    <row r="1628" spans="4:4" x14ac:dyDescent="0.2">
      <c r="D1628" s="338"/>
    </row>
    <row r="1629" spans="4:4" x14ac:dyDescent="0.2">
      <c r="D1629" s="338"/>
    </row>
    <row r="1630" spans="4:4" x14ac:dyDescent="0.2">
      <c r="D1630" s="338"/>
    </row>
    <row r="1631" spans="4:4" x14ac:dyDescent="0.2">
      <c r="D1631" s="338"/>
    </row>
    <row r="1632" spans="4:4" x14ac:dyDescent="0.2">
      <c r="D1632" s="338"/>
    </row>
    <row r="1633" spans="4:4" x14ac:dyDescent="0.2">
      <c r="D1633" s="338"/>
    </row>
    <row r="1634" spans="4:4" x14ac:dyDescent="0.2">
      <c r="D1634" s="338"/>
    </row>
    <row r="1635" spans="4:4" x14ac:dyDescent="0.2">
      <c r="D1635" s="338"/>
    </row>
    <row r="1636" spans="4:4" x14ac:dyDescent="0.2">
      <c r="D1636" s="338"/>
    </row>
    <row r="1637" spans="4:4" x14ac:dyDescent="0.2">
      <c r="D1637" s="338"/>
    </row>
    <row r="1638" spans="4:4" x14ac:dyDescent="0.2">
      <c r="D1638" s="338"/>
    </row>
    <row r="1639" spans="4:4" x14ac:dyDescent="0.2">
      <c r="D1639" s="338"/>
    </row>
    <row r="1640" spans="4:4" x14ac:dyDescent="0.2">
      <c r="D1640" s="338"/>
    </row>
    <row r="1641" spans="4:4" x14ac:dyDescent="0.2">
      <c r="D1641" s="338"/>
    </row>
    <row r="1642" spans="4:4" x14ac:dyDescent="0.2">
      <c r="D1642" s="338"/>
    </row>
    <row r="1643" spans="4:4" x14ac:dyDescent="0.2">
      <c r="D1643" s="338"/>
    </row>
    <row r="1644" spans="4:4" x14ac:dyDescent="0.2">
      <c r="D1644" s="338"/>
    </row>
    <row r="1645" spans="4:4" x14ac:dyDescent="0.2">
      <c r="D1645" s="338"/>
    </row>
    <row r="1646" spans="4:4" x14ac:dyDescent="0.2">
      <c r="D1646" s="338"/>
    </row>
    <row r="1647" spans="4:4" x14ac:dyDescent="0.2">
      <c r="D1647" s="338"/>
    </row>
    <row r="1648" spans="4:4" x14ac:dyDescent="0.2">
      <c r="D1648" s="338"/>
    </row>
    <row r="1649" spans="4:4" x14ac:dyDescent="0.2">
      <c r="D1649" s="338"/>
    </row>
    <row r="1650" spans="4:4" x14ac:dyDescent="0.2">
      <c r="D1650" s="338"/>
    </row>
    <row r="1651" spans="4:4" x14ac:dyDescent="0.2">
      <c r="D1651" s="338"/>
    </row>
    <row r="1652" spans="4:4" x14ac:dyDescent="0.2">
      <c r="D1652" s="338"/>
    </row>
    <row r="1653" spans="4:4" x14ac:dyDescent="0.2">
      <c r="D1653" s="338"/>
    </row>
    <row r="1654" spans="4:4" x14ac:dyDescent="0.2">
      <c r="D1654" s="338"/>
    </row>
    <row r="1655" spans="4:4" x14ac:dyDescent="0.2">
      <c r="D1655" s="338"/>
    </row>
    <row r="1656" spans="4:4" x14ac:dyDescent="0.2">
      <c r="D1656" s="338"/>
    </row>
    <row r="1657" spans="4:4" x14ac:dyDescent="0.2">
      <c r="D1657" s="338"/>
    </row>
    <row r="1658" spans="4:4" x14ac:dyDescent="0.2">
      <c r="D1658" s="338"/>
    </row>
    <row r="1659" spans="4:4" x14ac:dyDescent="0.2">
      <c r="D1659" s="338"/>
    </row>
    <row r="1660" spans="4:4" x14ac:dyDescent="0.2">
      <c r="D1660" s="338"/>
    </row>
    <row r="1661" spans="4:4" x14ac:dyDescent="0.2">
      <c r="D1661" s="338"/>
    </row>
    <row r="1662" spans="4:4" x14ac:dyDescent="0.2">
      <c r="D1662" s="338"/>
    </row>
    <row r="1663" spans="4:4" x14ac:dyDescent="0.2">
      <c r="D1663" s="338"/>
    </row>
    <row r="1664" spans="4:4" x14ac:dyDescent="0.2">
      <c r="D1664" s="338"/>
    </row>
    <row r="1665" spans="4:4" x14ac:dyDescent="0.2">
      <c r="D1665" s="338"/>
    </row>
    <row r="1666" spans="4:4" x14ac:dyDescent="0.2">
      <c r="D1666" s="338"/>
    </row>
    <row r="1667" spans="4:4" x14ac:dyDescent="0.2">
      <c r="D1667" s="338"/>
    </row>
    <row r="1668" spans="4:4" x14ac:dyDescent="0.2">
      <c r="D1668" s="338"/>
    </row>
    <row r="1669" spans="4:4" x14ac:dyDescent="0.2">
      <c r="D1669" s="338"/>
    </row>
    <row r="1670" spans="4:4" x14ac:dyDescent="0.2">
      <c r="D1670" s="338"/>
    </row>
    <row r="1671" spans="4:4" x14ac:dyDescent="0.2">
      <c r="D1671" s="338"/>
    </row>
    <row r="1672" spans="4:4" x14ac:dyDescent="0.2">
      <c r="D1672" s="338"/>
    </row>
    <row r="1673" spans="4:4" x14ac:dyDescent="0.2">
      <c r="D1673" s="338"/>
    </row>
    <row r="1674" spans="4:4" x14ac:dyDescent="0.2">
      <c r="D1674" s="338"/>
    </row>
    <row r="1675" spans="4:4" x14ac:dyDescent="0.2">
      <c r="D1675" s="338"/>
    </row>
    <row r="1676" spans="4:4" x14ac:dyDescent="0.2">
      <c r="D1676" s="338"/>
    </row>
    <row r="1677" spans="4:4" x14ac:dyDescent="0.2">
      <c r="D1677" s="338"/>
    </row>
    <row r="1678" spans="4:4" x14ac:dyDescent="0.2">
      <c r="D1678" s="338"/>
    </row>
    <row r="1679" spans="4:4" x14ac:dyDescent="0.2">
      <c r="D1679" s="338"/>
    </row>
    <row r="1680" spans="4:4" x14ac:dyDescent="0.2">
      <c r="D1680" s="338"/>
    </row>
    <row r="1681" spans="4:4" x14ac:dyDescent="0.2">
      <c r="D1681" s="338"/>
    </row>
    <row r="1682" spans="4:4" x14ac:dyDescent="0.2">
      <c r="D1682" s="338"/>
    </row>
    <row r="1683" spans="4:4" x14ac:dyDescent="0.2">
      <c r="D1683" s="338"/>
    </row>
    <row r="1684" spans="4:4" x14ac:dyDescent="0.2">
      <c r="D1684" s="338"/>
    </row>
    <row r="1685" spans="4:4" x14ac:dyDescent="0.2">
      <c r="D1685" s="338"/>
    </row>
    <row r="1686" spans="4:4" x14ac:dyDescent="0.2">
      <c r="D1686" s="338"/>
    </row>
    <row r="1687" spans="4:4" x14ac:dyDescent="0.2">
      <c r="D1687" s="338"/>
    </row>
    <row r="1688" spans="4:4" x14ac:dyDescent="0.2">
      <c r="D1688" s="338"/>
    </row>
    <row r="1689" spans="4:4" x14ac:dyDescent="0.2">
      <c r="D1689" s="338"/>
    </row>
    <row r="1690" spans="4:4" x14ac:dyDescent="0.2">
      <c r="D1690" s="338"/>
    </row>
    <row r="1691" spans="4:4" x14ac:dyDescent="0.2">
      <c r="D1691" s="338"/>
    </row>
    <row r="1692" spans="4:4" x14ac:dyDescent="0.2">
      <c r="D1692" s="338"/>
    </row>
    <row r="1693" spans="4:4" x14ac:dyDescent="0.2">
      <c r="D1693" s="338"/>
    </row>
    <row r="1694" spans="4:4" x14ac:dyDescent="0.2">
      <c r="D1694" s="338"/>
    </row>
    <row r="1695" spans="4:4" x14ac:dyDescent="0.2">
      <c r="D1695" s="338"/>
    </row>
    <row r="1696" spans="4:4" x14ac:dyDescent="0.2">
      <c r="D1696" s="338"/>
    </row>
    <row r="1697" spans="4:4" x14ac:dyDescent="0.2">
      <c r="D1697" s="338"/>
    </row>
    <row r="1698" spans="4:4" x14ac:dyDescent="0.2">
      <c r="D1698" s="338"/>
    </row>
    <row r="1699" spans="4:4" x14ac:dyDescent="0.2">
      <c r="D1699" s="338"/>
    </row>
    <row r="1700" spans="4:4" x14ac:dyDescent="0.2">
      <c r="D1700" s="338"/>
    </row>
    <row r="1701" spans="4:4" x14ac:dyDescent="0.2">
      <c r="D1701" s="338"/>
    </row>
    <row r="1702" spans="4:4" x14ac:dyDescent="0.2">
      <c r="D1702" s="338"/>
    </row>
    <row r="1703" spans="4:4" x14ac:dyDescent="0.2">
      <c r="D1703" s="338"/>
    </row>
    <row r="1704" spans="4:4" x14ac:dyDescent="0.2">
      <c r="D1704" s="338"/>
    </row>
    <row r="1705" spans="4:4" x14ac:dyDescent="0.2">
      <c r="D1705" s="338"/>
    </row>
    <row r="1706" spans="4:4" x14ac:dyDescent="0.2">
      <c r="D1706" s="338"/>
    </row>
    <row r="1707" spans="4:4" x14ac:dyDescent="0.2">
      <c r="D1707" s="338"/>
    </row>
    <row r="1708" spans="4:4" x14ac:dyDescent="0.2">
      <c r="D1708" s="338"/>
    </row>
    <row r="1709" spans="4:4" x14ac:dyDescent="0.2">
      <c r="D1709" s="338"/>
    </row>
    <row r="1710" spans="4:4" x14ac:dyDescent="0.2">
      <c r="D1710" s="338"/>
    </row>
    <row r="1711" spans="4:4" x14ac:dyDescent="0.2">
      <c r="D1711" s="338"/>
    </row>
    <row r="1712" spans="4:4" x14ac:dyDescent="0.2">
      <c r="D1712" s="338"/>
    </row>
    <row r="1713" spans="4:4" x14ac:dyDescent="0.2">
      <c r="D1713" s="338"/>
    </row>
    <row r="1714" spans="4:4" x14ac:dyDescent="0.2">
      <c r="D1714" s="338"/>
    </row>
    <row r="1715" spans="4:4" x14ac:dyDescent="0.2">
      <c r="D1715" s="338"/>
    </row>
    <row r="1716" spans="4:4" x14ac:dyDescent="0.2">
      <c r="D1716" s="338"/>
    </row>
    <row r="1717" spans="4:4" x14ac:dyDescent="0.2">
      <c r="D1717" s="338"/>
    </row>
    <row r="1718" spans="4:4" x14ac:dyDescent="0.2">
      <c r="D1718" s="338"/>
    </row>
    <row r="1719" spans="4:4" x14ac:dyDescent="0.2">
      <c r="D1719" s="338"/>
    </row>
    <row r="1720" spans="4:4" x14ac:dyDescent="0.2">
      <c r="D1720" s="338"/>
    </row>
    <row r="1721" spans="4:4" x14ac:dyDescent="0.2">
      <c r="D1721" s="338"/>
    </row>
    <row r="1722" spans="4:4" x14ac:dyDescent="0.2">
      <c r="D1722" s="338"/>
    </row>
    <row r="1723" spans="4:4" x14ac:dyDescent="0.2">
      <c r="D1723" s="338"/>
    </row>
    <row r="1724" spans="4:4" x14ac:dyDescent="0.2">
      <c r="D1724" s="338"/>
    </row>
    <row r="1725" spans="4:4" x14ac:dyDescent="0.2">
      <c r="D1725" s="338"/>
    </row>
    <row r="1726" spans="4:4" x14ac:dyDescent="0.2">
      <c r="D1726" s="338"/>
    </row>
    <row r="1727" spans="4:4" x14ac:dyDescent="0.2">
      <c r="D1727" s="338"/>
    </row>
    <row r="1728" spans="4:4" x14ac:dyDescent="0.2">
      <c r="D1728" s="338"/>
    </row>
    <row r="1729" spans="4:4" x14ac:dyDescent="0.2">
      <c r="D1729" s="338"/>
    </row>
    <row r="1730" spans="4:4" x14ac:dyDescent="0.2">
      <c r="D1730" s="338"/>
    </row>
    <row r="1731" spans="4:4" x14ac:dyDescent="0.2">
      <c r="D1731" s="338"/>
    </row>
    <row r="1732" spans="4:4" x14ac:dyDescent="0.2">
      <c r="D1732" s="338"/>
    </row>
    <row r="1733" spans="4:4" x14ac:dyDescent="0.2">
      <c r="D1733" s="338"/>
    </row>
    <row r="1734" spans="4:4" x14ac:dyDescent="0.2">
      <c r="D1734" s="338"/>
    </row>
    <row r="1735" spans="4:4" x14ac:dyDescent="0.2">
      <c r="D1735" s="338"/>
    </row>
    <row r="1736" spans="4:4" x14ac:dyDescent="0.2">
      <c r="D1736" s="338"/>
    </row>
    <row r="1737" spans="4:4" x14ac:dyDescent="0.2">
      <c r="D1737" s="338"/>
    </row>
    <row r="1738" spans="4:4" x14ac:dyDescent="0.2">
      <c r="D1738" s="338"/>
    </row>
    <row r="1739" spans="4:4" x14ac:dyDescent="0.2">
      <c r="D1739" s="338"/>
    </row>
    <row r="1740" spans="4:4" x14ac:dyDescent="0.2">
      <c r="D1740" s="338"/>
    </row>
    <row r="1741" spans="4:4" x14ac:dyDescent="0.2">
      <c r="D1741" s="338"/>
    </row>
    <row r="1742" spans="4:4" x14ac:dyDescent="0.2">
      <c r="D1742" s="338"/>
    </row>
    <row r="1743" spans="4:4" x14ac:dyDescent="0.2">
      <c r="D1743" s="338"/>
    </row>
    <row r="1744" spans="4:4" x14ac:dyDescent="0.2">
      <c r="D1744" s="338"/>
    </row>
    <row r="1745" spans="4:4" x14ac:dyDescent="0.2">
      <c r="D1745" s="338"/>
    </row>
    <row r="1746" spans="4:4" x14ac:dyDescent="0.2">
      <c r="D1746" s="338"/>
    </row>
    <row r="1747" spans="4:4" x14ac:dyDescent="0.2">
      <c r="D1747" s="338"/>
    </row>
    <row r="1748" spans="4:4" x14ac:dyDescent="0.2">
      <c r="D1748" s="338"/>
    </row>
    <row r="1749" spans="4:4" x14ac:dyDescent="0.2">
      <c r="D1749" s="338"/>
    </row>
    <row r="1750" spans="4:4" x14ac:dyDescent="0.2">
      <c r="D1750" s="338"/>
    </row>
    <row r="1751" spans="4:4" x14ac:dyDescent="0.2">
      <c r="D1751" s="338"/>
    </row>
    <row r="1752" spans="4:4" x14ac:dyDescent="0.2">
      <c r="D1752" s="338"/>
    </row>
    <row r="1753" spans="4:4" x14ac:dyDescent="0.2">
      <c r="D1753" s="338"/>
    </row>
    <row r="1754" spans="4:4" x14ac:dyDescent="0.2">
      <c r="D1754" s="338"/>
    </row>
    <row r="1755" spans="4:4" x14ac:dyDescent="0.2">
      <c r="D1755" s="338"/>
    </row>
    <row r="1756" spans="4:4" x14ac:dyDescent="0.2">
      <c r="D1756" s="338"/>
    </row>
    <row r="1757" spans="4:4" x14ac:dyDescent="0.2">
      <c r="D1757" s="338"/>
    </row>
    <row r="1758" spans="4:4" x14ac:dyDescent="0.2">
      <c r="D1758" s="338"/>
    </row>
    <row r="1759" spans="4:4" x14ac:dyDescent="0.2">
      <c r="D1759" s="338"/>
    </row>
    <row r="1760" spans="4:4" x14ac:dyDescent="0.2">
      <c r="D1760" s="338"/>
    </row>
    <row r="1761" spans="4:4" x14ac:dyDescent="0.2">
      <c r="D1761" s="338"/>
    </row>
    <row r="1762" spans="4:4" x14ac:dyDescent="0.2">
      <c r="D1762" s="338"/>
    </row>
    <row r="1763" spans="4:4" x14ac:dyDescent="0.2">
      <c r="D1763" s="338"/>
    </row>
    <row r="1764" spans="4:4" x14ac:dyDescent="0.2">
      <c r="D1764" s="338"/>
    </row>
    <row r="1765" spans="4:4" x14ac:dyDescent="0.2">
      <c r="D1765" s="338"/>
    </row>
    <row r="1766" spans="4:4" x14ac:dyDescent="0.2">
      <c r="D1766" s="338"/>
    </row>
    <row r="1767" spans="4:4" x14ac:dyDescent="0.2">
      <c r="D1767" s="338"/>
    </row>
    <row r="1768" spans="4:4" x14ac:dyDescent="0.2">
      <c r="D1768" s="338"/>
    </row>
    <row r="1769" spans="4:4" x14ac:dyDescent="0.2">
      <c r="D1769" s="338"/>
    </row>
    <row r="1770" spans="4:4" x14ac:dyDescent="0.2">
      <c r="D1770" s="338"/>
    </row>
    <row r="1771" spans="4:4" x14ac:dyDescent="0.2">
      <c r="D1771" s="338"/>
    </row>
    <row r="1772" spans="4:4" x14ac:dyDescent="0.2">
      <c r="D1772" s="338"/>
    </row>
    <row r="1773" spans="4:4" x14ac:dyDescent="0.2">
      <c r="D1773" s="338"/>
    </row>
    <row r="1774" spans="4:4" x14ac:dyDescent="0.2">
      <c r="D1774" s="338"/>
    </row>
    <row r="1775" spans="4:4" x14ac:dyDescent="0.2">
      <c r="D1775" s="338"/>
    </row>
    <row r="1776" spans="4:4" x14ac:dyDescent="0.2">
      <c r="D1776" s="338"/>
    </row>
    <row r="1777" spans="4:4" x14ac:dyDescent="0.2">
      <c r="D1777" s="338"/>
    </row>
    <row r="1778" spans="4:4" x14ac:dyDescent="0.2">
      <c r="D1778" s="338"/>
    </row>
    <row r="1779" spans="4:4" x14ac:dyDescent="0.2">
      <c r="D1779" s="338"/>
    </row>
    <row r="1780" spans="4:4" x14ac:dyDescent="0.2">
      <c r="D1780" s="338"/>
    </row>
    <row r="1781" spans="4:4" x14ac:dyDescent="0.2">
      <c r="D1781" s="338"/>
    </row>
    <row r="1782" spans="4:4" x14ac:dyDescent="0.2">
      <c r="D1782" s="338"/>
    </row>
    <row r="1783" spans="4:4" x14ac:dyDescent="0.2">
      <c r="D1783" s="338"/>
    </row>
    <row r="1784" spans="4:4" x14ac:dyDescent="0.2">
      <c r="D1784" s="338"/>
    </row>
    <row r="1785" spans="4:4" x14ac:dyDescent="0.2">
      <c r="D1785" s="338"/>
    </row>
    <row r="1786" spans="4:4" x14ac:dyDescent="0.2">
      <c r="D1786" s="338"/>
    </row>
    <row r="1787" spans="4:4" x14ac:dyDescent="0.2">
      <c r="D1787" s="338"/>
    </row>
    <row r="1788" spans="4:4" x14ac:dyDescent="0.2">
      <c r="D1788" s="338"/>
    </row>
    <row r="1789" spans="4:4" x14ac:dyDescent="0.2">
      <c r="D1789" s="338"/>
    </row>
    <row r="1790" spans="4:4" x14ac:dyDescent="0.2">
      <c r="D1790" s="338"/>
    </row>
    <row r="1791" spans="4:4" x14ac:dyDescent="0.2">
      <c r="D1791" s="338"/>
    </row>
    <row r="1792" spans="4:4" x14ac:dyDescent="0.2">
      <c r="D1792" s="338"/>
    </row>
    <row r="1793" spans="4:4" x14ac:dyDescent="0.2">
      <c r="D1793" s="338"/>
    </row>
    <row r="1794" spans="4:4" x14ac:dyDescent="0.2">
      <c r="D1794" s="338"/>
    </row>
    <row r="1795" spans="4:4" x14ac:dyDescent="0.2">
      <c r="D1795" s="338"/>
    </row>
    <row r="1796" spans="4:4" x14ac:dyDescent="0.2">
      <c r="D1796" s="338"/>
    </row>
    <row r="1797" spans="4:4" x14ac:dyDescent="0.2">
      <c r="D1797" s="338"/>
    </row>
    <row r="1798" spans="4:4" x14ac:dyDescent="0.2">
      <c r="D1798" s="338"/>
    </row>
    <row r="1799" spans="4:4" x14ac:dyDescent="0.2">
      <c r="D1799" s="338"/>
    </row>
    <row r="1800" spans="4:4" x14ac:dyDescent="0.2">
      <c r="D1800" s="338"/>
    </row>
    <row r="1801" spans="4:4" x14ac:dyDescent="0.2">
      <c r="D1801" s="338"/>
    </row>
    <row r="1802" spans="4:4" x14ac:dyDescent="0.2">
      <c r="D1802" s="338"/>
    </row>
    <row r="1803" spans="4:4" x14ac:dyDescent="0.2">
      <c r="D1803" s="338"/>
    </row>
    <row r="1804" spans="4:4" x14ac:dyDescent="0.2">
      <c r="D1804" s="338"/>
    </row>
    <row r="1805" spans="4:4" x14ac:dyDescent="0.2">
      <c r="D1805" s="338"/>
    </row>
    <row r="1806" spans="4:4" x14ac:dyDescent="0.2">
      <c r="D1806" s="338"/>
    </row>
    <row r="1807" spans="4:4" x14ac:dyDescent="0.2">
      <c r="D1807" s="338"/>
    </row>
    <row r="1808" spans="4:4" x14ac:dyDescent="0.2">
      <c r="D1808" s="338"/>
    </row>
    <row r="1809" spans="4:4" x14ac:dyDescent="0.2">
      <c r="D1809" s="338"/>
    </row>
    <row r="1810" spans="4:4" x14ac:dyDescent="0.2">
      <c r="D1810" s="338"/>
    </row>
    <row r="1811" spans="4:4" x14ac:dyDescent="0.2">
      <c r="D1811" s="338"/>
    </row>
    <row r="1812" spans="4:4" x14ac:dyDescent="0.2">
      <c r="D1812" s="338"/>
    </row>
    <row r="1813" spans="4:4" x14ac:dyDescent="0.2">
      <c r="D1813" s="338"/>
    </row>
    <row r="1814" spans="4:4" x14ac:dyDescent="0.2">
      <c r="D1814" s="338"/>
    </row>
    <row r="1815" spans="4:4" x14ac:dyDescent="0.2">
      <c r="D1815" s="338"/>
    </row>
    <row r="1816" spans="4:4" x14ac:dyDescent="0.2">
      <c r="D1816" s="338"/>
    </row>
    <row r="1817" spans="4:4" x14ac:dyDescent="0.2">
      <c r="D1817" s="338"/>
    </row>
    <row r="1818" spans="4:4" x14ac:dyDescent="0.2">
      <c r="D1818" s="338"/>
    </row>
    <row r="1819" spans="4:4" x14ac:dyDescent="0.2">
      <c r="D1819" s="338"/>
    </row>
    <row r="1820" spans="4:4" x14ac:dyDescent="0.2">
      <c r="D1820" s="338"/>
    </row>
    <row r="1821" spans="4:4" x14ac:dyDescent="0.2">
      <c r="D1821" s="338"/>
    </row>
    <row r="1822" spans="4:4" x14ac:dyDescent="0.2">
      <c r="D1822" s="338"/>
    </row>
    <row r="1823" spans="4:4" x14ac:dyDescent="0.2">
      <c r="D1823" s="338"/>
    </row>
    <row r="1824" spans="4:4" x14ac:dyDescent="0.2">
      <c r="D1824" s="338"/>
    </row>
    <row r="1825" spans="4:4" x14ac:dyDescent="0.2">
      <c r="D1825" s="338"/>
    </row>
    <row r="1826" spans="4:4" x14ac:dyDescent="0.2">
      <c r="D1826" s="338"/>
    </row>
    <row r="1827" spans="4:4" x14ac:dyDescent="0.2">
      <c r="D1827" s="338"/>
    </row>
    <row r="1828" spans="4:4" x14ac:dyDescent="0.2">
      <c r="D1828" s="338"/>
    </row>
    <row r="1829" spans="4:4" x14ac:dyDescent="0.2">
      <c r="D1829" s="338"/>
    </row>
    <row r="1830" spans="4:4" x14ac:dyDescent="0.2">
      <c r="D1830" s="338"/>
    </row>
    <row r="1831" spans="4:4" x14ac:dyDescent="0.2">
      <c r="D1831" s="338"/>
    </row>
    <row r="1832" spans="4:4" x14ac:dyDescent="0.2">
      <c r="D1832" s="338"/>
    </row>
    <row r="1833" spans="4:4" x14ac:dyDescent="0.2">
      <c r="D1833" s="338"/>
    </row>
    <row r="1834" spans="4:4" x14ac:dyDescent="0.2">
      <c r="D1834" s="338"/>
    </row>
    <row r="1835" spans="4:4" x14ac:dyDescent="0.2">
      <c r="D1835" s="338"/>
    </row>
    <row r="1836" spans="4:4" x14ac:dyDescent="0.2">
      <c r="D1836" s="338"/>
    </row>
    <row r="1837" spans="4:4" x14ac:dyDescent="0.2">
      <c r="D1837" s="338"/>
    </row>
    <row r="1838" spans="4:4" x14ac:dyDescent="0.2">
      <c r="D1838" s="338"/>
    </row>
    <row r="1839" spans="4:4" x14ac:dyDescent="0.2">
      <c r="D1839" s="338"/>
    </row>
    <row r="1840" spans="4:4" x14ac:dyDescent="0.2">
      <c r="D1840" s="338"/>
    </row>
    <row r="1841" spans="4:4" x14ac:dyDescent="0.2">
      <c r="D1841" s="338"/>
    </row>
    <row r="1842" spans="4:4" x14ac:dyDescent="0.2">
      <c r="D1842" s="338"/>
    </row>
    <row r="1843" spans="4:4" x14ac:dyDescent="0.2">
      <c r="D1843" s="338"/>
    </row>
    <row r="1844" spans="4:4" x14ac:dyDescent="0.2">
      <c r="D1844" s="338"/>
    </row>
    <row r="1845" spans="4:4" x14ac:dyDescent="0.2">
      <c r="D1845" s="338"/>
    </row>
    <row r="1846" spans="4:4" x14ac:dyDescent="0.2">
      <c r="D1846" s="338"/>
    </row>
    <row r="1847" spans="4:4" x14ac:dyDescent="0.2">
      <c r="D1847" s="338"/>
    </row>
    <row r="1848" spans="4:4" x14ac:dyDescent="0.2">
      <c r="D1848" s="338"/>
    </row>
    <row r="1849" spans="4:4" x14ac:dyDescent="0.2">
      <c r="D1849" s="338"/>
    </row>
    <row r="1850" spans="4:4" x14ac:dyDescent="0.2">
      <c r="D1850" s="338"/>
    </row>
    <row r="1851" spans="4:4" x14ac:dyDescent="0.2">
      <c r="D1851" s="338"/>
    </row>
    <row r="1852" spans="4:4" x14ac:dyDescent="0.2">
      <c r="D1852" s="338"/>
    </row>
    <row r="1853" spans="4:4" x14ac:dyDescent="0.2">
      <c r="D1853" s="338"/>
    </row>
    <row r="1854" spans="4:4" x14ac:dyDescent="0.2">
      <c r="D1854" s="338"/>
    </row>
    <row r="1855" spans="4:4" x14ac:dyDescent="0.2">
      <c r="D1855" s="338"/>
    </row>
    <row r="1856" spans="4:4" x14ac:dyDescent="0.2">
      <c r="D1856" s="338"/>
    </row>
    <row r="1857" spans="4:4" x14ac:dyDescent="0.2">
      <c r="D1857" s="338"/>
    </row>
    <row r="1858" spans="4:4" x14ac:dyDescent="0.2">
      <c r="D1858" s="338"/>
    </row>
    <row r="1859" spans="4:4" x14ac:dyDescent="0.2">
      <c r="D1859" s="338"/>
    </row>
    <row r="1860" spans="4:4" x14ac:dyDescent="0.2">
      <c r="D1860" s="338"/>
    </row>
    <row r="1861" spans="4:4" x14ac:dyDescent="0.2">
      <c r="D1861" s="338"/>
    </row>
    <row r="1862" spans="4:4" x14ac:dyDescent="0.2">
      <c r="D1862" s="338"/>
    </row>
    <row r="1863" spans="4:4" x14ac:dyDescent="0.2">
      <c r="D1863" s="338"/>
    </row>
    <row r="1864" spans="4:4" x14ac:dyDescent="0.2">
      <c r="D1864" s="338"/>
    </row>
    <row r="1865" spans="4:4" x14ac:dyDescent="0.2">
      <c r="D1865" s="338"/>
    </row>
    <row r="1866" spans="4:4" x14ac:dyDescent="0.2">
      <c r="D1866" s="338"/>
    </row>
    <row r="1867" spans="4:4" x14ac:dyDescent="0.2">
      <c r="D1867" s="338"/>
    </row>
    <row r="1868" spans="4:4" x14ac:dyDescent="0.2">
      <c r="D1868" s="338"/>
    </row>
    <row r="1869" spans="4:4" x14ac:dyDescent="0.2">
      <c r="D1869" s="338"/>
    </row>
    <row r="1870" spans="4:4" x14ac:dyDescent="0.2">
      <c r="D1870" s="338"/>
    </row>
    <row r="1871" spans="4:4" x14ac:dyDescent="0.2">
      <c r="D1871" s="338"/>
    </row>
    <row r="1872" spans="4:4" x14ac:dyDescent="0.2">
      <c r="D1872" s="338"/>
    </row>
    <row r="1873" spans="4:4" x14ac:dyDescent="0.2">
      <c r="D1873" s="338"/>
    </row>
    <row r="1874" spans="4:4" x14ac:dyDescent="0.2">
      <c r="D1874" s="338"/>
    </row>
    <row r="1875" spans="4:4" x14ac:dyDescent="0.2">
      <c r="D1875" s="338"/>
    </row>
    <row r="1876" spans="4:4" x14ac:dyDescent="0.2">
      <c r="D1876" s="338"/>
    </row>
    <row r="1877" spans="4:4" x14ac:dyDescent="0.2">
      <c r="D1877" s="338"/>
    </row>
    <row r="1878" spans="4:4" x14ac:dyDescent="0.2">
      <c r="D1878" s="338"/>
    </row>
    <row r="1879" spans="4:4" x14ac:dyDescent="0.2">
      <c r="D1879" s="338"/>
    </row>
    <row r="1880" spans="4:4" x14ac:dyDescent="0.2">
      <c r="D1880" s="338"/>
    </row>
    <row r="1881" spans="4:4" x14ac:dyDescent="0.2">
      <c r="D1881" s="338"/>
    </row>
    <row r="1882" spans="4:4" x14ac:dyDescent="0.2">
      <c r="D1882" s="338"/>
    </row>
    <row r="1883" spans="4:4" x14ac:dyDescent="0.2">
      <c r="D1883" s="338"/>
    </row>
    <row r="1884" spans="4:4" x14ac:dyDescent="0.2">
      <c r="D1884" s="338"/>
    </row>
    <row r="1885" spans="4:4" x14ac:dyDescent="0.2">
      <c r="D1885" s="338"/>
    </row>
    <row r="1886" spans="4:4" x14ac:dyDescent="0.2">
      <c r="D1886" s="338"/>
    </row>
    <row r="1887" spans="4:4" x14ac:dyDescent="0.2">
      <c r="D1887" s="338"/>
    </row>
    <row r="1888" spans="4:4" x14ac:dyDescent="0.2">
      <c r="D1888" s="338"/>
    </row>
    <row r="1889" spans="4:4" x14ac:dyDescent="0.2">
      <c r="D1889" s="338"/>
    </row>
    <row r="1890" spans="4:4" x14ac:dyDescent="0.2">
      <c r="D1890" s="338"/>
    </row>
    <row r="1891" spans="4:4" x14ac:dyDescent="0.2">
      <c r="D1891" s="338"/>
    </row>
    <row r="1892" spans="4:4" x14ac:dyDescent="0.2">
      <c r="D1892" s="338"/>
    </row>
    <row r="1893" spans="4:4" x14ac:dyDescent="0.2">
      <c r="D1893" s="338"/>
    </row>
    <row r="1894" spans="4:4" x14ac:dyDescent="0.2">
      <c r="D1894" s="338"/>
    </row>
    <row r="1895" spans="4:4" x14ac:dyDescent="0.2">
      <c r="D1895" s="338"/>
    </row>
    <row r="1896" spans="4:4" x14ac:dyDescent="0.2">
      <c r="D1896" s="338"/>
    </row>
    <row r="1897" spans="4:4" x14ac:dyDescent="0.2">
      <c r="D1897" s="338"/>
    </row>
    <row r="1898" spans="4:4" x14ac:dyDescent="0.2">
      <c r="D1898" s="338"/>
    </row>
    <row r="1899" spans="4:4" x14ac:dyDescent="0.2">
      <c r="D1899" s="338"/>
    </row>
    <row r="1900" spans="4:4" x14ac:dyDescent="0.2">
      <c r="D1900" s="338"/>
    </row>
    <row r="1901" spans="4:4" x14ac:dyDescent="0.2">
      <c r="D1901" s="338"/>
    </row>
    <row r="1902" spans="4:4" x14ac:dyDescent="0.2">
      <c r="D1902" s="338"/>
    </row>
    <row r="1903" spans="4:4" x14ac:dyDescent="0.2">
      <c r="D1903" s="338"/>
    </row>
    <row r="1904" spans="4:4" x14ac:dyDescent="0.2">
      <c r="D1904" s="338"/>
    </row>
    <row r="1905" spans="4:4" x14ac:dyDescent="0.2">
      <c r="D1905" s="338"/>
    </row>
    <row r="1906" spans="4:4" x14ac:dyDescent="0.2">
      <c r="D1906" s="338"/>
    </row>
    <row r="1907" spans="4:4" x14ac:dyDescent="0.2">
      <c r="D1907" s="338"/>
    </row>
    <row r="1908" spans="4:4" x14ac:dyDescent="0.2">
      <c r="D1908" s="338"/>
    </row>
    <row r="1909" spans="4:4" x14ac:dyDescent="0.2">
      <c r="D1909" s="338"/>
    </row>
    <row r="1910" spans="4:4" x14ac:dyDescent="0.2">
      <c r="D1910" s="338"/>
    </row>
    <row r="1911" spans="4:4" x14ac:dyDescent="0.2">
      <c r="D1911" s="338"/>
    </row>
    <row r="1912" spans="4:4" x14ac:dyDescent="0.2">
      <c r="D1912" s="338"/>
    </row>
    <row r="1913" spans="4:4" x14ac:dyDescent="0.2">
      <c r="D1913" s="338"/>
    </row>
    <row r="1914" spans="4:4" x14ac:dyDescent="0.2">
      <c r="D1914" s="338"/>
    </row>
    <row r="1915" spans="4:4" x14ac:dyDescent="0.2">
      <c r="D1915" s="338"/>
    </row>
    <row r="1916" spans="4:4" x14ac:dyDescent="0.2">
      <c r="D1916" s="338"/>
    </row>
    <row r="1917" spans="4:4" x14ac:dyDescent="0.2">
      <c r="D1917" s="338"/>
    </row>
    <row r="1918" spans="4:4" x14ac:dyDescent="0.2">
      <c r="D1918" s="338"/>
    </row>
    <row r="1919" spans="4:4" x14ac:dyDescent="0.2">
      <c r="D1919" s="338"/>
    </row>
    <row r="1920" spans="4:4" x14ac:dyDescent="0.2">
      <c r="D1920" s="338"/>
    </row>
    <row r="1921" spans="4:4" x14ac:dyDescent="0.2">
      <c r="D1921" s="338"/>
    </row>
    <row r="1922" spans="4:4" x14ac:dyDescent="0.2">
      <c r="D1922" s="338"/>
    </row>
    <row r="1923" spans="4:4" x14ac:dyDescent="0.2">
      <c r="D1923" s="338"/>
    </row>
    <row r="1924" spans="4:4" x14ac:dyDescent="0.2">
      <c r="D1924" s="338"/>
    </row>
    <row r="1925" spans="4:4" x14ac:dyDescent="0.2">
      <c r="D1925" s="338"/>
    </row>
    <row r="1926" spans="4:4" x14ac:dyDescent="0.2">
      <c r="D1926" s="338"/>
    </row>
    <row r="1927" spans="4:4" x14ac:dyDescent="0.2">
      <c r="D1927" s="338"/>
    </row>
    <row r="1928" spans="4:4" x14ac:dyDescent="0.2">
      <c r="D1928" s="338"/>
    </row>
    <row r="1929" spans="4:4" x14ac:dyDescent="0.2">
      <c r="D1929" s="338"/>
    </row>
    <row r="1930" spans="4:4" x14ac:dyDescent="0.2">
      <c r="D1930" s="338"/>
    </row>
    <row r="1931" spans="4:4" x14ac:dyDescent="0.2">
      <c r="D1931" s="338"/>
    </row>
    <row r="1932" spans="4:4" x14ac:dyDescent="0.2">
      <c r="D1932" s="338"/>
    </row>
    <row r="1933" spans="4:4" x14ac:dyDescent="0.2">
      <c r="D1933" s="338"/>
    </row>
    <row r="1934" spans="4:4" x14ac:dyDescent="0.2">
      <c r="D1934" s="338"/>
    </row>
    <row r="1935" spans="4:4" x14ac:dyDescent="0.2">
      <c r="D1935" s="338"/>
    </row>
    <row r="1936" spans="4:4" x14ac:dyDescent="0.2">
      <c r="D1936" s="338"/>
    </row>
    <row r="1937" spans="4:4" x14ac:dyDescent="0.2">
      <c r="D1937" s="338"/>
    </row>
    <row r="1938" spans="4:4" x14ac:dyDescent="0.2">
      <c r="D1938" s="338"/>
    </row>
    <row r="1939" spans="4:4" x14ac:dyDescent="0.2">
      <c r="D1939" s="338"/>
    </row>
    <row r="1940" spans="4:4" x14ac:dyDescent="0.2">
      <c r="D1940" s="338"/>
    </row>
    <row r="1941" spans="4:4" x14ac:dyDescent="0.2">
      <c r="D1941" s="338"/>
    </row>
    <row r="1942" spans="4:4" x14ac:dyDescent="0.2">
      <c r="D1942" s="338"/>
    </row>
    <row r="1943" spans="4:4" x14ac:dyDescent="0.2">
      <c r="D1943" s="338"/>
    </row>
    <row r="1944" spans="4:4" x14ac:dyDescent="0.2">
      <c r="D1944" s="338"/>
    </row>
    <row r="1945" spans="4:4" x14ac:dyDescent="0.2">
      <c r="D1945" s="338"/>
    </row>
    <row r="1946" spans="4:4" x14ac:dyDescent="0.2">
      <c r="D1946" s="338"/>
    </row>
    <row r="1947" spans="4:4" x14ac:dyDescent="0.2">
      <c r="D1947" s="338"/>
    </row>
    <row r="1948" spans="4:4" x14ac:dyDescent="0.2">
      <c r="D1948" s="338"/>
    </row>
    <row r="1949" spans="4:4" x14ac:dyDescent="0.2">
      <c r="D1949" s="338"/>
    </row>
    <row r="1950" spans="4:4" x14ac:dyDescent="0.2">
      <c r="D1950" s="338"/>
    </row>
    <row r="1951" spans="4:4" x14ac:dyDescent="0.2">
      <c r="D1951" s="338"/>
    </row>
    <row r="1952" spans="4:4" x14ac:dyDescent="0.2">
      <c r="D1952" s="338"/>
    </row>
    <row r="1953" spans="4:4" x14ac:dyDescent="0.2">
      <c r="D1953" s="338"/>
    </row>
    <row r="1954" spans="4:4" x14ac:dyDescent="0.2">
      <c r="D1954" s="338"/>
    </row>
    <row r="1955" spans="4:4" x14ac:dyDescent="0.2">
      <c r="D1955" s="338"/>
    </row>
    <row r="1956" spans="4:4" x14ac:dyDescent="0.2">
      <c r="D1956" s="338"/>
    </row>
    <row r="1957" spans="4:4" x14ac:dyDescent="0.2">
      <c r="D1957" s="338"/>
    </row>
    <row r="1958" spans="4:4" x14ac:dyDescent="0.2">
      <c r="D1958" s="338"/>
    </row>
    <row r="1959" spans="4:4" x14ac:dyDescent="0.2">
      <c r="D1959" s="338"/>
    </row>
    <row r="1960" spans="4:4" x14ac:dyDescent="0.2">
      <c r="D1960" s="338"/>
    </row>
    <row r="1961" spans="4:4" x14ac:dyDescent="0.2">
      <c r="D1961" s="338"/>
    </row>
    <row r="1962" spans="4:4" x14ac:dyDescent="0.2">
      <c r="D1962" s="338"/>
    </row>
    <row r="1963" spans="4:4" x14ac:dyDescent="0.2">
      <c r="D1963" s="338"/>
    </row>
    <row r="1964" spans="4:4" x14ac:dyDescent="0.2">
      <c r="D1964" s="338"/>
    </row>
    <row r="1965" spans="4:4" x14ac:dyDescent="0.2">
      <c r="D1965" s="338"/>
    </row>
    <row r="1966" spans="4:4" x14ac:dyDescent="0.2">
      <c r="D1966" s="338"/>
    </row>
    <row r="1967" spans="4:4" x14ac:dyDescent="0.2">
      <c r="D1967" s="338"/>
    </row>
    <row r="1968" spans="4:4" x14ac:dyDescent="0.2">
      <c r="D1968" s="338"/>
    </row>
    <row r="1969" spans="4:4" x14ac:dyDescent="0.2">
      <c r="D1969" s="338"/>
    </row>
    <row r="1970" spans="4:4" x14ac:dyDescent="0.2">
      <c r="D1970" s="338"/>
    </row>
    <row r="1971" spans="4:4" x14ac:dyDescent="0.2">
      <c r="D1971" s="338"/>
    </row>
    <row r="1972" spans="4:4" x14ac:dyDescent="0.2">
      <c r="D1972" s="338"/>
    </row>
    <row r="1973" spans="4:4" x14ac:dyDescent="0.2">
      <c r="D1973" s="338"/>
    </row>
    <row r="1974" spans="4:4" x14ac:dyDescent="0.2">
      <c r="D1974" s="338"/>
    </row>
    <row r="1975" spans="4:4" x14ac:dyDescent="0.2">
      <c r="D1975" s="338"/>
    </row>
    <row r="1976" spans="4:4" x14ac:dyDescent="0.2">
      <c r="D1976" s="338"/>
    </row>
    <row r="1977" spans="4:4" x14ac:dyDescent="0.2">
      <c r="D1977" s="338"/>
    </row>
    <row r="1978" spans="4:4" x14ac:dyDescent="0.2">
      <c r="D1978" s="338"/>
    </row>
    <row r="1979" spans="4:4" x14ac:dyDescent="0.2">
      <c r="D1979" s="338"/>
    </row>
    <row r="1980" spans="4:4" x14ac:dyDescent="0.2">
      <c r="D1980" s="338"/>
    </row>
    <row r="1981" spans="4:4" x14ac:dyDescent="0.2">
      <c r="D1981" s="338"/>
    </row>
    <row r="1982" spans="4:4" x14ac:dyDescent="0.2">
      <c r="D1982" s="338"/>
    </row>
    <row r="1983" spans="4:4" x14ac:dyDescent="0.2">
      <c r="D1983" s="338"/>
    </row>
    <row r="1984" spans="4:4" x14ac:dyDescent="0.2">
      <c r="D1984" s="338"/>
    </row>
    <row r="1985" spans="4:4" x14ac:dyDescent="0.2">
      <c r="D1985" s="338"/>
    </row>
    <row r="1986" spans="4:4" x14ac:dyDescent="0.2">
      <c r="D1986" s="338"/>
    </row>
    <row r="1987" spans="4:4" x14ac:dyDescent="0.2">
      <c r="D1987" s="338"/>
    </row>
    <row r="1988" spans="4:4" x14ac:dyDescent="0.2">
      <c r="D1988" s="338"/>
    </row>
    <row r="1989" spans="4:4" x14ac:dyDescent="0.2">
      <c r="D1989" s="338"/>
    </row>
    <row r="1990" spans="4:4" x14ac:dyDescent="0.2">
      <c r="D1990" s="338"/>
    </row>
    <row r="1991" spans="4:4" x14ac:dyDescent="0.2">
      <c r="D1991" s="338"/>
    </row>
    <row r="1992" spans="4:4" x14ac:dyDescent="0.2">
      <c r="D1992" s="338"/>
    </row>
    <row r="1993" spans="4:4" x14ac:dyDescent="0.2">
      <c r="D1993" s="338"/>
    </row>
    <row r="1994" spans="4:4" x14ac:dyDescent="0.2">
      <c r="D1994" s="338"/>
    </row>
    <row r="1995" spans="4:4" x14ac:dyDescent="0.2">
      <c r="D1995" s="338"/>
    </row>
    <row r="1996" spans="4:4" x14ac:dyDescent="0.2">
      <c r="D1996" s="338"/>
    </row>
    <row r="1997" spans="4:4" x14ac:dyDescent="0.2">
      <c r="D1997" s="338"/>
    </row>
    <row r="1998" spans="4:4" x14ac:dyDescent="0.2">
      <c r="D1998" s="338"/>
    </row>
    <row r="1999" spans="4:4" x14ac:dyDescent="0.2">
      <c r="D1999" s="338"/>
    </row>
    <row r="2000" spans="4:4" x14ac:dyDescent="0.2">
      <c r="D2000" s="338"/>
    </row>
    <row r="2001" spans="4:4" x14ac:dyDescent="0.2">
      <c r="D2001" s="338"/>
    </row>
    <row r="2002" spans="4:4" x14ac:dyDescent="0.2">
      <c r="D2002" s="338"/>
    </row>
    <row r="2003" spans="4:4" x14ac:dyDescent="0.2">
      <c r="D2003" s="338"/>
    </row>
    <row r="2004" spans="4:4" x14ac:dyDescent="0.2">
      <c r="D2004" s="338"/>
    </row>
    <row r="2005" spans="4:4" x14ac:dyDescent="0.2">
      <c r="D2005" s="338"/>
    </row>
    <row r="2006" spans="4:4" x14ac:dyDescent="0.2">
      <c r="D2006" s="338"/>
    </row>
    <row r="2007" spans="4:4" x14ac:dyDescent="0.2">
      <c r="D2007" s="338"/>
    </row>
    <row r="2008" spans="4:4" x14ac:dyDescent="0.2">
      <c r="D2008" s="338"/>
    </row>
    <row r="2009" spans="4:4" x14ac:dyDescent="0.2">
      <c r="D2009" s="338"/>
    </row>
    <row r="2010" spans="4:4" x14ac:dyDescent="0.2">
      <c r="D2010" s="338"/>
    </row>
    <row r="2011" spans="4:4" x14ac:dyDescent="0.2">
      <c r="D2011" s="338"/>
    </row>
    <row r="2012" spans="4:4" x14ac:dyDescent="0.2">
      <c r="D2012" s="338"/>
    </row>
    <row r="2013" spans="4:4" x14ac:dyDescent="0.2">
      <c r="D2013" s="338"/>
    </row>
    <row r="2014" spans="4:4" x14ac:dyDescent="0.2">
      <c r="D2014" s="338"/>
    </row>
    <row r="2015" spans="4:4" x14ac:dyDescent="0.2">
      <c r="D2015" s="338"/>
    </row>
    <row r="2016" spans="4:4" x14ac:dyDescent="0.2">
      <c r="D2016" s="338"/>
    </row>
    <row r="2017" spans="4:4" x14ac:dyDescent="0.2">
      <c r="D2017" s="338"/>
    </row>
    <row r="2018" spans="4:4" x14ac:dyDescent="0.2">
      <c r="D2018" s="338"/>
    </row>
    <row r="2019" spans="4:4" x14ac:dyDescent="0.2">
      <c r="D2019" s="338"/>
    </row>
    <row r="2020" spans="4:4" x14ac:dyDescent="0.2">
      <c r="D2020" s="338"/>
    </row>
    <row r="2021" spans="4:4" x14ac:dyDescent="0.2">
      <c r="D2021" s="338"/>
    </row>
    <row r="2022" spans="4:4" x14ac:dyDescent="0.2">
      <c r="D2022" s="338"/>
    </row>
    <row r="2023" spans="4:4" x14ac:dyDescent="0.2">
      <c r="D2023" s="338"/>
    </row>
    <row r="2024" spans="4:4" x14ac:dyDescent="0.2">
      <c r="D2024" s="338"/>
    </row>
    <row r="2025" spans="4:4" x14ac:dyDescent="0.2">
      <c r="D2025" s="338"/>
    </row>
    <row r="2026" spans="4:4" x14ac:dyDescent="0.2">
      <c r="D2026" s="338"/>
    </row>
    <row r="2027" spans="4:4" x14ac:dyDescent="0.2">
      <c r="D2027" s="338"/>
    </row>
    <row r="2028" spans="4:4" x14ac:dyDescent="0.2">
      <c r="D2028" s="338"/>
    </row>
    <row r="2029" spans="4:4" x14ac:dyDescent="0.2">
      <c r="D2029" s="338"/>
    </row>
    <row r="2030" spans="4:4" x14ac:dyDescent="0.2">
      <c r="D2030" s="338"/>
    </row>
    <row r="2031" spans="4:4" x14ac:dyDescent="0.2">
      <c r="D2031" s="338"/>
    </row>
    <row r="2032" spans="4:4" x14ac:dyDescent="0.2">
      <c r="D2032" s="338"/>
    </row>
    <row r="2033" spans="4:4" x14ac:dyDescent="0.2">
      <c r="D2033" s="338"/>
    </row>
    <row r="2034" spans="4:4" x14ac:dyDescent="0.2">
      <c r="D2034" s="338"/>
    </row>
    <row r="2035" spans="4:4" x14ac:dyDescent="0.2">
      <c r="D2035" s="338"/>
    </row>
    <row r="2036" spans="4:4" x14ac:dyDescent="0.2">
      <c r="D2036" s="338"/>
    </row>
    <row r="2037" spans="4:4" x14ac:dyDescent="0.2">
      <c r="D2037" s="338"/>
    </row>
    <row r="2038" spans="4:4" x14ac:dyDescent="0.2">
      <c r="D2038" s="338"/>
    </row>
    <row r="2039" spans="4:4" x14ac:dyDescent="0.2">
      <c r="D2039" s="338"/>
    </row>
    <row r="2040" spans="4:4" x14ac:dyDescent="0.2">
      <c r="D2040" s="338"/>
    </row>
    <row r="2041" spans="4:4" x14ac:dyDescent="0.2">
      <c r="D2041" s="338"/>
    </row>
    <row r="2042" spans="4:4" x14ac:dyDescent="0.2">
      <c r="D2042" s="338"/>
    </row>
    <row r="2043" spans="4:4" x14ac:dyDescent="0.2">
      <c r="D2043" s="338"/>
    </row>
    <row r="2044" spans="4:4" x14ac:dyDescent="0.2">
      <c r="D2044" s="338"/>
    </row>
    <row r="2045" spans="4:4" x14ac:dyDescent="0.2">
      <c r="D2045" s="338"/>
    </row>
    <row r="2046" spans="4:4" x14ac:dyDescent="0.2">
      <c r="D2046" s="338"/>
    </row>
    <row r="2047" spans="4:4" x14ac:dyDescent="0.2">
      <c r="D2047" s="338"/>
    </row>
    <row r="2048" spans="4:4" x14ac:dyDescent="0.2">
      <c r="D2048" s="338"/>
    </row>
    <row r="2049" spans="4:4" x14ac:dyDescent="0.2">
      <c r="D2049" s="338"/>
    </row>
    <row r="2050" spans="4:4" x14ac:dyDescent="0.2">
      <c r="D2050" s="338"/>
    </row>
    <row r="2051" spans="4:4" x14ac:dyDescent="0.2">
      <c r="D2051" s="338"/>
    </row>
    <row r="2052" spans="4:4" x14ac:dyDescent="0.2">
      <c r="D2052" s="338"/>
    </row>
    <row r="2053" spans="4:4" x14ac:dyDescent="0.2">
      <c r="D2053" s="338"/>
    </row>
    <row r="2054" spans="4:4" x14ac:dyDescent="0.2">
      <c r="D2054" s="338"/>
    </row>
    <row r="2055" spans="4:4" x14ac:dyDescent="0.2">
      <c r="D2055" s="338"/>
    </row>
    <row r="2056" spans="4:4" x14ac:dyDescent="0.2">
      <c r="D2056" s="338"/>
    </row>
    <row r="2057" spans="4:4" x14ac:dyDescent="0.2">
      <c r="D2057" s="338"/>
    </row>
    <row r="2058" spans="4:4" x14ac:dyDescent="0.2">
      <c r="D2058" s="338"/>
    </row>
    <row r="2059" spans="4:4" x14ac:dyDescent="0.2">
      <c r="D2059" s="338"/>
    </row>
    <row r="2060" spans="4:4" x14ac:dyDescent="0.2">
      <c r="D2060" s="338"/>
    </row>
    <row r="2061" spans="4:4" x14ac:dyDescent="0.2">
      <c r="D2061" s="338"/>
    </row>
    <row r="2062" spans="4:4" x14ac:dyDescent="0.2">
      <c r="D2062" s="338"/>
    </row>
    <row r="2063" spans="4:4" x14ac:dyDescent="0.2">
      <c r="D2063" s="338"/>
    </row>
    <row r="2064" spans="4:4" x14ac:dyDescent="0.2">
      <c r="D2064" s="338"/>
    </row>
    <row r="2065" spans="4:4" x14ac:dyDescent="0.2">
      <c r="D2065" s="338"/>
    </row>
    <row r="2066" spans="4:4" x14ac:dyDescent="0.2">
      <c r="D2066" s="338"/>
    </row>
    <row r="2067" spans="4:4" x14ac:dyDescent="0.2">
      <c r="D2067" s="338"/>
    </row>
    <row r="2068" spans="4:4" x14ac:dyDescent="0.2">
      <c r="D2068" s="338"/>
    </row>
    <row r="2069" spans="4:4" x14ac:dyDescent="0.2">
      <c r="D2069" s="338"/>
    </row>
    <row r="2070" spans="4:4" x14ac:dyDescent="0.2">
      <c r="D2070" s="338"/>
    </row>
    <row r="2071" spans="4:4" x14ac:dyDescent="0.2">
      <c r="D2071" s="338"/>
    </row>
    <row r="2072" spans="4:4" x14ac:dyDescent="0.2">
      <c r="D2072" s="338"/>
    </row>
    <row r="2073" spans="4:4" x14ac:dyDescent="0.2">
      <c r="D2073" s="338"/>
    </row>
    <row r="2074" spans="4:4" x14ac:dyDescent="0.2">
      <c r="D2074" s="338"/>
    </row>
    <row r="2075" spans="4:4" x14ac:dyDescent="0.2">
      <c r="D2075" s="338"/>
    </row>
    <row r="2076" spans="4:4" x14ac:dyDescent="0.2">
      <c r="D2076" s="338"/>
    </row>
    <row r="2077" spans="4:4" x14ac:dyDescent="0.2">
      <c r="D2077" s="338"/>
    </row>
    <row r="2078" spans="4:4" x14ac:dyDescent="0.2">
      <c r="D2078" s="338"/>
    </row>
    <row r="2079" spans="4:4" x14ac:dyDescent="0.2">
      <c r="D2079" s="338"/>
    </row>
    <row r="2080" spans="4:4" x14ac:dyDescent="0.2">
      <c r="D2080" s="338"/>
    </row>
    <row r="2081" spans="4:4" x14ac:dyDescent="0.2">
      <c r="D2081" s="338"/>
    </row>
    <row r="2082" spans="4:4" x14ac:dyDescent="0.2">
      <c r="D2082" s="338"/>
    </row>
    <row r="2083" spans="4:4" x14ac:dyDescent="0.2">
      <c r="D2083" s="338"/>
    </row>
    <row r="2084" spans="4:4" x14ac:dyDescent="0.2">
      <c r="D2084" s="338"/>
    </row>
    <row r="2085" spans="4:4" x14ac:dyDescent="0.2">
      <c r="D2085" s="338"/>
    </row>
    <row r="2086" spans="4:4" x14ac:dyDescent="0.2">
      <c r="D2086" s="338"/>
    </row>
    <row r="2087" spans="4:4" x14ac:dyDescent="0.2">
      <c r="D2087" s="338"/>
    </row>
    <row r="2088" spans="4:4" x14ac:dyDescent="0.2">
      <c r="D2088" s="338"/>
    </row>
    <row r="2089" spans="4:4" x14ac:dyDescent="0.2">
      <c r="D2089" s="338"/>
    </row>
    <row r="2090" spans="4:4" x14ac:dyDescent="0.2">
      <c r="D2090" s="338"/>
    </row>
    <row r="2091" spans="4:4" x14ac:dyDescent="0.2">
      <c r="D2091" s="338"/>
    </row>
    <row r="2092" spans="4:4" x14ac:dyDescent="0.2">
      <c r="D2092" s="338"/>
    </row>
    <row r="2093" spans="4:4" x14ac:dyDescent="0.2">
      <c r="D2093" s="338"/>
    </row>
    <row r="2094" spans="4:4" x14ac:dyDescent="0.2">
      <c r="D2094" s="338"/>
    </row>
    <row r="2095" spans="4:4" x14ac:dyDescent="0.2">
      <c r="D2095" s="338"/>
    </row>
    <row r="2096" spans="4:4" x14ac:dyDescent="0.2">
      <c r="D2096" s="338"/>
    </row>
    <row r="2097" spans="4:4" x14ac:dyDescent="0.2">
      <c r="D2097" s="338"/>
    </row>
    <row r="2098" spans="4:4" x14ac:dyDescent="0.2">
      <c r="D2098" s="338"/>
    </row>
    <row r="2099" spans="4:4" x14ac:dyDescent="0.2">
      <c r="D2099" s="338"/>
    </row>
    <row r="2100" spans="4:4" x14ac:dyDescent="0.2">
      <c r="D2100" s="338"/>
    </row>
    <row r="2101" spans="4:4" x14ac:dyDescent="0.2">
      <c r="D2101" s="338"/>
    </row>
    <row r="2102" spans="4:4" x14ac:dyDescent="0.2">
      <c r="D2102" s="338"/>
    </row>
    <row r="2103" spans="4:4" x14ac:dyDescent="0.2">
      <c r="D2103" s="338"/>
    </row>
    <row r="2104" spans="4:4" x14ac:dyDescent="0.2">
      <c r="D2104" s="338"/>
    </row>
    <row r="2105" spans="4:4" x14ac:dyDescent="0.2">
      <c r="D2105" s="338"/>
    </row>
    <row r="2106" spans="4:4" x14ac:dyDescent="0.2">
      <c r="D2106" s="338"/>
    </row>
    <row r="2107" spans="4:4" x14ac:dyDescent="0.2">
      <c r="D2107" s="338"/>
    </row>
    <row r="2108" spans="4:4" x14ac:dyDescent="0.2">
      <c r="D2108" s="338"/>
    </row>
    <row r="2109" spans="4:4" x14ac:dyDescent="0.2">
      <c r="D2109" s="338"/>
    </row>
    <row r="2110" spans="4:4" x14ac:dyDescent="0.2">
      <c r="D2110" s="338"/>
    </row>
    <row r="2111" spans="4:4" x14ac:dyDescent="0.2">
      <c r="D2111" s="338"/>
    </row>
    <row r="2112" spans="4:4" x14ac:dyDescent="0.2">
      <c r="D2112" s="338"/>
    </row>
    <row r="2113" spans="4:4" x14ac:dyDescent="0.2">
      <c r="D2113" s="338"/>
    </row>
    <row r="2114" spans="4:4" x14ac:dyDescent="0.2">
      <c r="D2114" s="338"/>
    </row>
    <row r="2115" spans="4:4" x14ac:dyDescent="0.2">
      <c r="D2115" s="338"/>
    </row>
    <row r="2116" spans="4:4" x14ac:dyDescent="0.2">
      <c r="D2116" s="338"/>
    </row>
    <row r="2117" spans="4:4" x14ac:dyDescent="0.2">
      <c r="D2117" s="338"/>
    </row>
    <row r="2118" spans="4:4" x14ac:dyDescent="0.2">
      <c r="D2118" s="338"/>
    </row>
    <row r="2119" spans="4:4" x14ac:dyDescent="0.2">
      <c r="D2119" s="338"/>
    </row>
    <row r="2120" spans="4:4" x14ac:dyDescent="0.2">
      <c r="D2120" s="338"/>
    </row>
    <row r="2121" spans="4:4" x14ac:dyDescent="0.2">
      <c r="D2121" s="338"/>
    </row>
    <row r="2122" spans="4:4" x14ac:dyDescent="0.2">
      <c r="D2122" s="338"/>
    </row>
    <row r="2123" spans="4:4" x14ac:dyDescent="0.2">
      <c r="D2123" s="338"/>
    </row>
    <row r="2124" spans="4:4" x14ac:dyDescent="0.2">
      <c r="D2124" s="338"/>
    </row>
    <row r="2125" spans="4:4" x14ac:dyDescent="0.2">
      <c r="D2125" s="338"/>
    </row>
    <row r="2126" spans="4:4" x14ac:dyDescent="0.2">
      <c r="D2126" s="338"/>
    </row>
    <row r="2127" spans="4:4" x14ac:dyDescent="0.2">
      <c r="D2127" s="338"/>
    </row>
    <row r="2128" spans="4:4" x14ac:dyDescent="0.2">
      <c r="D2128" s="338"/>
    </row>
    <row r="2129" spans="4:4" x14ac:dyDescent="0.2">
      <c r="D2129" s="338"/>
    </row>
    <row r="2130" spans="4:4" x14ac:dyDescent="0.2">
      <c r="D2130" s="338"/>
    </row>
    <row r="2131" spans="4:4" x14ac:dyDescent="0.2">
      <c r="D2131" s="338"/>
    </row>
    <row r="2132" spans="4:4" x14ac:dyDescent="0.2">
      <c r="D2132" s="338"/>
    </row>
    <row r="2133" spans="4:4" x14ac:dyDescent="0.2">
      <c r="D2133" s="338"/>
    </row>
    <row r="2134" spans="4:4" x14ac:dyDescent="0.2">
      <c r="D2134" s="338"/>
    </row>
    <row r="2135" spans="4:4" x14ac:dyDescent="0.2">
      <c r="D2135" s="338"/>
    </row>
    <row r="2136" spans="4:4" x14ac:dyDescent="0.2">
      <c r="D2136" s="338"/>
    </row>
    <row r="2137" spans="4:4" x14ac:dyDescent="0.2">
      <c r="D2137" s="338"/>
    </row>
    <row r="2138" spans="4:4" x14ac:dyDescent="0.2">
      <c r="D2138" s="338"/>
    </row>
    <row r="2139" spans="4:4" x14ac:dyDescent="0.2">
      <c r="D2139" s="338"/>
    </row>
    <row r="2140" spans="4:4" x14ac:dyDescent="0.2">
      <c r="D2140" s="338"/>
    </row>
    <row r="2141" spans="4:4" x14ac:dyDescent="0.2">
      <c r="D2141" s="338"/>
    </row>
    <row r="2142" spans="4:4" x14ac:dyDescent="0.2">
      <c r="D2142" s="338"/>
    </row>
    <row r="2143" spans="4:4" x14ac:dyDescent="0.2">
      <c r="D2143" s="338"/>
    </row>
    <row r="2144" spans="4:4" x14ac:dyDescent="0.2">
      <c r="D2144" s="338"/>
    </row>
    <row r="2145" spans="4:4" x14ac:dyDescent="0.2">
      <c r="D2145" s="338"/>
    </row>
    <row r="2146" spans="4:4" x14ac:dyDescent="0.2">
      <c r="D2146" s="338"/>
    </row>
    <row r="2147" spans="4:4" x14ac:dyDescent="0.2">
      <c r="D2147" s="338"/>
    </row>
    <row r="2148" spans="4:4" x14ac:dyDescent="0.2">
      <c r="D2148" s="338"/>
    </row>
    <row r="2149" spans="4:4" x14ac:dyDescent="0.2">
      <c r="D2149" s="338"/>
    </row>
    <row r="2150" spans="4:4" x14ac:dyDescent="0.2">
      <c r="D2150" s="338"/>
    </row>
    <row r="2151" spans="4:4" x14ac:dyDescent="0.2">
      <c r="D2151" s="338"/>
    </row>
    <row r="2152" spans="4:4" x14ac:dyDescent="0.2">
      <c r="D2152" s="338"/>
    </row>
    <row r="2153" spans="4:4" x14ac:dyDescent="0.2">
      <c r="D2153" s="338"/>
    </row>
    <row r="2154" spans="4:4" x14ac:dyDescent="0.2">
      <c r="D2154" s="338"/>
    </row>
    <row r="2155" spans="4:4" x14ac:dyDescent="0.2">
      <c r="D2155" s="338"/>
    </row>
    <row r="2156" spans="4:4" x14ac:dyDescent="0.2">
      <c r="D2156" s="338"/>
    </row>
    <row r="2157" spans="4:4" x14ac:dyDescent="0.2">
      <c r="D2157" s="338"/>
    </row>
    <row r="2158" spans="4:4" x14ac:dyDescent="0.2">
      <c r="D2158" s="338"/>
    </row>
    <row r="2159" spans="4:4" x14ac:dyDescent="0.2">
      <c r="D2159" s="338"/>
    </row>
    <row r="2160" spans="4:4" x14ac:dyDescent="0.2">
      <c r="D2160" s="338"/>
    </row>
    <row r="2161" spans="4:4" x14ac:dyDescent="0.2">
      <c r="D2161" s="338"/>
    </row>
    <row r="2162" spans="4:4" x14ac:dyDescent="0.2">
      <c r="D2162" s="338"/>
    </row>
    <row r="2163" spans="4:4" x14ac:dyDescent="0.2">
      <c r="D2163" s="338"/>
    </row>
    <row r="2164" spans="4:4" x14ac:dyDescent="0.2">
      <c r="D2164" s="338"/>
    </row>
    <row r="2165" spans="4:4" x14ac:dyDescent="0.2">
      <c r="D2165" s="338"/>
    </row>
    <row r="2166" spans="4:4" x14ac:dyDescent="0.2">
      <c r="D2166" s="338"/>
    </row>
    <row r="2167" spans="4:4" x14ac:dyDescent="0.2">
      <c r="D2167" s="338"/>
    </row>
    <row r="2168" spans="4:4" x14ac:dyDescent="0.2">
      <c r="D2168" s="338"/>
    </row>
    <row r="2169" spans="4:4" x14ac:dyDescent="0.2">
      <c r="D2169" s="338"/>
    </row>
    <row r="2170" spans="4:4" x14ac:dyDescent="0.2">
      <c r="D2170" s="338"/>
    </row>
    <row r="2171" spans="4:4" x14ac:dyDescent="0.2">
      <c r="D2171" s="338"/>
    </row>
    <row r="2172" spans="4:4" x14ac:dyDescent="0.2">
      <c r="D2172" s="338"/>
    </row>
    <row r="2173" spans="4:4" x14ac:dyDescent="0.2">
      <c r="D2173" s="338"/>
    </row>
    <row r="2174" spans="4:4" x14ac:dyDescent="0.2">
      <c r="D2174" s="338"/>
    </row>
    <row r="2175" spans="4:4" x14ac:dyDescent="0.2">
      <c r="D2175" s="338"/>
    </row>
    <row r="2176" spans="4:4" x14ac:dyDescent="0.2">
      <c r="D2176" s="338"/>
    </row>
    <row r="2177" spans="4:4" x14ac:dyDescent="0.2">
      <c r="D2177" s="338"/>
    </row>
    <row r="2178" spans="4:4" x14ac:dyDescent="0.2">
      <c r="D2178" s="338"/>
    </row>
    <row r="2179" spans="4:4" x14ac:dyDescent="0.2">
      <c r="D2179" s="338"/>
    </row>
    <row r="2180" spans="4:4" x14ac:dyDescent="0.2">
      <c r="D2180" s="338"/>
    </row>
    <row r="2181" spans="4:4" x14ac:dyDescent="0.2">
      <c r="D2181" s="338"/>
    </row>
    <row r="2182" spans="4:4" x14ac:dyDescent="0.2">
      <c r="D2182" s="338"/>
    </row>
    <row r="2183" spans="4:4" x14ac:dyDescent="0.2">
      <c r="D2183" s="338"/>
    </row>
    <row r="2184" spans="4:4" x14ac:dyDescent="0.2">
      <c r="D2184" s="338"/>
    </row>
    <row r="2185" spans="4:4" x14ac:dyDescent="0.2">
      <c r="D2185" s="338"/>
    </row>
    <row r="2186" spans="4:4" x14ac:dyDescent="0.2">
      <c r="D2186" s="338"/>
    </row>
    <row r="2187" spans="4:4" x14ac:dyDescent="0.2">
      <c r="D2187" s="338"/>
    </row>
    <row r="2188" spans="4:4" x14ac:dyDescent="0.2">
      <c r="D2188" s="338"/>
    </row>
    <row r="2189" spans="4:4" x14ac:dyDescent="0.2">
      <c r="D2189" s="338"/>
    </row>
    <row r="2190" spans="4:4" x14ac:dyDescent="0.2">
      <c r="D2190" s="338"/>
    </row>
    <row r="2191" spans="4:4" x14ac:dyDescent="0.2">
      <c r="D2191" s="338"/>
    </row>
    <row r="2192" spans="4:4" x14ac:dyDescent="0.2">
      <c r="D2192" s="338"/>
    </row>
    <row r="2193" spans="4:4" x14ac:dyDescent="0.2">
      <c r="D2193" s="338"/>
    </row>
    <row r="2194" spans="4:4" x14ac:dyDescent="0.2">
      <c r="D2194" s="338"/>
    </row>
    <row r="2195" spans="4:4" x14ac:dyDescent="0.2">
      <c r="D2195" s="338"/>
    </row>
    <row r="2196" spans="4:4" x14ac:dyDescent="0.2">
      <c r="D2196" s="338"/>
    </row>
    <row r="2197" spans="4:4" x14ac:dyDescent="0.2">
      <c r="D2197" s="338"/>
    </row>
    <row r="2198" spans="4:4" x14ac:dyDescent="0.2">
      <c r="D2198" s="338"/>
    </row>
    <row r="2199" spans="4:4" x14ac:dyDescent="0.2">
      <c r="D2199" s="338"/>
    </row>
    <row r="2200" spans="4:4" x14ac:dyDescent="0.2">
      <c r="D2200" s="338"/>
    </row>
    <row r="2201" spans="4:4" x14ac:dyDescent="0.2">
      <c r="D2201" s="338"/>
    </row>
    <row r="2202" spans="4:4" x14ac:dyDescent="0.2">
      <c r="D2202" s="338"/>
    </row>
    <row r="2203" spans="4:4" x14ac:dyDescent="0.2">
      <c r="D2203" s="338"/>
    </row>
    <row r="2204" spans="4:4" x14ac:dyDescent="0.2">
      <c r="D2204" s="338"/>
    </row>
    <row r="2205" spans="4:4" x14ac:dyDescent="0.2">
      <c r="D2205" s="338"/>
    </row>
    <row r="2206" spans="4:4" x14ac:dyDescent="0.2">
      <c r="D2206" s="338"/>
    </row>
    <row r="2207" spans="4:4" x14ac:dyDescent="0.2">
      <c r="D2207" s="338"/>
    </row>
    <row r="2208" spans="4:4" x14ac:dyDescent="0.2">
      <c r="D2208" s="338"/>
    </row>
    <row r="2209" spans="4:4" x14ac:dyDescent="0.2">
      <c r="D2209" s="338"/>
    </row>
    <row r="2210" spans="4:4" x14ac:dyDescent="0.2">
      <c r="D2210" s="338"/>
    </row>
    <row r="2211" spans="4:4" x14ac:dyDescent="0.2">
      <c r="D2211" s="338"/>
    </row>
    <row r="2212" spans="4:4" x14ac:dyDescent="0.2">
      <c r="D2212" s="338"/>
    </row>
    <row r="2213" spans="4:4" x14ac:dyDescent="0.2">
      <c r="D2213" s="338"/>
    </row>
    <row r="2214" spans="4:4" x14ac:dyDescent="0.2">
      <c r="D2214" s="338"/>
    </row>
    <row r="2215" spans="4:4" x14ac:dyDescent="0.2">
      <c r="D2215" s="338"/>
    </row>
    <row r="2216" spans="4:4" x14ac:dyDescent="0.2">
      <c r="D2216" s="338"/>
    </row>
    <row r="2217" spans="4:4" x14ac:dyDescent="0.2">
      <c r="D2217" s="338"/>
    </row>
    <row r="2218" spans="4:4" x14ac:dyDescent="0.2">
      <c r="D2218" s="338"/>
    </row>
    <row r="2219" spans="4:4" x14ac:dyDescent="0.2">
      <c r="D2219" s="338"/>
    </row>
    <row r="2220" spans="4:4" x14ac:dyDescent="0.2">
      <c r="D2220" s="338"/>
    </row>
    <row r="2221" spans="4:4" x14ac:dyDescent="0.2">
      <c r="D2221" s="338"/>
    </row>
    <row r="2222" spans="4:4" x14ac:dyDescent="0.2">
      <c r="D2222" s="338"/>
    </row>
    <row r="2223" spans="4:4" x14ac:dyDescent="0.2">
      <c r="D2223" s="338"/>
    </row>
    <row r="2224" spans="4:4" x14ac:dyDescent="0.2">
      <c r="D2224" s="338"/>
    </row>
    <row r="2225" spans="4:4" x14ac:dyDescent="0.2">
      <c r="D2225" s="338"/>
    </row>
    <row r="2226" spans="4:4" x14ac:dyDescent="0.2">
      <c r="D2226" s="338"/>
    </row>
    <row r="2227" spans="4:4" x14ac:dyDescent="0.2">
      <c r="D2227" s="338"/>
    </row>
    <row r="2228" spans="4:4" x14ac:dyDescent="0.2">
      <c r="D2228" s="338"/>
    </row>
    <row r="2229" spans="4:4" x14ac:dyDescent="0.2">
      <c r="D2229" s="338"/>
    </row>
    <row r="2230" spans="4:4" x14ac:dyDescent="0.2">
      <c r="D2230" s="338"/>
    </row>
    <row r="2231" spans="4:4" x14ac:dyDescent="0.2">
      <c r="D2231" s="338"/>
    </row>
    <row r="2232" spans="4:4" x14ac:dyDescent="0.2">
      <c r="D2232" s="338"/>
    </row>
    <row r="2233" spans="4:4" x14ac:dyDescent="0.2">
      <c r="D2233" s="338"/>
    </row>
    <row r="2234" spans="4:4" x14ac:dyDescent="0.2">
      <c r="D2234" s="338"/>
    </row>
    <row r="2235" spans="4:4" x14ac:dyDescent="0.2">
      <c r="D2235" s="338"/>
    </row>
    <row r="2236" spans="4:4" x14ac:dyDescent="0.2">
      <c r="D2236" s="338"/>
    </row>
    <row r="2237" spans="4:4" x14ac:dyDescent="0.2">
      <c r="D2237" s="338"/>
    </row>
    <row r="2238" spans="4:4" x14ac:dyDescent="0.2">
      <c r="D2238" s="338"/>
    </row>
    <row r="2239" spans="4:4" x14ac:dyDescent="0.2">
      <c r="D2239" s="338"/>
    </row>
    <row r="2240" spans="4:4" x14ac:dyDescent="0.2">
      <c r="D2240" s="338"/>
    </row>
    <row r="2241" spans="4:4" x14ac:dyDescent="0.2">
      <c r="D2241" s="338"/>
    </row>
    <row r="2242" spans="4:4" x14ac:dyDescent="0.2">
      <c r="D2242" s="338"/>
    </row>
    <row r="2243" spans="4:4" x14ac:dyDescent="0.2">
      <c r="D2243" s="338"/>
    </row>
    <row r="2244" spans="4:4" x14ac:dyDescent="0.2">
      <c r="D2244" s="338"/>
    </row>
    <row r="2245" spans="4:4" x14ac:dyDescent="0.2">
      <c r="D2245" s="338"/>
    </row>
    <row r="2246" spans="4:4" x14ac:dyDescent="0.2">
      <c r="D2246" s="338"/>
    </row>
    <row r="2247" spans="4:4" x14ac:dyDescent="0.2">
      <c r="D2247" s="338"/>
    </row>
    <row r="2248" spans="4:4" x14ac:dyDescent="0.2">
      <c r="D2248" s="338"/>
    </row>
    <row r="2249" spans="4:4" x14ac:dyDescent="0.2">
      <c r="D2249" s="338"/>
    </row>
    <row r="2250" spans="4:4" x14ac:dyDescent="0.2">
      <c r="D2250" s="338"/>
    </row>
    <row r="2251" spans="4:4" x14ac:dyDescent="0.2">
      <c r="D2251" s="338"/>
    </row>
    <row r="2252" spans="4:4" x14ac:dyDescent="0.2">
      <c r="D2252" s="338"/>
    </row>
    <row r="2253" spans="4:4" x14ac:dyDescent="0.2">
      <c r="D2253" s="338"/>
    </row>
    <row r="2254" spans="4:4" x14ac:dyDescent="0.2">
      <c r="D2254" s="338"/>
    </row>
    <row r="2255" spans="4:4" x14ac:dyDescent="0.2">
      <c r="D2255" s="338"/>
    </row>
    <row r="2256" spans="4:4" x14ac:dyDescent="0.2">
      <c r="D2256" s="338"/>
    </row>
    <row r="2257" spans="4:4" x14ac:dyDescent="0.2">
      <c r="D2257" s="338"/>
    </row>
    <row r="2258" spans="4:4" x14ac:dyDescent="0.2">
      <c r="D2258" s="338"/>
    </row>
    <row r="2259" spans="4:4" x14ac:dyDescent="0.2">
      <c r="D2259" s="338"/>
    </row>
    <row r="2260" spans="4:4" x14ac:dyDescent="0.2">
      <c r="D2260" s="338"/>
    </row>
    <row r="2261" spans="4:4" x14ac:dyDescent="0.2">
      <c r="D2261" s="338"/>
    </row>
    <row r="2262" spans="4:4" x14ac:dyDescent="0.2">
      <c r="D2262" s="338"/>
    </row>
    <row r="2263" spans="4:4" x14ac:dyDescent="0.2">
      <c r="D2263" s="338"/>
    </row>
    <row r="2264" spans="4:4" x14ac:dyDescent="0.2">
      <c r="D2264" s="338"/>
    </row>
    <row r="2265" spans="4:4" x14ac:dyDescent="0.2">
      <c r="D2265" s="338"/>
    </row>
    <row r="2266" spans="4:4" x14ac:dyDescent="0.2">
      <c r="D2266" s="338"/>
    </row>
    <row r="2267" spans="4:4" x14ac:dyDescent="0.2">
      <c r="D2267" s="338"/>
    </row>
    <row r="2268" spans="4:4" x14ac:dyDescent="0.2">
      <c r="D2268" s="338"/>
    </row>
    <row r="2269" spans="4:4" x14ac:dyDescent="0.2">
      <c r="D2269" s="338"/>
    </row>
    <row r="2270" spans="4:4" x14ac:dyDescent="0.2">
      <c r="D2270" s="338"/>
    </row>
    <row r="2271" spans="4:4" x14ac:dyDescent="0.2">
      <c r="D2271" s="338"/>
    </row>
    <row r="2272" spans="4:4" x14ac:dyDescent="0.2">
      <c r="D2272" s="338"/>
    </row>
    <row r="2273" spans="4:4" x14ac:dyDescent="0.2">
      <c r="D2273" s="338"/>
    </row>
    <row r="2274" spans="4:4" x14ac:dyDescent="0.2">
      <c r="D2274" s="338"/>
    </row>
    <row r="2275" spans="4:4" x14ac:dyDescent="0.2">
      <c r="D2275" s="338"/>
    </row>
    <row r="2276" spans="4:4" x14ac:dyDescent="0.2">
      <c r="D2276" s="338"/>
    </row>
    <row r="2277" spans="4:4" x14ac:dyDescent="0.2">
      <c r="D2277" s="338"/>
    </row>
    <row r="2278" spans="4:4" x14ac:dyDescent="0.2">
      <c r="D2278" s="338"/>
    </row>
    <row r="2279" spans="4:4" x14ac:dyDescent="0.2">
      <c r="D2279" s="338"/>
    </row>
    <row r="2280" spans="4:4" x14ac:dyDescent="0.2">
      <c r="D2280" s="338"/>
    </row>
    <row r="2281" spans="4:4" x14ac:dyDescent="0.2">
      <c r="D2281" s="338"/>
    </row>
    <row r="2282" spans="4:4" x14ac:dyDescent="0.2">
      <c r="D2282" s="338"/>
    </row>
    <row r="2283" spans="4:4" x14ac:dyDescent="0.2">
      <c r="D2283" s="338"/>
    </row>
    <row r="2284" spans="4:4" x14ac:dyDescent="0.2">
      <c r="D2284" s="338"/>
    </row>
    <row r="2285" spans="4:4" x14ac:dyDescent="0.2">
      <c r="D2285" s="338"/>
    </row>
    <row r="2286" spans="4:4" x14ac:dyDescent="0.2">
      <c r="D2286" s="338"/>
    </row>
    <row r="2287" spans="4:4" x14ac:dyDescent="0.2">
      <c r="D2287" s="338"/>
    </row>
    <row r="2288" spans="4:4" x14ac:dyDescent="0.2">
      <c r="D2288" s="338"/>
    </row>
    <row r="2289" spans="4:4" x14ac:dyDescent="0.2">
      <c r="D2289" s="338"/>
    </row>
    <row r="2290" spans="4:4" x14ac:dyDescent="0.2">
      <c r="D2290" s="338"/>
    </row>
    <row r="2291" spans="4:4" x14ac:dyDescent="0.2">
      <c r="D2291" s="338"/>
    </row>
    <row r="2292" spans="4:4" x14ac:dyDescent="0.2">
      <c r="D2292" s="338"/>
    </row>
    <row r="2293" spans="4:4" x14ac:dyDescent="0.2">
      <c r="D2293" s="338"/>
    </row>
    <row r="2294" spans="4:4" x14ac:dyDescent="0.2">
      <c r="D2294" s="338"/>
    </row>
    <row r="2295" spans="4:4" x14ac:dyDescent="0.2">
      <c r="D2295" s="338"/>
    </row>
    <row r="2296" spans="4:4" x14ac:dyDescent="0.2">
      <c r="D2296" s="338"/>
    </row>
    <row r="2297" spans="4:4" x14ac:dyDescent="0.2">
      <c r="D2297" s="338"/>
    </row>
    <row r="2298" spans="4:4" x14ac:dyDescent="0.2">
      <c r="D2298" s="338"/>
    </row>
    <row r="2299" spans="4:4" x14ac:dyDescent="0.2">
      <c r="D2299" s="338"/>
    </row>
    <row r="2300" spans="4:4" x14ac:dyDescent="0.2">
      <c r="D2300" s="338"/>
    </row>
    <row r="2301" spans="4:4" x14ac:dyDescent="0.2">
      <c r="D2301" s="338"/>
    </row>
    <row r="2302" spans="4:4" x14ac:dyDescent="0.2">
      <c r="D2302" s="338"/>
    </row>
    <row r="2303" spans="4:4" x14ac:dyDescent="0.2">
      <c r="D2303" s="338"/>
    </row>
    <row r="2304" spans="4:4" x14ac:dyDescent="0.2">
      <c r="D2304" s="338"/>
    </row>
    <row r="2305" spans="4:4" x14ac:dyDescent="0.2">
      <c r="D2305" s="338"/>
    </row>
    <row r="2306" spans="4:4" x14ac:dyDescent="0.2">
      <c r="D2306" s="338"/>
    </row>
    <row r="2307" spans="4:4" x14ac:dyDescent="0.2">
      <c r="D2307" s="338"/>
    </row>
    <row r="2308" spans="4:4" x14ac:dyDescent="0.2">
      <c r="D2308" s="338"/>
    </row>
    <row r="2309" spans="4:4" x14ac:dyDescent="0.2">
      <c r="D2309" s="338"/>
    </row>
    <row r="2310" spans="4:4" x14ac:dyDescent="0.2">
      <c r="D2310" s="338"/>
    </row>
    <row r="2311" spans="4:4" x14ac:dyDescent="0.2">
      <c r="D2311" s="338"/>
    </row>
    <row r="2312" spans="4:4" x14ac:dyDescent="0.2">
      <c r="D2312" s="338"/>
    </row>
    <row r="2313" spans="4:4" x14ac:dyDescent="0.2">
      <c r="D2313" s="338"/>
    </row>
    <row r="2314" spans="4:4" x14ac:dyDescent="0.2">
      <c r="D2314" s="338"/>
    </row>
    <row r="2315" spans="4:4" x14ac:dyDescent="0.2">
      <c r="D2315" s="338"/>
    </row>
    <row r="2316" spans="4:4" x14ac:dyDescent="0.2">
      <c r="D2316" s="338"/>
    </row>
    <row r="2317" spans="4:4" x14ac:dyDescent="0.2">
      <c r="D2317" s="338"/>
    </row>
    <row r="2318" spans="4:4" x14ac:dyDescent="0.2">
      <c r="D2318" s="338"/>
    </row>
    <row r="2319" spans="4:4" x14ac:dyDescent="0.2">
      <c r="D2319" s="338"/>
    </row>
    <row r="2320" spans="4:4" x14ac:dyDescent="0.2">
      <c r="D2320" s="338"/>
    </row>
    <row r="2321" spans="4:4" x14ac:dyDescent="0.2">
      <c r="D2321" s="338"/>
    </row>
    <row r="2322" spans="4:4" x14ac:dyDescent="0.2">
      <c r="D2322" s="338"/>
    </row>
    <row r="2323" spans="4:4" x14ac:dyDescent="0.2">
      <c r="D2323" s="338"/>
    </row>
    <row r="2324" spans="4:4" x14ac:dyDescent="0.2">
      <c r="D2324" s="338"/>
    </row>
    <row r="2325" spans="4:4" x14ac:dyDescent="0.2">
      <c r="D2325" s="338"/>
    </row>
    <row r="2326" spans="4:4" x14ac:dyDescent="0.2">
      <c r="D2326" s="338"/>
    </row>
    <row r="2327" spans="4:4" x14ac:dyDescent="0.2">
      <c r="D2327" s="338"/>
    </row>
    <row r="2328" spans="4:4" x14ac:dyDescent="0.2">
      <c r="D2328" s="338"/>
    </row>
    <row r="2329" spans="4:4" x14ac:dyDescent="0.2">
      <c r="D2329" s="338"/>
    </row>
    <row r="2330" spans="4:4" x14ac:dyDescent="0.2">
      <c r="D2330" s="338"/>
    </row>
    <row r="2331" spans="4:4" x14ac:dyDescent="0.2">
      <c r="D2331" s="338"/>
    </row>
    <row r="2332" spans="4:4" x14ac:dyDescent="0.2">
      <c r="D2332" s="338"/>
    </row>
    <row r="2333" spans="4:4" x14ac:dyDescent="0.2">
      <c r="D2333" s="338"/>
    </row>
    <row r="2334" spans="4:4" x14ac:dyDescent="0.2">
      <c r="D2334" s="338"/>
    </row>
    <row r="2335" spans="4:4" x14ac:dyDescent="0.2">
      <c r="D2335" s="338"/>
    </row>
    <row r="2336" spans="4:4" x14ac:dyDescent="0.2">
      <c r="D2336" s="338"/>
    </row>
    <row r="2337" spans="4:4" x14ac:dyDescent="0.2">
      <c r="D2337" s="338"/>
    </row>
    <row r="2338" spans="4:4" x14ac:dyDescent="0.2">
      <c r="D2338" s="338"/>
    </row>
    <row r="2339" spans="4:4" x14ac:dyDescent="0.2">
      <c r="D2339" s="338"/>
    </row>
    <row r="2340" spans="4:4" x14ac:dyDescent="0.2">
      <c r="D2340" s="338"/>
    </row>
    <row r="2341" spans="4:4" x14ac:dyDescent="0.2">
      <c r="D2341" s="338"/>
    </row>
    <row r="2342" spans="4:4" x14ac:dyDescent="0.2">
      <c r="D2342" s="338"/>
    </row>
    <row r="2343" spans="4:4" x14ac:dyDescent="0.2">
      <c r="D2343" s="338"/>
    </row>
    <row r="2344" spans="4:4" x14ac:dyDescent="0.2">
      <c r="D2344" s="338"/>
    </row>
    <row r="2345" spans="4:4" x14ac:dyDescent="0.2">
      <c r="D2345" s="338"/>
    </row>
    <row r="2346" spans="4:4" x14ac:dyDescent="0.2">
      <c r="D2346" s="338"/>
    </row>
    <row r="2347" spans="4:4" x14ac:dyDescent="0.2">
      <c r="D2347" s="338"/>
    </row>
    <row r="2348" spans="4:4" x14ac:dyDescent="0.2">
      <c r="D2348" s="338"/>
    </row>
    <row r="2349" spans="4:4" x14ac:dyDescent="0.2">
      <c r="D2349" s="338"/>
    </row>
    <row r="2350" spans="4:4" x14ac:dyDescent="0.2">
      <c r="D2350" s="338"/>
    </row>
    <row r="2351" spans="4:4" x14ac:dyDescent="0.2">
      <c r="D2351" s="338"/>
    </row>
    <row r="2352" spans="4:4" x14ac:dyDescent="0.2">
      <c r="D2352" s="338"/>
    </row>
    <row r="2353" spans="4:4" x14ac:dyDescent="0.2">
      <c r="D2353" s="338"/>
    </row>
    <row r="2354" spans="4:4" x14ac:dyDescent="0.2">
      <c r="D2354" s="338"/>
    </row>
    <row r="2355" spans="4:4" x14ac:dyDescent="0.2">
      <c r="D2355" s="338"/>
    </row>
    <row r="2356" spans="4:4" x14ac:dyDescent="0.2">
      <c r="D2356" s="338"/>
    </row>
    <row r="2357" spans="4:4" x14ac:dyDescent="0.2">
      <c r="D2357" s="338"/>
    </row>
    <row r="2358" spans="4:4" x14ac:dyDescent="0.2">
      <c r="D2358" s="338"/>
    </row>
    <row r="2359" spans="4:4" x14ac:dyDescent="0.2">
      <c r="D2359" s="338"/>
    </row>
    <row r="2360" spans="4:4" x14ac:dyDescent="0.2">
      <c r="D2360" s="338"/>
    </row>
    <row r="2361" spans="4:4" x14ac:dyDescent="0.2">
      <c r="D2361" s="338"/>
    </row>
    <row r="2362" spans="4:4" x14ac:dyDescent="0.2">
      <c r="D2362" s="338"/>
    </row>
    <row r="2363" spans="4:4" x14ac:dyDescent="0.2">
      <c r="D2363" s="338"/>
    </row>
    <row r="2364" spans="4:4" x14ac:dyDescent="0.2">
      <c r="D2364" s="338"/>
    </row>
    <row r="2365" spans="4:4" x14ac:dyDescent="0.2">
      <c r="D2365" s="338"/>
    </row>
    <row r="2366" spans="4:4" x14ac:dyDescent="0.2">
      <c r="D2366" s="338"/>
    </row>
    <row r="2367" spans="4:4" x14ac:dyDescent="0.2">
      <c r="D2367" s="338"/>
    </row>
    <row r="2368" spans="4:4" x14ac:dyDescent="0.2">
      <c r="D2368" s="338"/>
    </row>
    <row r="2369" spans="4:4" x14ac:dyDescent="0.2">
      <c r="D2369" s="338"/>
    </row>
    <row r="2370" spans="4:4" x14ac:dyDescent="0.2">
      <c r="D2370" s="338"/>
    </row>
    <row r="2371" spans="4:4" x14ac:dyDescent="0.2">
      <c r="D2371" s="338"/>
    </row>
    <row r="2372" spans="4:4" x14ac:dyDescent="0.2">
      <c r="D2372" s="338"/>
    </row>
    <row r="2373" spans="4:4" x14ac:dyDescent="0.2">
      <c r="D2373" s="338"/>
    </row>
    <row r="2374" spans="4:4" x14ac:dyDescent="0.2">
      <c r="D2374" s="338"/>
    </row>
    <row r="2375" spans="4:4" x14ac:dyDescent="0.2">
      <c r="D2375" s="338"/>
    </row>
    <row r="2376" spans="4:4" x14ac:dyDescent="0.2">
      <c r="D2376" s="338"/>
    </row>
    <row r="2377" spans="4:4" x14ac:dyDescent="0.2">
      <c r="D2377" s="338"/>
    </row>
    <row r="2378" spans="4:4" x14ac:dyDescent="0.2">
      <c r="D2378" s="338"/>
    </row>
    <row r="2379" spans="4:4" x14ac:dyDescent="0.2">
      <c r="D2379" s="338"/>
    </row>
    <row r="2380" spans="4:4" x14ac:dyDescent="0.2">
      <c r="D2380" s="338"/>
    </row>
    <row r="2381" spans="4:4" x14ac:dyDescent="0.2">
      <c r="D2381" s="338"/>
    </row>
    <row r="2382" spans="4:4" x14ac:dyDescent="0.2">
      <c r="D2382" s="338"/>
    </row>
    <row r="2383" spans="4:4" x14ac:dyDescent="0.2">
      <c r="D2383" s="338"/>
    </row>
    <row r="2384" spans="4:4" x14ac:dyDescent="0.2">
      <c r="D2384" s="338"/>
    </row>
    <row r="2385" spans="4:4" x14ac:dyDescent="0.2">
      <c r="D2385" s="338"/>
    </row>
    <row r="2386" spans="4:4" x14ac:dyDescent="0.2">
      <c r="D2386" s="338"/>
    </row>
    <row r="2387" spans="4:4" x14ac:dyDescent="0.2">
      <c r="D2387" s="338"/>
    </row>
    <row r="2388" spans="4:4" x14ac:dyDescent="0.2">
      <c r="D2388" s="338"/>
    </row>
    <row r="2389" spans="4:4" x14ac:dyDescent="0.2">
      <c r="D2389" s="338"/>
    </row>
    <row r="2390" spans="4:4" x14ac:dyDescent="0.2">
      <c r="D2390" s="338"/>
    </row>
    <row r="2391" spans="4:4" x14ac:dyDescent="0.2">
      <c r="D2391" s="338"/>
    </row>
    <row r="2392" spans="4:4" x14ac:dyDescent="0.2">
      <c r="D2392" s="338"/>
    </row>
    <row r="2393" spans="4:4" x14ac:dyDescent="0.2">
      <c r="D2393" s="338"/>
    </row>
    <row r="2394" spans="4:4" x14ac:dyDescent="0.2">
      <c r="D2394" s="338"/>
    </row>
    <row r="2395" spans="4:4" x14ac:dyDescent="0.2">
      <c r="D2395" s="338"/>
    </row>
    <row r="2396" spans="4:4" x14ac:dyDescent="0.2">
      <c r="D2396" s="338"/>
    </row>
    <row r="2397" spans="4:4" x14ac:dyDescent="0.2">
      <c r="D2397" s="338"/>
    </row>
    <row r="2398" spans="4:4" x14ac:dyDescent="0.2">
      <c r="D2398" s="338"/>
    </row>
    <row r="2399" spans="4:4" x14ac:dyDescent="0.2">
      <c r="D2399" s="338"/>
    </row>
    <row r="2400" spans="4:4" x14ac:dyDescent="0.2">
      <c r="D2400" s="338"/>
    </row>
    <row r="2401" spans="4:4" x14ac:dyDescent="0.2">
      <c r="D2401" s="338"/>
    </row>
    <row r="2402" spans="4:4" x14ac:dyDescent="0.2">
      <c r="D2402" s="338"/>
    </row>
    <row r="2403" spans="4:4" x14ac:dyDescent="0.2">
      <c r="D2403" s="338"/>
    </row>
    <row r="2404" spans="4:4" x14ac:dyDescent="0.2">
      <c r="D2404" s="338"/>
    </row>
    <row r="2405" spans="4:4" x14ac:dyDescent="0.2">
      <c r="D2405" s="338"/>
    </row>
    <row r="2406" spans="4:4" x14ac:dyDescent="0.2">
      <c r="D2406" s="338"/>
    </row>
    <row r="2407" spans="4:4" x14ac:dyDescent="0.2">
      <c r="D2407" s="338"/>
    </row>
    <row r="2408" spans="4:4" x14ac:dyDescent="0.2">
      <c r="D2408" s="338"/>
    </row>
    <row r="2409" spans="4:4" x14ac:dyDescent="0.2">
      <c r="D2409" s="338"/>
    </row>
    <row r="2410" spans="4:4" x14ac:dyDescent="0.2">
      <c r="D2410" s="338"/>
    </row>
    <row r="2411" spans="4:4" x14ac:dyDescent="0.2">
      <c r="D2411" s="338"/>
    </row>
    <row r="2412" spans="4:4" x14ac:dyDescent="0.2">
      <c r="D2412" s="338"/>
    </row>
    <row r="2413" spans="4:4" x14ac:dyDescent="0.2">
      <c r="D2413" s="338"/>
    </row>
    <row r="2414" spans="4:4" x14ac:dyDescent="0.2">
      <c r="D2414" s="338"/>
    </row>
    <row r="2415" spans="4:4" x14ac:dyDescent="0.2">
      <c r="D2415" s="338"/>
    </row>
    <row r="2416" spans="4:4" x14ac:dyDescent="0.2">
      <c r="D2416" s="338"/>
    </row>
    <row r="2417" spans="4:4" x14ac:dyDescent="0.2">
      <c r="D2417" s="338"/>
    </row>
    <row r="2418" spans="4:4" x14ac:dyDescent="0.2">
      <c r="D2418" s="338"/>
    </row>
    <row r="2419" spans="4:4" x14ac:dyDescent="0.2">
      <c r="D2419" s="338"/>
    </row>
    <row r="2420" spans="4:4" x14ac:dyDescent="0.2">
      <c r="D2420" s="338"/>
    </row>
    <row r="2421" spans="4:4" x14ac:dyDescent="0.2">
      <c r="D2421" s="338"/>
    </row>
    <row r="2422" spans="4:4" x14ac:dyDescent="0.2">
      <c r="D2422" s="338"/>
    </row>
    <row r="2423" spans="4:4" x14ac:dyDescent="0.2">
      <c r="D2423" s="338"/>
    </row>
    <row r="2424" spans="4:4" x14ac:dyDescent="0.2">
      <c r="D2424" s="338"/>
    </row>
    <row r="2425" spans="4:4" x14ac:dyDescent="0.2">
      <c r="D2425" s="338"/>
    </row>
    <row r="2426" spans="4:4" x14ac:dyDescent="0.2">
      <c r="D2426" s="338"/>
    </row>
    <row r="2427" spans="4:4" x14ac:dyDescent="0.2">
      <c r="D2427" s="338"/>
    </row>
    <row r="2428" spans="4:4" x14ac:dyDescent="0.2">
      <c r="D2428" s="338"/>
    </row>
    <row r="2429" spans="4:4" x14ac:dyDescent="0.2">
      <c r="D2429" s="338"/>
    </row>
    <row r="2430" spans="4:4" x14ac:dyDescent="0.2">
      <c r="D2430" s="338"/>
    </row>
    <row r="2431" spans="4:4" x14ac:dyDescent="0.2">
      <c r="D2431" s="338"/>
    </row>
    <row r="2432" spans="4:4" x14ac:dyDescent="0.2">
      <c r="D2432" s="338"/>
    </row>
    <row r="2433" spans="4:4" x14ac:dyDescent="0.2">
      <c r="D2433" s="338"/>
    </row>
    <row r="2434" spans="4:4" x14ac:dyDescent="0.2">
      <c r="D2434" s="338"/>
    </row>
    <row r="2435" spans="4:4" x14ac:dyDescent="0.2">
      <c r="D2435" s="338"/>
    </row>
    <row r="2436" spans="4:4" x14ac:dyDescent="0.2">
      <c r="D2436" s="338"/>
    </row>
    <row r="2437" spans="4:4" x14ac:dyDescent="0.2">
      <c r="D2437" s="338"/>
    </row>
    <row r="2438" spans="4:4" x14ac:dyDescent="0.2">
      <c r="D2438" s="338"/>
    </row>
    <row r="2439" spans="4:4" x14ac:dyDescent="0.2">
      <c r="D2439" s="338"/>
    </row>
    <row r="2440" spans="4:4" x14ac:dyDescent="0.2">
      <c r="D2440" s="338"/>
    </row>
    <row r="2441" spans="4:4" x14ac:dyDescent="0.2">
      <c r="D2441" s="338"/>
    </row>
    <row r="2442" spans="4:4" x14ac:dyDescent="0.2">
      <c r="D2442" s="338"/>
    </row>
    <row r="2443" spans="4:4" x14ac:dyDescent="0.2">
      <c r="D2443" s="338"/>
    </row>
    <row r="2444" spans="4:4" x14ac:dyDescent="0.2">
      <c r="D2444" s="338"/>
    </row>
    <row r="2445" spans="4:4" x14ac:dyDescent="0.2">
      <c r="D2445" s="338"/>
    </row>
    <row r="2446" spans="4:4" x14ac:dyDescent="0.2">
      <c r="D2446" s="338"/>
    </row>
    <row r="2447" spans="4:4" x14ac:dyDescent="0.2">
      <c r="D2447" s="338"/>
    </row>
    <row r="2448" spans="4:4" x14ac:dyDescent="0.2">
      <c r="D2448" s="338"/>
    </row>
    <row r="2449" spans="4:4" x14ac:dyDescent="0.2">
      <c r="D2449" s="338"/>
    </row>
    <row r="2450" spans="4:4" x14ac:dyDescent="0.2">
      <c r="D2450" s="338"/>
    </row>
    <row r="2451" spans="4:4" x14ac:dyDescent="0.2">
      <c r="D2451" s="338"/>
    </row>
    <row r="2452" spans="4:4" x14ac:dyDescent="0.2">
      <c r="D2452" s="338"/>
    </row>
    <row r="2453" spans="4:4" x14ac:dyDescent="0.2">
      <c r="D2453" s="338"/>
    </row>
    <row r="2454" spans="4:4" x14ac:dyDescent="0.2">
      <c r="D2454" s="338"/>
    </row>
    <row r="2455" spans="4:4" x14ac:dyDescent="0.2">
      <c r="D2455" s="338"/>
    </row>
    <row r="2456" spans="4:4" x14ac:dyDescent="0.2">
      <c r="D2456" s="338"/>
    </row>
    <row r="2457" spans="4:4" x14ac:dyDescent="0.2">
      <c r="D2457" s="338"/>
    </row>
    <row r="2458" spans="4:4" x14ac:dyDescent="0.2">
      <c r="D2458" s="338"/>
    </row>
    <row r="2459" spans="4:4" x14ac:dyDescent="0.2">
      <c r="D2459" s="338"/>
    </row>
    <row r="2460" spans="4:4" x14ac:dyDescent="0.2">
      <c r="D2460" s="338"/>
    </row>
    <row r="2461" spans="4:4" x14ac:dyDescent="0.2">
      <c r="D2461" s="338"/>
    </row>
    <row r="2462" spans="4:4" x14ac:dyDescent="0.2">
      <c r="D2462" s="338"/>
    </row>
    <row r="2463" spans="4:4" x14ac:dyDescent="0.2">
      <c r="D2463" s="338"/>
    </row>
    <row r="2464" spans="4:4" x14ac:dyDescent="0.2">
      <c r="D2464" s="338"/>
    </row>
    <row r="2465" spans="4:4" x14ac:dyDescent="0.2">
      <c r="D2465" s="338"/>
    </row>
    <row r="2466" spans="4:4" x14ac:dyDescent="0.2">
      <c r="D2466" s="338"/>
    </row>
    <row r="2467" spans="4:4" x14ac:dyDescent="0.2">
      <c r="D2467" s="338"/>
    </row>
    <row r="2468" spans="4:4" x14ac:dyDescent="0.2">
      <c r="D2468" s="338"/>
    </row>
    <row r="2469" spans="4:4" x14ac:dyDescent="0.2">
      <c r="D2469" s="338"/>
    </row>
    <row r="2470" spans="4:4" x14ac:dyDescent="0.2">
      <c r="D2470" s="338"/>
    </row>
    <row r="2471" spans="4:4" x14ac:dyDescent="0.2">
      <c r="D2471" s="338"/>
    </row>
    <row r="2472" spans="4:4" x14ac:dyDescent="0.2">
      <c r="D2472" s="338"/>
    </row>
    <row r="2473" spans="4:4" x14ac:dyDescent="0.2">
      <c r="D2473" s="338"/>
    </row>
    <row r="2474" spans="4:4" x14ac:dyDescent="0.2">
      <c r="D2474" s="338"/>
    </row>
    <row r="2475" spans="4:4" x14ac:dyDescent="0.2">
      <c r="D2475" s="338"/>
    </row>
    <row r="2476" spans="4:4" x14ac:dyDescent="0.2">
      <c r="D2476" s="338"/>
    </row>
    <row r="2477" spans="4:4" x14ac:dyDescent="0.2">
      <c r="D2477" s="338"/>
    </row>
    <row r="2478" spans="4:4" x14ac:dyDescent="0.2">
      <c r="D2478" s="338"/>
    </row>
    <row r="2479" spans="4:4" x14ac:dyDescent="0.2">
      <c r="D2479" s="338"/>
    </row>
    <row r="2480" spans="4:4" x14ac:dyDescent="0.2">
      <c r="D2480" s="338"/>
    </row>
    <row r="2481" spans="4:4" x14ac:dyDescent="0.2">
      <c r="D2481" s="338"/>
    </row>
    <row r="2482" spans="4:4" x14ac:dyDescent="0.2">
      <c r="D2482" s="338"/>
    </row>
    <row r="2483" spans="4:4" x14ac:dyDescent="0.2">
      <c r="D2483" s="338"/>
    </row>
    <row r="2484" spans="4:4" x14ac:dyDescent="0.2">
      <c r="D2484" s="338"/>
    </row>
    <row r="2485" spans="4:4" x14ac:dyDescent="0.2">
      <c r="D2485" s="338"/>
    </row>
    <row r="2486" spans="4:4" x14ac:dyDescent="0.2">
      <c r="D2486" s="338"/>
    </row>
    <row r="2487" spans="4:4" x14ac:dyDescent="0.2">
      <c r="D2487" s="338"/>
    </row>
    <row r="2488" spans="4:4" x14ac:dyDescent="0.2">
      <c r="D2488" s="338"/>
    </row>
    <row r="2489" spans="4:4" x14ac:dyDescent="0.2">
      <c r="D2489" s="338"/>
    </row>
    <row r="2490" spans="4:4" x14ac:dyDescent="0.2">
      <c r="D2490" s="338"/>
    </row>
    <row r="2491" spans="4:4" x14ac:dyDescent="0.2">
      <c r="D2491" s="338"/>
    </row>
    <row r="2492" spans="4:4" x14ac:dyDescent="0.2">
      <c r="D2492" s="338"/>
    </row>
    <row r="2493" spans="4:4" x14ac:dyDescent="0.2">
      <c r="D2493" s="338"/>
    </row>
    <row r="2494" spans="4:4" x14ac:dyDescent="0.2">
      <c r="D2494" s="338"/>
    </row>
    <row r="2495" spans="4:4" x14ac:dyDescent="0.2">
      <c r="D2495" s="338"/>
    </row>
    <row r="2496" spans="4:4" x14ac:dyDescent="0.2">
      <c r="D2496" s="338"/>
    </row>
    <row r="2497" spans="4:4" x14ac:dyDescent="0.2">
      <c r="D2497" s="338"/>
    </row>
    <row r="2498" spans="4:4" x14ac:dyDescent="0.2">
      <c r="D2498" s="338"/>
    </row>
    <row r="2499" spans="4:4" x14ac:dyDescent="0.2">
      <c r="D2499" s="338"/>
    </row>
    <row r="2500" spans="4:4" x14ac:dyDescent="0.2">
      <c r="D2500" s="338"/>
    </row>
    <row r="2501" spans="4:4" x14ac:dyDescent="0.2">
      <c r="D2501" s="338"/>
    </row>
    <row r="2502" spans="4:4" x14ac:dyDescent="0.2">
      <c r="D2502" s="338"/>
    </row>
    <row r="2503" spans="4:4" x14ac:dyDescent="0.2">
      <c r="D2503" s="338"/>
    </row>
    <row r="2504" spans="4:4" x14ac:dyDescent="0.2">
      <c r="D2504" s="338"/>
    </row>
    <row r="2505" spans="4:4" x14ac:dyDescent="0.2">
      <c r="D2505" s="338"/>
    </row>
    <row r="2506" spans="4:4" x14ac:dyDescent="0.2">
      <c r="D2506" s="338"/>
    </row>
    <row r="2507" spans="4:4" x14ac:dyDescent="0.2">
      <c r="D2507" s="338"/>
    </row>
    <row r="2508" spans="4:4" x14ac:dyDescent="0.2">
      <c r="D2508" s="338"/>
    </row>
    <row r="2509" spans="4:4" x14ac:dyDescent="0.2">
      <c r="D2509" s="338"/>
    </row>
    <row r="2510" spans="4:4" x14ac:dyDescent="0.2">
      <c r="D2510" s="338"/>
    </row>
    <row r="2511" spans="4:4" x14ac:dyDescent="0.2">
      <c r="D2511" s="338"/>
    </row>
    <row r="2512" spans="4:4" x14ac:dyDescent="0.2">
      <c r="D2512" s="338"/>
    </row>
    <row r="2513" spans="4:4" x14ac:dyDescent="0.2">
      <c r="D2513" s="338"/>
    </row>
    <row r="2514" spans="4:4" x14ac:dyDescent="0.2">
      <c r="D2514" s="338"/>
    </row>
    <row r="2515" spans="4:4" x14ac:dyDescent="0.2">
      <c r="D2515" s="338"/>
    </row>
    <row r="2516" spans="4:4" x14ac:dyDescent="0.2">
      <c r="D2516" s="338"/>
    </row>
    <row r="2517" spans="4:4" x14ac:dyDescent="0.2">
      <c r="D2517" s="338"/>
    </row>
    <row r="2518" spans="4:4" x14ac:dyDescent="0.2">
      <c r="D2518" s="338"/>
    </row>
    <row r="2519" spans="4:4" x14ac:dyDescent="0.2">
      <c r="D2519" s="338"/>
    </row>
    <row r="2520" spans="4:4" x14ac:dyDescent="0.2">
      <c r="D2520" s="338"/>
    </row>
    <row r="2521" spans="4:4" x14ac:dyDescent="0.2">
      <c r="D2521" s="338"/>
    </row>
    <row r="2522" spans="4:4" x14ac:dyDescent="0.2">
      <c r="D2522" s="338"/>
    </row>
    <row r="2523" spans="4:4" x14ac:dyDescent="0.2">
      <c r="D2523" s="338"/>
    </row>
    <row r="2524" spans="4:4" x14ac:dyDescent="0.2">
      <c r="D2524" s="338"/>
    </row>
    <row r="2525" spans="4:4" x14ac:dyDescent="0.2">
      <c r="D2525" s="338"/>
    </row>
    <row r="2526" spans="4:4" x14ac:dyDescent="0.2">
      <c r="D2526" s="338"/>
    </row>
    <row r="2527" spans="4:4" x14ac:dyDescent="0.2">
      <c r="D2527" s="338"/>
    </row>
    <row r="2528" spans="4:4" x14ac:dyDescent="0.2">
      <c r="D2528" s="338"/>
    </row>
    <row r="2529" spans="4:4" x14ac:dyDescent="0.2">
      <c r="D2529" s="338"/>
    </row>
    <row r="2530" spans="4:4" x14ac:dyDescent="0.2">
      <c r="D2530" s="338"/>
    </row>
    <row r="2531" spans="4:4" x14ac:dyDescent="0.2">
      <c r="D2531" s="338"/>
    </row>
    <row r="2532" spans="4:4" x14ac:dyDescent="0.2">
      <c r="D2532" s="338"/>
    </row>
    <row r="2533" spans="4:4" x14ac:dyDescent="0.2">
      <c r="D2533" s="338"/>
    </row>
    <row r="2534" spans="4:4" x14ac:dyDescent="0.2">
      <c r="D2534" s="338"/>
    </row>
    <row r="2535" spans="4:4" x14ac:dyDescent="0.2">
      <c r="D2535" s="338"/>
    </row>
    <row r="2536" spans="4:4" x14ac:dyDescent="0.2">
      <c r="D2536" s="338"/>
    </row>
    <row r="2537" spans="4:4" x14ac:dyDescent="0.2">
      <c r="D2537" s="338"/>
    </row>
    <row r="2538" spans="4:4" x14ac:dyDescent="0.2">
      <c r="D2538" s="338"/>
    </row>
    <row r="2539" spans="4:4" x14ac:dyDescent="0.2">
      <c r="D2539" s="338"/>
    </row>
    <row r="2540" spans="4:4" x14ac:dyDescent="0.2">
      <c r="D2540" s="338"/>
    </row>
    <row r="2541" spans="4:4" x14ac:dyDescent="0.2">
      <c r="D2541" s="338"/>
    </row>
    <row r="2542" spans="4:4" x14ac:dyDescent="0.2">
      <c r="D2542" s="338"/>
    </row>
    <row r="2543" spans="4:4" x14ac:dyDescent="0.2">
      <c r="D2543" s="338"/>
    </row>
    <row r="2544" spans="4:4" x14ac:dyDescent="0.2">
      <c r="D2544" s="338"/>
    </row>
    <row r="2545" spans="4:4" x14ac:dyDescent="0.2">
      <c r="D2545" s="338"/>
    </row>
    <row r="2546" spans="4:4" x14ac:dyDescent="0.2">
      <c r="D2546" s="338"/>
    </row>
    <row r="2547" spans="4:4" x14ac:dyDescent="0.2">
      <c r="D2547" s="338"/>
    </row>
    <row r="2548" spans="4:4" x14ac:dyDescent="0.2">
      <c r="D2548" s="338"/>
    </row>
    <row r="2549" spans="4:4" x14ac:dyDescent="0.2">
      <c r="D2549" s="338"/>
    </row>
    <row r="2550" spans="4:4" x14ac:dyDescent="0.2">
      <c r="D2550" s="338"/>
    </row>
    <row r="2551" spans="4:4" x14ac:dyDescent="0.2">
      <c r="D2551" s="338"/>
    </row>
    <row r="2552" spans="4:4" x14ac:dyDescent="0.2">
      <c r="D2552" s="338"/>
    </row>
    <row r="2553" spans="4:4" x14ac:dyDescent="0.2">
      <c r="D2553" s="338"/>
    </row>
    <row r="2554" spans="4:4" x14ac:dyDescent="0.2">
      <c r="D2554" s="338"/>
    </row>
    <row r="2555" spans="4:4" x14ac:dyDescent="0.2">
      <c r="D2555" s="338"/>
    </row>
    <row r="2556" spans="4:4" x14ac:dyDescent="0.2">
      <c r="D2556" s="338"/>
    </row>
    <row r="2557" spans="4:4" x14ac:dyDescent="0.2">
      <c r="D2557" s="338"/>
    </row>
    <row r="2558" spans="4:4" x14ac:dyDescent="0.2">
      <c r="D2558" s="338"/>
    </row>
    <row r="2559" spans="4:4" x14ac:dyDescent="0.2">
      <c r="D2559" s="338"/>
    </row>
    <row r="2560" spans="4:4" x14ac:dyDescent="0.2">
      <c r="D2560" s="338"/>
    </row>
    <row r="2561" spans="4:4" x14ac:dyDescent="0.2">
      <c r="D2561" s="338"/>
    </row>
    <row r="2562" spans="4:4" x14ac:dyDescent="0.2">
      <c r="D2562" s="338"/>
    </row>
    <row r="2563" spans="4:4" x14ac:dyDescent="0.2">
      <c r="D2563" s="338"/>
    </row>
    <row r="2564" spans="4:4" x14ac:dyDescent="0.2">
      <c r="D2564" s="338"/>
    </row>
    <row r="2565" spans="4:4" x14ac:dyDescent="0.2">
      <c r="D2565" s="338"/>
    </row>
    <row r="2566" spans="4:4" x14ac:dyDescent="0.2">
      <c r="D2566" s="338"/>
    </row>
    <row r="2567" spans="4:4" x14ac:dyDescent="0.2">
      <c r="D2567" s="338"/>
    </row>
    <row r="2568" spans="4:4" x14ac:dyDescent="0.2">
      <c r="D2568" s="338"/>
    </row>
    <row r="2569" spans="4:4" x14ac:dyDescent="0.2">
      <c r="D2569" s="338"/>
    </row>
    <row r="2570" spans="4:4" x14ac:dyDescent="0.2">
      <c r="D2570" s="338"/>
    </row>
    <row r="2571" spans="4:4" x14ac:dyDescent="0.2">
      <c r="D2571" s="338"/>
    </row>
    <row r="2572" spans="4:4" x14ac:dyDescent="0.2">
      <c r="D2572" s="338"/>
    </row>
    <row r="2573" spans="4:4" x14ac:dyDescent="0.2">
      <c r="D2573" s="338"/>
    </row>
    <row r="2574" spans="4:4" x14ac:dyDescent="0.2">
      <c r="D2574" s="338"/>
    </row>
    <row r="2575" spans="4:4" x14ac:dyDescent="0.2">
      <c r="D2575" s="338"/>
    </row>
    <row r="2576" spans="4:4" x14ac:dyDescent="0.2">
      <c r="D2576" s="338"/>
    </row>
    <row r="2577" spans="4:4" x14ac:dyDescent="0.2">
      <c r="D2577" s="338"/>
    </row>
    <row r="2578" spans="4:4" x14ac:dyDescent="0.2">
      <c r="D2578" s="338"/>
    </row>
    <row r="2579" spans="4:4" x14ac:dyDescent="0.2">
      <c r="D2579" s="338"/>
    </row>
    <row r="2580" spans="4:4" x14ac:dyDescent="0.2">
      <c r="D2580" s="338"/>
    </row>
    <row r="2581" spans="4:4" x14ac:dyDescent="0.2">
      <c r="D2581" s="338"/>
    </row>
    <row r="2582" spans="4:4" x14ac:dyDescent="0.2">
      <c r="D2582" s="338"/>
    </row>
    <row r="2583" spans="4:4" x14ac:dyDescent="0.2">
      <c r="D2583" s="338"/>
    </row>
    <row r="2584" spans="4:4" x14ac:dyDescent="0.2">
      <c r="D2584" s="338"/>
    </row>
    <row r="2585" spans="4:4" x14ac:dyDescent="0.2">
      <c r="D2585" s="338"/>
    </row>
    <row r="2586" spans="4:4" x14ac:dyDescent="0.2">
      <c r="D2586" s="338"/>
    </row>
    <row r="2587" spans="4:4" x14ac:dyDescent="0.2">
      <c r="D2587" s="338"/>
    </row>
    <row r="2588" spans="4:4" x14ac:dyDescent="0.2">
      <c r="D2588" s="338"/>
    </row>
    <row r="2589" spans="4:4" x14ac:dyDescent="0.2">
      <c r="D2589" s="338"/>
    </row>
    <row r="2590" spans="4:4" x14ac:dyDescent="0.2">
      <c r="D2590" s="338"/>
    </row>
    <row r="2591" spans="4:4" x14ac:dyDescent="0.2">
      <c r="D2591" s="338"/>
    </row>
    <row r="2592" spans="4:4" x14ac:dyDescent="0.2">
      <c r="D2592" s="338"/>
    </row>
    <row r="2593" spans="4:4" x14ac:dyDescent="0.2">
      <c r="D2593" s="338"/>
    </row>
    <row r="2594" spans="4:4" x14ac:dyDescent="0.2">
      <c r="D2594" s="338"/>
    </row>
    <row r="2595" spans="4:4" x14ac:dyDescent="0.2">
      <c r="D2595" s="338"/>
    </row>
    <row r="2596" spans="4:4" x14ac:dyDescent="0.2">
      <c r="D2596" s="338"/>
    </row>
    <row r="2597" spans="4:4" x14ac:dyDescent="0.2">
      <c r="D2597" s="338"/>
    </row>
    <row r="2598" spans="4:4" x14ac:dyDescent="0.2">
      <c r="D2598" s="338"/>
    </row>
    <row r="2599" spans="4:4" x14ac:dyDescent="0.2">
      <c r="D2599" s="338"/>
    </row>
    <row r="2600" spans="4:4" x14ac:dyDescent="0.2">
      <c r="D2600" s="338"/>
    </row>
    <row r="2601" spans="4:4" x14ac:dyDescent="0.2">
      <c r="D2601" s="338"/>
    </row>
    <row r="2602" spans="4:4" x14ac:dyDescent="0.2">
      <c r="D2602" s="338"/>
    </row>
    <row r="2603" spans="4:4" x14ac:dyDescent="0.2">
      <c r="D2603" s="338"/>
    </row>
    <row r="2604" spans="4:4" x14ac:dyDescent="0.2">
      <c r="D2604" s="338"/>
    </row>
    <row r="2605" spans="4:4" x14ac:dyDescent="0.2">
      <c r="D2605" s="338"/>
    </row>
    <row r="2606" spans="4:4" x14ac:dyDescent="0.2">
      <c r="D2606" s="338"/>
    </row>
    <row r="2607" spans="4:4" x14ac:dyDescent="0.2">
      <c r="D2607" s="338"/>
    </row>
    <row r="2608" spans="4:4" x14ac:dyDescent="0.2">
      <c r="D2608" s="338"/>
    </row>
    <row r="2609" spans="4:4" x14ac:dyDescent="0.2">
      <c r="D2609" s="338"/>
    </row>
    <row r="2610" spans="4:4" x14ac:dyDescent="0.2">
      <c r="D2610" s="338"/>
    </row>
    <row r="2611" spans="4:4" x14ac:dyDescent="0.2">
      <c r="D2611" s="338"/>
    </row>
    <row r="2612" spans="4:4" x14ac:dyDescent="0.2">
      <c r="D2612" s="338"/>
    </row>
    <row r="2613" spans="4:4" x14ac:dyDescent="0.2">
      <c r="D2613" s="338"/>
    </row>
    <row r="2614" spans="4:4" x14ac:dyDescent="0.2">
      <c r="D2614" s="338"/>
    </row>
    <row r="2615" spans="4:4" x14ac:dyDescent="0.2">
      <c r="D2615" s="338"/>
    </row>
    <row r="2616" spans="4:4" x14ac:dyDescent="0.2">
      <c r="D2616" s="338"/>
    </row>
    <row r="2617" spans="4:4" x14ac:dyDescent="0.2">
      <c r="D2617" s="338"/>
    </row>
    <row r="2618" spans="4:4" x14ac:dyDescent="0.2">
      <c r="D2618" s="338"/>
    </row>
    <row r="2619" spans="4:4" x14ac:dyDescent="0.2">
      <c r="D2619" s="338"/>
    </row>
    <row r="2620" spans="4:4" x14ac:dyDescent="0.2">
      <c r="D2620" s="338"/>
    </row>
    <row r="2621" spans="4:4" x14ac:dyDescent="0.2">
      <c r="D2621" s="338"/>
    </row>
    <row r="2622" spans="4:4" x14ac:dyDescent="0.2">
      <c r="D2622" s="338"/>
    </row>
    <row r="2623" spans="4:4" x14ac:dyDescent="0.2">
      <c r="D2623" s="338"/>
    </row>
    <row r="2624" spans="4:4" x14ac:dyDescent="0.2">
      <c r="D2624" s="338"/>
    </row>
    <row r="2625" spans="4:4" x14ac:dyDescent="0.2">
      <c r="D2625" s="338"/>
    </row>
    <row r="2626" spans="4:4" x14ac:dyDescent="0.2">
      <c r="D2626" s="338"/>
    </row>
    <row r="2627" spans="4:4" x14ac:dyDescent="0.2">
      <c r="D2627" s="338"/>
    </row>
    <row r="2628" spans="4:4" x14ac:dyDescent="0.2">
      <c r="D2628" s="338"/>
    </row>
    <row r="2629" spans="4:4" x14ac:dyDescent="0.2">
      <c r="D2629" s="338"/>
    </row>
    <row r="2630" spans="4:4" x14ac:dyDescent="0.2">
      <c r="D2630" s="338"/>
    </row>
    <row r="2631" spans="4:4" x14ac:dyDescent="0.2">
      <c r="D2631" s="338"/>
    </row>
    <row r="2632" spans="4:4" x14ac:dyDescent="0.2">
      <c r="D2632" s="338"/>
    </row>
    <row r="2633" spans="4:4" x14ac:dyDescent="0.2">
      <c r="D2633" s="338"/>
    </row>
    <row r="2634" spans="4:4" x14ac:dyDescent="0.2">
      <c r="D2634" s="338"/>
    </row>
    <row r="2635" spans="4:4" x14ac:dyDescent="0.2">
      <c r="D2635" s="338"/>
    </row>
    <row r="2636" spans="4:4" x14ac:dyDescent="0.2">
      <c r="D2636" s="338"/>
    </row>
    <row r="2637" spans="4:4" x14ac:dyDescent="0.2">
      <c r="D2637" s="338"/>
    </row>
    <row r="2638" spans="4:4" x14ac:dyDescent="0.2">
      <c r="D2638" s="338"/>
    </row>
    <row r="2639" spans="4:4" x14ac:dyDescent="0.2">
      <c r="D2639" s="338"/>
    </row>
    <row r="2640" spans="4:4" x14ac:dyDescent="0.2">
      <c r="D2640" s="338"/>
    </row>
    <row r="2641" spans="4:4" x14ac:dyDescent="0.2">
      <c r="D2641" s="338"/>
    </row>
    <row r="2642" spans="4:4" x14ac:dyDescent="0.2">
      <c r="D2642" s="338"/>
    </row>
    <row r="2643" spans="4:4" x14ac:dyDescent="0.2">
      <c r="D2643" s="338"/>
    </row>
    <row r="2644" spans="4:4" x14ac:dyDescent="0.2">
      <c r="D2644" s="338"/>
    </row>
    <row r="2645" spans="4:4" x14ac:dyDescent="0.2">
      <c r="D2645" s="338"/>
    </row>
    <row r="2646" spans="4:4" x14ac:dyDescent="0.2">
      <c r="D2646" s="338"/>
    </row>
    <row r="2647" spans="4:4" x14ac:dyDescent="0.2">
      <c r="D2647" s="338"/>
    </row>
    <row r="2648" spans="4:4" x14ac:dyDescent="0.2">
      <c r="D2648" s="338"/>
    </row>
    <row r="2649" spans="4:4" x14ac:dyDescent="0.2">
      <c r="D2649" s="338"/>
    </row>
    <row r="2650" spans="4:4" x14ac:dyDescent="0.2">
      <c r="D2650" s="338"/>
    </row>
    <row r="2651" spans="4:4" x14ac:dyDescent="0.2">
      <c r="D2651" s="338"/>
    </row>
    <row r="2652" spans="4:4" x14ac:dyDescent="0.2">
      <c r="D2652" s="338"/>
    </row>
    <row r="2653" spans="4:4" x14ac:dyDescent="0.2">
      <c r="D2653" s="338"/>
    </row>
    <row r="2654" spans="4:4" x14ac:dyDescent="0.2">
      <c r="D2654" s="338"/>
    </row>
    <row r="2655" spans="4:4" x14ac:dyDescent="0.2">
      <c r="D2655" s="338"/>
    </row>
    <row r="2656" spans="4:4" x14ac:dyDescent="0.2">
      <c r="D2656" s="338"/>
    </row>
    <row r="2657" spans="4:4" x14ac:dyDescent="0.2">
      <c r="D2657" s="338"/>
    </row>
    <row r="2658" spans="4:4" x14ac:dyDescent="0.2">
      <c r="D2658" s="338"/>
    </row>
    <row r="2659" spans="4:4" x14ac:dyDescent="0.2">
      <c r="D2659" s="338"/>
    </row>
    <row r="2660" spans="4:4" x14ac:dyDescent="0.2">
      <c r="D2660" s="338"/>
    </row>
    <row r="2661" spans="4:4" x14ac:dyDescent="0.2">
      <c r="D2661" s="338"/>
    </row>
    <row r="2662" spans="4:4" x14ac:dyDescent="0.2">
      <c r="D2662" s="338"/>
    </row>
    <row r="2663" spans="4:4" x14ac:dyDescent="0.2">
      <c r="D2663" s="338"/>
    </row>
    <row r="2664" spans="4:4" x14ac:dyDescent="0.2">
      <c r="D2664" s="338"/>
    </row>
    <row r="2665" spans="4:4" x14ac:dyDescent="0.2">
      <c r="D2665" s="338"/>
    </row>
    <row r="2666" spans="4:4" x14ac:dyDescent="0.2">
      <c r="D2666" s="338"/>
    </row>
    <row r="2667" spans="4:4" x14ac:dyDescent="0.2">
      <c r="D2667" s="338"/>
    </row>
    <row r="2668" spans="4:4" x14ac:dyDescent="0.2">
      <c r="D2668" s="338"/>
    </row>
    <row r="2669" spans="4:4" x14ac:dyDescent="0.2">
      <c r="D2669" s="338"/>
    </row>
    <row r="2670" spans="4:4" x14ac:dyDescent="0.2">
      <c r="D2670" s="338"/>
    </row>
    <row r="2671" spans="4:4" x14ac:dyDescent="0.2">
      <c r="D2671" s="338"/>
    </row>
    <row r="2672" spans="4:4" x14ac:dyDescent="0.2">
      <c r="D2672" s="338"/>
    </row>
    <row r="2673" spans="4:4" x14ac:dyDescent="0.2">
      <c r="D2673" s="338"/>
    </row>
    <row r="2674" spans="4:4" x14ac:dyDescent="0.2">
      <c r="D2674" s="338"/>
    </row>
    <row r="2675" spans="4:4" x14ac:dyDescent="0.2">
      <c r="D2675" s="338"/>
    </row>
    <row r="2676" spans="4:4" x14ac:dyDescent="0.2">
      <c r="D2676" s="338"/>
    </row>
    <row r="2677" spans="4:4" x14ac:dyDescent="0.2">
      <c r="D2677" s="338"/>
    </row>
    <row r="2678" spans="4:4" x14ac:dyDescent="0.2">
      <c r="D2678" s="338"/>
    </row>
    <row r="2679" spans="4:4" x14ac:dyDescent="0.2">
      <c r="D2679" s="338"/>
    </row>
    <row r="2680" spans="4:4" x14ac:dyDescent="0.2">
      <c r="D2680" s="338"/>
    </row>
    <row r="2681" spans="4:4" x14ac:dyDescent="0.2">
      <c r="D2681" s="338"/>
    </row>
    <row r="2682" spans="4:4" x14ac:dyDescent="0.2">
      <c r="D2682" s="338"/>
    </row>
    <row r="2683" spans="4:4" x14ac:dyDescent="0.2">
      <c r="D2683" s="338"/>
    </row>
    <row r="2684" spans="4:4" x14ac:dyDescent="0.2">
      <c r="D2684" s="338"/>
    </row>
    <row r="2685" spans="4:4" x14ac:dyDescent="0.2">
      <c r="D2685" s="338"/>
    </row>
    <row r="2686" spans="4:4" x14ac:dyDescent="0.2">
      <c r="D2686" s="338"/>
    </row>
    <row r="2687" spans="4:4" x14ac:dyDescent="0.2">
      <c r="D2687" s="338"/>
    </row>
    <row r="2688" spans="4:4" x14ac:dyDescent="0.2">
      <c r="D2688" s="338"/>
    </row>
    <row r="2689" spans="4:4" x14ac:dyDescent="0.2">
      <c r="D2689" s="338"/>
    </row>
    <row r="2690" spans="4:4" x14ac:dyDescent="0.2">
      <c r="D2690" s="338"/>
    </row>
    <row r="2691" spans="4:4" x14ac:dyDescent="0.2">
      <c r="D2691" s="338"/>
    </row>
    <row r="2692" spans="4:4" x14ac:dyDescent="0.2">
      <c r="D2692" s="338"/>
    </row>
    <row r="2693" spans="4:4" x14ac:dyDescent="0.2">
      <c r="D2693" s="338"/>
    </row>
    <row r="2694" spans="4:4" x14ac:dyDescent="0.2">
      <c r="D2694" s="338"/>
    </row>
    <row r="2695" spans="4:4" x14ac:dyDescent="0.2">
      <c r="D2695" s="338"/>
    </row>
    <row r="2696" spans="4:4" x14ac:dyDescent="0.2">
      <c r="D2696" s="338"/>
    </row>
    <row r="2697" spans="4:4" x14ac:dyDescent="0.2">
      <c r="D2697" s="338"/>
    </row>
    <row r="2698" spans="4:4" x14ac:dyDescent="0.2">
      <c r="D2698" s="338"/>
    </row>
    <row r="2699" spans="4:4" x14ac:dyDescent="0.2">
      <c r="D2699" s="338"/>
    </row>
    <row r="2700" spans="4:4" x14ac:dyDescent="0.2">
      <c r="D2700" s="338"/>
    </row>
    <row r="2701" spans="4:4" x14ac:dyDescent="0.2">
      <c r="D2701" s="338"/>
    </row>
    <row r="2702" spans="4:4" x14ac:dyDescent="0.2">
      <c r="D2702" s="338"/>
    </row>
    <row r="2703" spans="4:4" x14ac:dyDescent="0.2">
      <c r="D2703" s="338"/>
    </row>
    <row r="2704" spans="4:4" x14ac:dyDescent="0.2">
      <c r="D2704" s="338"/>
    </row>
    <row r="2705" spans="4:4" x14ac:dyDescent="0.2">
      <c r="D2705" s="338"/>
    </row>
    <row r="2706" spans="4:4" x14ac:dyDescent="0.2">
      <c r="D2706" s="338"/>
    </row>
    <row r="2707" spans="4:4" x14ac:dyDescent="0.2">
      <c r="D2707" s="338"/>
    </row>
    <row r="2708" spans="4:4" x14ac:dyDescent="0.2">
      <c r="D2708" s="338"/>
    </row>
    <row r="2709" spans="4:4" x14ac:dyDescent="0.2">
      <c r="D2709" s="338"/>
    </row>
    <row r="2710" spans="4:4" x14ac:dyDescent="0.2">
      <c r="D2710" s="338"/>
    </row>
    <row r="2711" spans="4:4" x14ac:dyDescent="0.2">
      <c r="D2711" s="338"/>
    </row>
    <row r="2712" spans="4:4" x14ac:dyDescent="0.2">
      <c r="D2712" s="338"/>
    </row>
    <row r="2713" spans="4:4" x14ac:dyDescent="0.2">
      <c r="D2713" s="338"/>
    </row>
    <row r="2714" spans="4:4" x14ac:dyDescent="0.2">
      <c r="D2714" s="338"/>
    </row>
    <row r="2715" spans="4:4" x14ac:dyDescent="0.2">
      <c r="D2715" s="338"/>
    </row>
    <row r="2716" spans="4:4" x14ac:dyDescent="0.2">
      <c r="D2716" s="338"/>
    </row>
    <row r="2717" spans="4:4" x14ac:dyDescent="0.2">
      <c r="D2717" s="338"/>
    </row>
    <row r="2718" spans="4:4" x14ac:dyDescent="0.2">
      <c r="D2718" s="338"/>
    </row>
    <row r="2719" spans="4:4" x14ac:dyDescent="0.2">
      <c r="D2719" s="338"/>
    </row>
    <row r="2720" spans="4:4" x14ac:dyDescent="0.2">
      <c r="D2720" s="338"/>
    </row>
    <row r="2721" spans="4:4" x14ac:dyDescent="0.2">
      <c r="D2721" s="338"/>
    </row>
    <row r="2722" spans="4:4" x14ac:dyDescent="0.2">
      <c r="D2722" s="338"/>
    </row>
    <row r="2723" spans="4:4" x14ac:dyDescent="0.2">
      <c r="D2723" s="338"/>
    </row>
    <row r="2724" spans="4:4" x14ac:dyDescent="0.2">
      <c r="D2724" s="338"/>
    </row>
    <row r="2725" spans="4:4" x14ac:dyDescent="0.2">
      <c r="D2725" s="338"/>
    </row>
    <row r="2726" spans="4:4" x14ac:dyDescent="0.2">
      <c r="D2726" s="338"/>
    </row>
    <row r="2727" spans="4:4" x14ac:dyDescent="0.2">
      <c r="D2727" s="338"/>
    </row>
    <row r="2728" spans="4:4" x14ac:dyDescent="0.2">
      <c r="D2728" s="338"/>
    </row>
    <row r="2729" spans="4:4" x14ac:dyDescent="0.2">
      <c r="D2729" s="338"/>
    </row>
    <row r="2730" spans="4:4" x14ac:dyDescent="0.2">
      <c r="D2730" s="338"/>
    </row>
    <row r="2731" spans="4:4" x14ac:dyDescent="0.2">
      <c r="D2731" s="338"/>
    </row>
    <row r="2732" spans="4:4" x14ac:dyDescent="0.2">
      <c r="D2732" s="338"/>
    </row>
    <row r="2733" spans="4:4" x14ac:dyDescent="0.2">
      <c r="D2733" s="338"/>
    </row>
    <row r="2734" spans="4:4" x14ac:dyDescent="0.2">
      <c r="D2734" s="338"/>
    </row>
    <row r="2735" spans="4:4" x14ac:dyDescent="0.2">
      <c r="D2735" s="338"/>
    </row>
    <row r="2736" spans="4:4" x14ac:dyDescent="0.2">
      <c r="D2736" s="338"/>
    </row>
    <row r="2737" spans="4:4" x14ac:dyDescent="0.2">
      <c r="D2737" s="338"/>
    </row>
    <row r="2738" spans="4:4" x14ac:dyDescent="0.2">
      <c r="D2738" s="338"/>
    </row>
    <row r="2739" spans="4:4" x14ac:dyDescent="0.2">
      <c r="D2739" s="338"/>
    </row>
    <row r="2740" spans="4:4" x14ac:dyDescent="0.2">
      <c r="D2740" s="338"/>
    </row>
    <row r="2741" spans="4:4" x14ac:dyDescent="0.2">
      <c r="D2741" s="338"/>
    </row>
    <row r="2742" spans="4:4" x14ac:dyDescent="0.2">
      <c r="D2742" s="338"/>
    </row>
    <row r="2743" spans="4:4" x14ac:dyDescent="0.2">
      <c r="D2743" s="338"/>
    </row>
    <row r="2744" spans="4:4" x14ac:dyDescent="0.2">
      <c r="D2744" s="338"/>
    </row>
    <row r="2745" spans="4:4" x14ac:dyDescent="0.2">
      <c r="D2745" s="338"/>
    </row>
    <row r="2746" spans="4:4" x14ac:dyDescent="0.2">
      <c r="D2746" s="338"/>
    </row>
    <row r="2747" spans="4:4" x14ac:dyDescent="0.2">
      <c r="D2747" s="338"/>
    </row>
    <row r="2748" spans="4:4" x14ac:dyDescent="0.2">
      <c r="D2748" s="338"/>
    </row>
    <row r="2749" spans="4:4" x14ac:dyDescent="0.2">
      <c r="D2749" s="338"/>
    </row>
    <row r="2750" spans="4:4" x14ac:dyDescent="0.2">
      <c r="D2750" s="338"/>
    </row>
    <row r="2751" spans="4:4" x14ac:dyDescent="0.2">
      <c r="D2751" s="338"/>
    </row>
    <row r="2752" spans="4:4" x14ac:dyDescent="0.2">
      <c r="D2752" s="338"/>
    </row>
    <row r="2753" spans="4:4" x14ac:dyDescent="0.2">
      <c r="D2753" s="338"/>
    </row>
    <row r="2754" spans="4:4" x14ac:dyDescent="0.2">
      <c r="D2754" s="338"/>
    </row>
    <row r="2755" spans="4:4" x14ac:dyDescent="0.2">
      <c r="D2755" s="338"/>
    </row>
    <row r="2756" spans="4:4" x14ac:dyDescent="0.2">
      <c r="D2756" s="338"/>
    </row>
    <row r="2757" spans="4:4" x14ac:dyDescent="0.2">
      <c r="D2757" s="338"/>
    </row>
    <row r="2758" spans="4:4" x14ac:dyDescent="0.2">
      <c r="D2758" s="338"/>
    </row>
    <row r="2759" spans="4:4" x14ac:dyDescent="0.2">
      <c r="D2759" s="338"/>
    </row>
    <row r="2760" spans="4:4" x14ac:dyDescent="0.2">
      <c r="D2760" s="338"/>
    </row>
    <row r="2761" spans="4:4" x14ac:dyDescent="0.2">
      <c r="D2761" s="338"/>
    </row>
    <row r="2762" spans="4:4" x14ac:dyDescent="0.2">
      <c r="D2762" s="338"/>
    </row>
    <row r="2763" spans="4:4" x14ac:dyDescent="0.2">
      <c r="D2763" s="338"/>
    </row>
    <row r="2764" spans="4:4" x14ac:dyDescent="0.2">
      <c r="D2764" s="338"/>
    </row>
    <row r="2765" spans="4:4" x14ac:dyDescent="0.2">
      <c r="D2765" s="338"/>
    </row>
    <row r="2766" spans="4:4" x14ac:dyDescent="0.2">
      <c r="D2766" s="338"/>
    </row>
    <row r="2767" spans="4:4" x14ac:dyDescent="0.2">
      <c r="D2767" s="338"/>
    </row>
    <row r="2768" spans="4:4" x14ac:dyDescent="0.2">
      <c r="D2768" s="338"/>
    </row>
    <row r="2769" spans="4:4" x14ac:dyDescent="0.2">
      <c r="D2769" s="338"/>
    </row>
    <row r="2770" spans="4:4" x14ac:dyDescent="0.2">
      <c r="D2770" s="338"/>
    </row>
    <row r="2771" spans="4:4" x14ac:dyDescent="0.2">
      <c r="D2771" s="338"/>
    </row>
    <row r="2772" spans="4:4" x14ac:dyDescent="0.2">
      <c r="D2772" s="338"/>
    </row>
    <row r="2773" spans="4:4" x14ac:dyDescent="0.2">
      <c r="D2773" s="338"/>
    </row>
    <row r="2774" spans="4:4" x14ac:dyDescent="0.2">
      <c r="D2774" s="338"/>
    </row>
    <row r="2775" spans="4:4" x14ac:dyDescent="0.2">
      <c r="D2775" s="338"/>
    </row>
    <row r="2776" spans="4:4" x14ac:dyDescent="0.2">
      <c r="D2776" s="338"/>
    </row>
    <row r="2777" spans="4:4" x14ac:dyDescent="0.2">
      <c r="D2777" s="338"/>
    </row>
    <row r="2778" spans="4:4" x14ac:dyDescent="0.2">
      <c r="D2778" s="338"/>
    </row>
    <row r="2779" spans="4:4" x14ac:dyDescent="0.2">
      <c r="D2779" s="338"/>
    </row>
    <row r="2780" spans="4:4" x14ac:dyDescent="0.2">
      <c r="D2780" s="338"/>
    </row>
    <row r="2781" spans="4:4" x14ac:dyDescent="0.2">
      <c r="D2781" s="338"/>
    </row>
    <row r="2782" spans="4:4" x14ac:dyDescent="0.2">
      <c r="D2782" s="338"/>
    </row>
    <row r="2783" spans="4:4" x14ac:dyDescent="0.2">
      <c r="D2783" s="338"/>
    </row>
    <row r="2784" spans="4:4" x14ac:dyDescent="0.2">
      <c r="D2784" s="338"/>
    </row>
    <row r="2785" spans="4:4" x14ac:dyDescent="0.2">
      <c r="D2785" s="338"/>
    </row>
    <row r="2786" spans="4:4" x14ac:dyDescent="0.2">
      <c r="D2786" s="338"/>
    </row>
    <row r="2787" spans="4:4" x14ac:dyDescent="0.2">
      <c r="D2787" s="338"/>
    </row>
    <row r="2788" spans="4:4" x14ac:dyDescent="0.2">
      <c r="D2788" s="338"/>
    </row>
    <row r="2789" spans="4:4" x14ac:dyDescent="0.2">
      <c r="D2789" s="338"/>
    </row>
    <row r="2790" spans="4:4" x14ac:dyDescent="0.2">
      <c r="D2790" s="338"/>
    </row>
    <row r="2791" spans="4:4" x14ac:dyDescent="0.2">
      <c r="D2791" s="338"/>
    </row>
    <row r="2792" spans="4:4" x14ac:dyDescent="0.2">
      <c r="D2792" s="338"/>
    </row>
    <row r="2793" spans="4:4" x14ac:dyDescent="0.2">
      <c r="D2793" s="338"/>
    </row>
    <row r="2794" spans="4:4" x14ac:dyDescent="0.2">
      <c r="D2794" s="338"/>
    </row>
    <row r="2795" spans="4:4" x14ac:dyDescent="0.2">
      <c r="D2795" s="338"/>
    </row>
    <row r="2796" spans="4:4" x14ac:dyDescent="0.2">
      <c r="D2796" s="338"/>
    </row>
    <row r="2797" spans="4:4" x14ac:dyDescent="0.2">
      <c r="D2797" s="338"/>
    </row>
    <row r="2798" spans="4:4" x14ac:dyDescent="0.2">
      <c r="D2798" s="338"/>
    </row>
    <row r="2799" spans="4:4" x14ac:dyDescent="0.2">
      <c r="D2799" s="338"/>
    </row>
    <row r="2800" spans="4:4" x14ac:dyDescent="0.2">
      <c r="D2800" s="338"/>
    </row>
    <row r="2801" spans="4:4" x14ac:dyDescent="0.2">
      <c r="D2801" s="338"/>
    </row>
    <row r="2802" spans="4:4" x14ac:dyDescent="0.2">
      <c r="D2802" s="338"/>
    </row>
    <row r="2803" spans="4:4" x14ac:dyDescent="0.2">
      <c r="D2803" s="338"/>
    </row>
    <row r="2804" spans="4:4" x14ac:dyDescent="0.2">
      <c r="D2804" s="338"/>
    </row>
    <row r="2805" spans="4:4" x14ac:dyDescent="0.2">
      <c r="D2805" s="338"/>
    </row>
    <row r="2806" spans="4:4" x14ac:dyDescent="0.2">
      <c r="D2806" s="338"/>
    </row>
    <row r="2807" spans="4:4" x14ac:dyDescent="0.2">
      <c r="D2807" s="338"/>
    </row>
    <row r="2808" spans="4:4" x14ac:dyDescent="0.2">
      <c r="D2808" s="338"/>
    </row>
    <row r="2809" spans="4:4" x14ac:dyDescent="0.2">
      <c r="D2809" s="338"/>
    </row>
    <row r="2810" spans="4:4" x14ac:dyDescent="0.2">
      <c r="D2810" s="338"/>
    </row>
    <row r="2811" spans="4:4" x14ac:dyDescent="0.2">
      <c r="D2811" s="338"/>
    </row>
    <row r="2812" spans="4:4" x14ac:dyDescent="0.2">
      <c r="D2812" s="338"/>
    </row>
    <row r="2813" spans="4:4" x14ac:dyDescent="0.2">
      <c r="D2813" s="338"/>
    </row>
    <row r="2814" spans="4:4" x14ac:dyDescent="0.2">
      <c r="D2814" s="338"/>
    </row>
    <row r="2815" spans="4:4" x14ac:dyDescent="0.2">
      <c r="D2815" s="338"/>
    </row>
    <row r="2816" spans="4:4" x14ac:dyDescent="0.2">
      <c r="D2816" s="338"/>
    </row>
    <row r="2817" spans="4:4" x14ac:dyDescent="0.2">
      <c r="D2817" s="338"/>
    </row>
    <row r="2818" spans="4:4" x14ac:dyDescent="0.2">
      <c r="D2818" s="338"/>
    </row>
    <row r="2819" spans="4:4" x14ac:dyDescent="0.2">
      <c r="D2819" s="338"/>
    </row>
    <row r="2820" spans="4:4" x14ac:dyDescent="0.2">
      <c r="D2820" s="338"/>
    </row>
    <row r="2821" spans="4:4" x14ac:dyDescent="0.2">
      <c r="D2821" s="338"/>
    </row>
    <row r="2822" spans="4:4" x14ac:dyDescent="0.2">
      <c r="D2822" s="338"/>
    </row>
    <row r="2823" spans="4:4" x14ac:dyDescent="0.2">
      <c r="D2823" s="338"/>
    </row>
    <row r="2824" spans="4:4" x14ac:dyDescent="0.2">
      <c r="D2824" s="338"/>
    </row>
    <row r="2825" spans="4:4" x14ac:dyDescent="0.2">
      <c r="D2825" s="338"/>
    </row>
    <row r="2826" spans="4:4" x14ac:dyDescent="0.2">
      <c r="D2826" s="338"/>
    </row>
    <row r="2827" spans="4:4" x14ac:dyDescent="0.2">
      <c r="D2827" s="338"/>
    </row>
    <row r="2828" spans="4:4" x14ac:dyDescent="0.2">
      <c r="D2828" s="338"/>
    </row>
    <row r="2829" spans="4:4" x14ac:dyDescent="0.2">
      <c r="D2829" s="338"/>
    </row>
    <row r="2830" spans="4:4" x14ac:dyDescent="0.2">
      <c r="D2830" s="338"/>
    </row>
    <row r="2831" spans="4:4" x14ac:dyDescent="0.2">
      <c r="D2831" s="338"/>
    </row>
    <row r="2832" spans="4:4" x14ac:dyDescent="0.2">
      <c r="D2832" s="338"/>
    </row>
    <row r="2833" spans="4:4" x14ac:dyDescent="0.2">
      <c r="D2833" s="338"/>
    </row>
    <row r="2834" spans="4:4" x14ac:dyDescent="0.2">
      <c r="D2834" s="338"/>
    </row>
    <row r="2835" spans="4:4" x14ac:dyDescent="0.2">
      <c r="D2835" s="338"/>
    </row>
    <row r="2836" spans="4:4" x14ac:dyDescent="0.2">
      <c r="D2836" s="338"/>
    </row>
    <row r="2837" spans="4:4" x14ac:dyDescent="0.2">
      <c r="D2837" s="338"/>
    </row>
    <row r="2838" spans="4:4" x14ac:dyDescent="0.2">
      <c r="D2838" s="338"/>
    </row>
    <row r="2839" spans="4:4" x14ac:dyDescent="0.2">
      <c r="D2839" s="338"/>
    </row>
    <row r="2840" spans="4:4" x14ac:dyDescent="0.2">
      <c r="D2840" s="338"/>
    </row>
    <row r="2841" spans="4:4" x14ac:dyDescent="0.2">
      <c r="D2841" s="338"/>
    </row>
    <row r="2842" spans="4:4" x14ac:dyDescent="0.2">
      <c r="D2842" s="338"/>
    </row>
    <row r="2843" spans="4:4" x14ac:dyDescent="0.2">
      <c r="D2843" s="338"/>
    </row>
    <row r="2844" spans="4:4" x14ac:dyDescent="0.2">
      <c r="D2844" s="338"/>
    </row>
    <row r="2845" spans="4:4" x14ac:dyDescent="0.2">
      <c r="D2845" s="338"/>
    </row>
    <row r="2846" spans="4:4" x14ac:dyDescent="0.2">
      <c r="D2846" s="338"/>
    </row>
    <row r="2847" spans="4:4" x14ac:dyDescent="0.2">
      <c r="D2847" s="338"/>
    </row>
    <row r="2848" spans="4:4" x14ac:dyDescent="0.2">
      <c r="D2848" s="338"/>
    </row>
    <row r="2849" spans="4:4" x14ac:dyDescent="0.2">
      <c r="D2849" s="338"/>
    </row>
    <row r="2850" spans="4:4" x14ac:dyDescent="0.2">
      <c r="D2850" s="338"/>
    </row>
    <row r="2851" spans="4:4" x14ac:dyDescent="0.2">
      <c r="D2851" s="338"/>
    </row>
    <row r="2852" spans="4:4" x14ac:dyDescent="0.2">
      <c r="D2852" s="338"/>
    </row>
    <row r="2853" spans="4:4" x14ac:dyDescent="0.2">
      <c r="D2853" s="338"/>
    </row>
    <row r="2854" spans="4:4" x14ac:dyDescent="0.2">
      <c r="D2854" s="338"/>
    </row>
    <row r="2855" spans="4:4" x14ac:dyDescent="0.2">
      <c r="D2855" s="338"/>
    </row>
    <row r="2856" spans="4:4" x14ac:dyDescent="0.2">
      <c r="D2856" s="338"/>
    </row>
    <row r="2857" spans="4:4" x14ac:dyDescent="0.2">
      <c r="D2857" s="338"/>
    </row>
    <row r="2858" spans="4:4" x14ac:dyDescent="0.2">
      <c r="D2858" s="338"/>
    </row>
    <row r="2859" spans="4:4" x14ac:dyDescent="0.2">
      <c r="D2859" s="338"/>
    </row>
    <row r="2860" spans="4:4" x14ac:dyDescent="0.2">
      <c r="D2860" s="338"/>
    </row>
    <row r="2861" spans="4:4" x14ac:dyDescent="0.2">
      <c r="D2861" s="338"/>
    </row>
    <row r="2862" spans="4:4" x14ac:dyDescent="0.2">
      <c r="D2862" s="338"/>
    </row>
    <row r="2863" spans="4:4" x14ac:dyDescent="0.2">
      <c r="D2863" s="338"/>
    </row>
    <row r="2864" spans="4:4" x14ac:dyDescent="0.2">
      <c r="D2864" s="338"/>
    </row>
    <row r="2865" spans="4:4" x14ac:dyDescent="0.2">
      <c r="D2865" s="338"/>
    </row>
    <row r="2866" spans="4:4" x14ac:dyDescent="0.2">
      <c r="D2866" s="338"/>
    </row>
    <row r="2867" spans="4:4" x14ac:dyDescent="0.2">
      <c r="D2867" s="338"/>
    </row>
    <row r="2868" spans="4:4" x14ac:dyDescent="0.2">
      <c r="D2868" s="338"/>
    </row>
    <row r="2869" spans="4:4" x14ac:dyDescent="0.2">
      <c r="D2869" s="338"/>
    </row>
    <row r="2870" spans="4:4" x14ac:dyDescent="0.2">
      <c r="D2870" s="338"/>
    </row>
    <row r="2871" spans="4:4" x14ac:dyDescent="0.2">
      <c r="D2871" s="338"/>
    </row>
    <row r="2872" spans="4:4" x14ac:dyDescent="0.2">
      <c r="D2872" s="338"/>
    </row>
    <row r="2873" spans="4:4" x14ac:dyDescent="0.2">
      <c r="D2873" s="338"/>
    </row>
    <row r="2874" spans="4:4" x14ac:dyDescent="0.2">
      <c r="D2874" s="338"/>
    </row>
    <row r="2875" spans="4:4" x14ac:dyDescent="0.2">
      <c r="D2875" s="338"/>
    </row>
    <row r="2876" spans="4:4" x14ac:dyDescent="0.2">
      <c r="D2876" s="338"/>
    </row>
    <row r="2877" spans="4:4" x14ac:dyDescent="0.2">
      <c r="D2877" s="338"/>
    </row>
    <row r="2878" spans="4:4" x14ac:dyDescent="0.2">
      <c r="D2878" s="338"/>
    </row>
    <row r="2879" spans="4:4" x14ac:dyDescent="0.2">
      <c r="D2879" s="338"/>
    </row>
    <row r="2880" spans="4:4" x14ac:dyDescent="0.2">
      <c r="D2880" s="338"/>
    </row>
    <row r="2881" spans="4:4" x14ac:dyDescent="0.2">
      <c r="D2881" s="338"/>
    </row>
    <row r="2882" spans="4:4" x14ac:dyDescent="0.2">
      <c r="D2882" s="338"/>
    </row>
    <row r="2883" spans="4:4" x14ac:dyDescent="0.2">
      <c r="D2883" s="338"/>
    </row>
    <row r="2884" spans="4:4" x14ac:dyDescent="0.2">
      <c r="D2884" s="338"/>
    </row>
    <row r="2885" spans="4:4" x14ac:dyDescent="0.2">
      <c r="D2885" s="338"/>
    </row>
    <row r="2886" spans="4:4" x14ac:dyDescent="0.2">
      <c r="D2886" s="338"/>
    </row>
    <row r="2887" spans="4:4" x14ac:dyDescent="0.2">
      <c r="D2887" s="338"/>
    </row>
    <row r="2888" spans="4:4" x14ac:dyDescent="0.2">
      <c r="D2888" s="338"/>
    </row>
    <row r="2889" spans="4:4" x14ac:dyDescent="0.2">
      <c r="D2889" s="338"/>
    </row>
    <row r="2890" spans="4:4" x14ac:dyDescent="0.2">
      <c r="D2890" s="338"/>
    </row>
    <row r="2891" spans="4:4" x14ac:dyDescent="0.2">
      <c r="D2891" s="338"/>
    </row>
    <row r="2892" spans="4:4" x14ac:dyDescent="0.2">
      <c r="D2892" s="338"/>
    </row>
    <row r="2893" spans="4:4" x14ac:dyDescent="0.2">
      <c r="D2893" s="338"/>
    </row>
    <row r="2894" spans="4:4" x14ac:dyDescent="0.2">
      <c r="D2894" s="338"/>
    </row>
    <row r="2895" spans="4:4" x14ac:dyDescent="0.2">
      <c r="D2895" s="338"/>
    </row>
    <row r="2896" spans="4:4" x14ac:dyDescent="0.2">
      <c r="D2896" s="338"/>
    </row>
    <row r="2897" spans="4:4" x14ac:dyDescent="0.2">
      <c r="D2897" s="338"/>
    </row>
    <row r="2898" spans="4:4" x14ac:dyDescent="0.2">
      <c r="D2898" s="338"/>
    </row>
    <row r="2899" spans="4:4" x14ac:dyDescent="0.2">
      <c r="D2899" s="338"/>
    </row>
    <row r="2900" spans="4:4" x14ac:dyDescent="0.2">
      <c r="D2900" s="338"/>
    </row>
    <row r="2901" spans="4:4" x14ac:dyDescent="0.2">
      <c r="D2901" s="338"/>
    </row>
    <row r="2902" spans="4:4" x14ac:dyDescent="0.2">
      <c r="D2902" s="338"/>
    </row>
    <row r="2903" spans="4:4" x14ac:dyDescent="0.2">
      <c r="D2903" s="338"/>
    </row>
    <row r="2904" spans="4:4" x14ac:dyDescent="0.2">
      <c r="D2904" s="338"/>
    </row>
    <row r="2905" spans="4:4" x14ac:dyDescent="0.2">
      <c r="D2905" s="338"/>
    </row>
    <row r="2906" spans="4:4" x14ac:dyDescent="0.2">
      <c r="D2906" s="338"/>
    </row>
    <row r="2907" spans="4:4" x14ac:dyDescent="0.2">
      <c r="D2907" s="338"/>
    </row>
    <row r="2908" spans="4:4" x14ac:dyDescent="0.2">
      <c r="D2908" s="338"/>
    </row>
    <row r="2909" spans="4:4" x14ac:dyDescent="0.2">
      <c r="D2909" s="338"/>
    </row>
    <row r="2910" spans="4:4" x14ac:dyDescent="0.2">
      <c r="D2910" s="338"/>
    </row>
    <row r="2911" spans="4:4" x14ac:dyDescent="0.2">
      <c r="D2911" s="338"/>
    </row>
    <row r="2912" spans="4:4" x14ac:dyDescent="0.2">
      <c r="D2912" s="338"/>
    </row>
    <row r="2913" spans="4:4" x14ac:dyDescent="0.2">
      <c r="D2913" s="338"/>
    </row>
    <row r="2914" spans="4:4" x14ac:dyDescent="0.2">
      <c r="D2914" s="338"/>
    </row>
    <row r="2915" spans="4:4" x14ac:dyDescent="0.2">
      <c r="D2915" s="338"/>
    </row>
    <row r="2916" spans="4:4" x14ac:dyDescent="0.2">
      <c r="D2916" s="338"/>
    </row>
    <row r="2917" spans="4:4" x14ac:dyDescent="0.2">
      <c r="D2917" s="338"/>
    </row>
    <row r="2918" spans="4:4" x14ac:dyDescent="0.2">
      <c r="D2918" s="338"/>
    </row>
    <row r="2919" spans="4:4" x14ac:dyDescent="0.2">
      <c r="D2919" s="338"/>
    </row>
    <row r="2920" spans="4:4" x14ac:dyDescent="0.2">
      <c r="D2920" s="338"/>
    </row>
    <row r="2921" spans="4:4" x14ac:dyDescent="0.2">
      <c r="D2921" s="338"/>
    </row>
    <row r="2922" spans="4:4" x14ac:dyDescent="0.2">
      <c r="D2922" s="338"/>
    </row>
    <row r="2923" spans="4:4" x14ac:dyDescent="0.2">
      <c r="D2923" s="338"/>
    </row>
    <row r="2924" spans="4:4" x14ac:dyDescent="0.2">
      <c r="D2924" s="338"/>
    </row>
    <row r="2925" spans="4:4" x14ac:dyDescent="0.2">
      <c r="D2925" s="338"/>
    </row>
    <row r="2926" spans="4:4" x14ac:dyDescent="0.2">
      <c r="D2926" s="338"/>
    </row>
    <row r="2927" spans="4:4" x14ac:dyDescent="0.2">
      <c r="D2927" s="338"/>
    </row>
    <row r="2928" spans="4:4" x14ac:dyDescent="0.2">
      <c r="D2928" s="338"/>
    </row>
    <row r="2929" spans="4:4" x14ac:dyDescent="0.2">
      <c r="D2929" s="338"/>
    </row>
    <row r="2930" spans="4:4" x14ac:dyDescent="0.2">
      <c r="D2930" s="338"/>
    </row>
    <row r="2931" spans="4:4" x14ac:dyDescent="0.2">
      <c r="D2931" s="338"/>
    </row>
    <row r="2932" spans="4:4" x14ac:dyDescent="0.2">
      <c r="D2932" s="338"/>
    </row>
    <row r="2933" spans="4:4" x14ac:dyDescent="0.2">
      <c r="D2933" s="338"/>
    </row>
    <row r="2934" spans="4:4" x14ac:dyDescent="0.2">
      <c r="D2934" s="338"/>
    </row>
    <row r="2935" spans="4:4" x14ac:dyDescent="0.2">
      <c r="D2935" s="338"/>
    </row>
    <row r="2936" spans="4:4" x14ac:dyDescent="0.2">
      <c r="D2936" s="338"/>
    </row>
    <row r="2937" spans="4:4" x14ac:dyDescent="0.2">
      <c r="D2937" s="338"/>
    </row>
    <row r="2938" spans="4:4" x14ac:dyDescent="0.2">
      <c r="D2938" s="338"/>
    </row>
    <row r="2939" spans="4:4" x14ac:dyDescent="0.2">
      <c r="D2939" s="338"/>
    </row>
    <row r="2940" spans="4:4" x14ac:dyDescent="0.2">
      <c r="D2940" s="338"/>
    </row>
    <row r="2941" spans="4:4" x14ac:dyDescent="0.2">
      <c r="D2941" s="338"/>
    </row>
    <row r="2942" spans="4:4" x14ac:dyDescent="0.2">
      <c r="D2942" s="338"/>
    </row>
    <row r="2943" spans="4:4" x14ac:dyDescent="0.2">
      <c r="D2943" s="338"/>
    </row>
    <row r="2944" spans="4:4" x14ac:dyDescent="0.2">
      <c r="D2944" s="338"/>
    </row>
    <row r="2945" spans="4:4" x14ac:dyDescent="0.2">
      <c r="D2945" s="338"/>
    </row>
    <row r="2946" spans="4:4" x14ac:dyDescent="0.2">
      <c r="D2946" s="338"/>
    </row>
    <row r="2947" spans="4:4" x14ac:dyDescent="0.2">
      <c r="D2947" s="338"/>
    </row>
    <row r="2948" spans="4:4" x14ac:dyDescent="0.2">
      <c r="D2948" s="338"/>
    </row>
    <row r="2949" spans="4:4" x14ac:dyDescent="0.2">
      <c r="D2949" s="338"/>
    </row>
    <row r="2950" spans="4:4" x14ac:dyDescent="0.2">
      <c r="D2950" s="338"/>
    </row>
    <row r="2951" spans="4:4" x14ac:dyDescent="0.2">
      <c r="D2951" s="338"/>
    </row>
    <row r="2952" spans="4:4" x14ac:dyDescent="0.2">
      <c r="D2952" s="338"/>
    </row>
    <row r="2953" spans="4:4" x14ac:dyDescent="0.2">
      <c r="D2953" s="338"/>
    </row>
    <row r="2954" spans="4:4" x14ac:dyDescent="0.2">
      <c r="D2954" s="338"/>
    </row>
    <row r="2955" spans="4:4" x14ac:dyDescent="0.2">
      <c r="D2955" s="338"/>
    </row>
    <row r="2956" spans="4:4" x14ac:dyDescent="0.2">
      <c r="D2956" s="338"/>
    </row>
    <row r="2957" spans="4:4" x14ac:dyDescent="0.2">
      <c r="D2957" s="338"/>
    </row>
    <row r="2958" spans="4:4" x14ac:dyDescent="0.2">
      <c r="D2958" s="338"/>
    </row>
    <row r="2959" spans="4:4" x14ac:dyDescent="0.2">
      <c r="D2959" s="338"/>
    </row>
    <row r="2960" spans="4:4" x14ac:dyDescent="0.2">
      <c r="D2960" s="338"/>
    </row>
    <row r="2961" spans="4:4" x14ac:dyDescent="0.2">
      <c r="D2961" s="338"/>
    </row>
    <row r="2962" spans="4:4" x14ac:dyDescent="0.2">
      <c r="D2962" s="338"/>
    </row>
    <row r="2963" spans="4:4" x14ac:dyDescent="0.2">
      <c r="D2963" s="338"/>
    </row>
    <row r="2964" spans="4:4" x14ac:dyDescent="0.2">
      <c r="D2964" s="338"/>
    </row>
    <row r="2965" spans="4:4" x14ac:dyDescent="0.2">
      <c r="D2965" s="338"/>
    </row>
    <row r="2966" spans="4:4" x14ac:dyDescent="0.2">
      <c r="D2966" s="338"/>
    </row>
    <row r="2967" spans="4:4" x14ac:dyDescent="0.2">
      <c r="D2967" s="338"/>
    </row>
    <row r="2968" spans="4:4" x14ac:dyDescent="0.2">
      <c r="D2968" s="338"/>
    </row>
    <row r="2969" spans="4:4" x14ac:dyDescent="0.2">
      <c r="D2969" s="338"/>
    </row>
    <row r="2970" spans="4:4" x14ac:dyDescent="0.2">
      <c r="D2970" s="338"/>
    </row>
    <row r="2971" spans="4:4" x14ac:dyDescent="0.2">
      <c r="D2971" s="338"/>
    </row>
    <row r="2972" spans="4:4" x14ac:dyDescent="0.2">
      <c r="D2972" s="338"/>
    </row>
    <row r="2973" spans="4:4" x14ac:dyDescent="0.2">
      <c r="D2973" s="338"/>
    </row>
    <row r="2974" spans="4:4" x14ac:dyDescent="0.2">
      <c r="D2974" s="338"/>
    </row>
    <row r="2975" spans="4:4" x14ac:dyDescent="0.2">
      <c r="D2975" s="338"/>
    </row>
    <row r="2976" spans="4:4" x14ac:dyDescent="0.2">
      <c r="D2976" s="338"/>
    </row>
    <row r="2977" spans="4:4" x14ac:dyDescent="0.2">
      <c r="D2977" s="338"/>
    </row>
    <row r="2978" spans="4:4" x14ac:dyDescent="0.2">
      <c r="D2978" s="338"/>
    </row>
    <row r="2979" spans="4:4" x14ac:dyDescent="0.2">
      <c r="D2979" s="338"/>
    </row>
    <row r="2980" spans="4:4" x14ac:dyDescent="0.2">
      <c r="D2980" s="338"/>
    </row>
    <row r="2981" spans="4:4" x14ac:dyDescent="0.2">
      <c r="D2981" s="338"/>
    </row>
    <row r="2982" spans="4:4" x14ac:dyDescent="0.2">
      <c r="D2982" s="338"/>
    </row>
    <row r="2983" spans="4:4" x14ac:dyDescent="0.2">
      <c r="D2983" s="338"/>
    </row>
    <row r="2984" spans="4:4" x14ac:dyDescent="0.2">
      <c r="D2984" s="338"/>
    </row>
    <row r="2985" spans="4:4" x14ac:dyDescent="0.2">
      <c r="D2985" s="338"/>
    </row>
    <row r="2986" spans="4:4" x14ac:dyDescent="0.2">
      <c r="D2986" s="338"/>
    </row>
    <row r="2987" spans="4:4" x14ac:dyDescent="0.2">
      <c r="D2987" s="338"/>
    </row>
    <row r="2988" spans="4:4" x14ac:dyDescent="0.2">
      <c r="D2988" s="338"/>
    </row>
    <row r="2989" spans="4:4" x14ac:dyDescent="0.2">
      <c r="D2989" s="338"/>
    </row>
    <row r="2990" spans="4:4" x14ac:dyDescent="0.2">
      <c r="D2990" s="338"/>
    </row>
    <row r="2991" spans="4:4" x14ac:dyDescent="0.2">
      <c r="D2991" s="338"/>
    </row>
    <row r="2992" spans="4:4" x14ac:dyDescent="0.2">
      <c r="D2992" s="338"/>
    </row>
    <row r="2993" spans="4:4" x14ac:dyDescent="0.2">
      <c r="D2993" s="338"/>
    </row>
    <row r="2994" spans="4:4" x14ac:dyDescent="0.2">
      <c r="D2994" s="338"/>
    </row>
    <row r="2995" spans="4:4" x14ac:dyDescent="0.2">
      <c r="D2995" s="338"/>
    </row>
    <row r="2996" spans="4:4" x14ac:dyDescent="0.2">
      <c r="D2996" s="338"/>
    </row>
    <row r="2997" spans="4:4" x14ac:dyDescent="0.2">
      <c r="D2997" s="338"/>
    </row>
    <row r="2998" spans="4:4" x14ac:dyDescent="0.2">
      <c r="D2998" s="338"/>
    </row>
    <row r="2999" spans="4:4" x14ac:dyDescent="0.2">
      <c r="D2999" s="338"/>
    </row>
    <row r="3000" spans="4:4" x14ac:dyDescent="0.2">
      <c r="D3000" s="338"/>
    </row>
    <row r="3001" spans="4:4" x14ac:dyDescent="0.2">
      <c r="D3001" s="338"/>
    </row>
    <row r="3002" spans="4:4" x14ac:dyDescent="0.2">
      <c r="D3002" s="338"/>
    </row>
    <row r="3003" spans="4:4" x14ac:dyDescent="0.2">
      <c r="D3003" s="338"/>
    </row>
    <row r="3004" spans="4:4" x14ac:dyDescent="0.2">
      <c r="D3004" s="338"/>
    </row>
    <row r="3005" spans="4:4" x14ac:dyDescent="0.2">
      <c r="D3005" s="338"/>
    </row>
    <row r="3006" spans="4:4" x14ac:dyDescent="0.2">
      <c r="D3006" s="338"/>
    </row>
    <row r="3007" spans="4:4" x14ac:dyDescent="0.2">
      <c r="D3007" s="338"/>
    </row>
    <row r="3008" spans="4:4" x14ac:dyDescent="0.2">
      <c r="D3008" s="338"/>
    </row>
    <row r="3009" spans="4:4" x14ac:dyDescent="0.2">
      <c r="D3009" s="338"/>
    </row>
    <row r="3010" spans="4:4" x14ac:dyDescent="0.2">
      <c r="D3010" s="338"/>
    </row>
    <row r="3011" spans="4:4" x14ac:dyDescent="0.2">
      <c r="D3011" s="338"/>
    </row>
    <row r="3012" spans="4:4" x14ac:dyDescent="0.2">
      <c r="D3012" s="338"/>
    </row>
    <row r="3013" spans="4:4" x14ac:dyDescent="0.2">
      <c r="D3013" s="338"/>
    </row>
    <row r="3014" spans="4:4" x14ac:dyDescent="0.2">
      <c r="D3014" s="338"/>
    </row>
    <row r="3015" spans="4:4" x14ac:dyDescent="0.2">
      <c r="D3015" s="338"/>
    </row>
    <row r="3016" spans="4:4" x14ac:dyDescent="0.2">
      <c r="D3016" s="338"/>
    </row>
    <row r="3017" spans="4:4" x14ac:dyDescent="0.2">
      <c r="D3017" s="338"/>
    </row>
    <row r="3018" spans="4:4" x14ac:dyDescent="0.2">
      <c r="D3018" s="338"/>
    </row>
    <row r="3019" spans="4:4" x14ac:dyDescent="0.2">
      <c r="D3019" s="338"/>
    </row>
    <row r="3020" spans="4:4" x14ac:dyDescent="0.2">
      <c r="D3020" s="338"/>
    </row>
    <row r="3021" spans="4:4" x14ac:dyDescent="0.2">
      <c r="D3021" s="338"/>
    </row>
    <row r="3022" spans="4:4" x14ac:dyDescent="0.2">
      <c r="D3022" s="338"/>
    </row>
    <row r="3023" spans="4:4" x14ac:dyDescent="0.2">
      <c r="D3023" s="338"/>
    </row>
    <row r="3024" spans="4:4" x14ac:dyDescent="0.2">
      <c r="D3024" s="338"/>
    </row>
    <row r="3025" spans="4:4" x14ac:dyDescent="0.2">
      <c r="D3025" s="338"/>
    </row>
    <row r="3026" spans="4:4" x14ac:dyDescent="0.2">
      <c r="D3026" s="338"/>
    </row>
    <row r="3027" spans="4:4" x14ac:dyDescent="0.2">
      <c r="D3027" s="338"/>
    </row>
    <row r="3028" spans="4:4" x14ac:dyDescent="0.2">
      <c r="D3028" s="338"/>
    </row>
    <row r="3029" spans="4:4" x14ac:dyDescent="0.2">
      <c r="D3029" s="338"/>
    </row>
    <row r="3030" spans="4:4" x14ac:dyDescent="0.2">
      <c r="D3030" s="338"/>
    </row>
    <row r="3031" spans="4:4" x14ac:dyDescent="0.2">
      <c r="D3031" s="338"/>
    </row>
    <row r="3032" spans="4:4" x14ac:dyDescent="0.2">
      <c r="D3032" s="338"/>
    </row>
    <row r="3033" spans="4:4" x14ac:dyDescent="0.2">
      <c r="D3033" s="338"/>
    </row>
    <row r="3034" spans="4:4" x14ac:dyDescent="0.2">
      <c r="D3034" s="338"/>
    </row>
    <row r="3035" spans="4:4" x14ac:dyDescent="0.2">
      <c r="D3035" s="338"/>
    </row>
    <row r="3036" spans="4:4" x14ac:dyDescent="0.2">
      <c r="D3036" s="338"/>
    </row>
    <row r="3037" spans="4:4" x14ac:dyDescent="0.2">
      <c r="D3037" s="338"/>
    </row>
    <row r="3038" spans="4:4" x14ac:dyDescent="0.2">
      <c r="D3038" s="338"/>
    </row>
    <row r="3039" spans="4:4" x14ac:dyDescent="0.2">
      <c r="D3039" s="338"/>
    </row>
    <row r="3040" spans="4:4" x14ac:dyDescent="0.2">
      <c r="D3040" s="338"/>
    </row>
    <row r="3041" spans="4:4" x14ac:dyDescent="0.2">
      <c r="D3041" s="338"/>
    </row>
    <row r="3042" spans="4:4" x14ac:dyDescent="0.2">
      <c r="D3042" s="338"/>
    </row>
    <row r="3043" spans="4:4" x14ac:dyDescent="0.2">
      <c r="D3043" s="338"/>
    </row>
    <row r="3044" spans="4:4" x14ac:dyDescent="0.2">
      <c r="D3044" s="338"/>
    </row>
    <row r="3045" spans="4:4" x14ac:dyDescent="0.2">
      <c r="D3045" s="338"/>
    </row>
    <row r="3046" spans="4:4" x14ac:dyDescent="0.2">
      <c r="D3046" s="338"/>
    </row>
    <row r="3047" spans="4:4" x14ac:dyDescent="0.2">
      <c r="D3047" s="338"/>
    </row>
    <row r="3048" spans="4:4" x14ac:dyDescent="0.2">
      <c r="D3048" s="338"/>
    </row>
    <row r="3049" spans="4:4" x14ac:dyDescent="0.2">
      <c r="D3049" s="338"/>
    </row>
    <row r="3050" spans="4:4" x14ac:dyDescent="0.2">
      <c r="D3050" s="338"/>
    </row>
    <row r="3051" spans="4:4" x14ac:dyDescent="0.2">
      <c r="D3051" s="338"/>
    </row>
    <row r="3052" spans="4:4" x14ac:dyDescent="0.2">
      <c r="D3052" s="338"/>
    </row>
    <row r="3053" spans="4:4" x14ac:dyDescent="0.2">
      <c r="D3053" s="338"/>
    </row>
    <row r="3054" spans="4:4" x14ac:dyDescent="0.2">
      <c r="D3054" s="338"/>
    </row>
    <row r="3055" spans="4:4" x14ac:dyDescent="0.2">
      <c r="D3055" s="338"/>
    </row>
    <row r="3056" spans="4:4" x14ac:dyDescent="0.2">
      <c r="D3056" s="338"/>
    </row>
    <row r="3057" spans="4:4" x14ac:dyDescent="0.2">
      <c r="D3057" s="338"/>
    </row>
    <row r="3058" spans="4:4" x14ac:dyDescent="0.2">
      <c r="D3058" s="338"/>
    </row>
    <row r="3059" spans="4:4" x14ac:dyDescent="0.2">
      <c r="D3059" s="338"/>
    </row>
    <row r="3060" spans="4:4" x14ac:dyDescent="0.2">
      <c r="D3060" s="338"/>
    </row>
    <row r="3061" spans="4:4" x14ac:dyDescent="0.2">
      <c r="D3061" s="338"/>
    </row>
    <row r="3062" spans="4:4" x14ac:dyDescent="0.2">
      <c r="D3062" s="338"/>
    </row>
    <row r="3063" spans="4:4" x14ac:dyDescent="0.2">
      <c r="D3063" s="338"/>
    </row>
    <row r="3064" spans="4:4" x14ac:dyDescent="0.2">
      <c r="D3064" s="338"/>
    </row>
    <row r="3065" spans="4:4" x14ac:dyDescent="0.2">
      <c r="D3065" s="338"/>
    </row>
    <row r="3066" spans="4:4" x14ac:dyDescent="0.2">
      <c r="D3066" s="338"/>
    </row>
    <row r="3067" spans="4:4" x14ac:dyDescent="0.2">
      <c r="D3067" s="338"/>
    </row>
    <row r="3068" spans="4:4" x14ac:dyDescent="0.2">
      <c r="D3068" s="338"/>
    </row>
    <row r="3069" spans="4:4" x14ac:dyDescent="0.2">
      <c r="D3069" s="338"/>
    </row>
    <row r="3070" spans="4:4" x14ac:dyDescent="0.2">
      <c r="D3070" s="338"/>
    </row>
    <row r="3071" spans="4:4" x14ac:dyDescent="0.2">
      <c r="D3071" s="338"/>
    </row>
    <row r="3072" spans="4:4" x14ac:dyDescent="0.2">
      <c r="D3072" s="338"/>
    </row>
    <row r="3073" spans="4:4" x14ac:dyDescent="0.2">
      <c r="D3073" s="338"/>
    </row>
    <row r="3074" spans="4:4" x14ac:dyDescent="0.2">
      <c r="D3074" s="338"/>
    </row>
    <row r="3075" spans="4:4" x14ac:dyDescent="0.2">
      <c r="D3075" s="338"/>
    </row>
    <row r="3076" spans="4:4" x14ac:dyDescent="0.2">
      <c r="D3076" s="338"/>
    </row>
    <row r="3077" spans="4:4" x14ac:dyDescent="0.2">
      <c r="D3077" s="338"/>
    </row>
    <row r="3078" spans="4:4" x14ac:dyDescent="0.2">
      <c r="D3078" s="338"/>
    </row>
    <row r="3079" spans="4:4" x14ac:dyDescent="0.2">
      <c r="D3079" s="338"/>
    </row>
    <row r="3080" spans="4:4" x14ac:dyDescent="0.2">
      <c r="D3080" s="338"/>
    </row>
    <row r="3081" spans="4:4" x14ac:dyDescent="0.2">
      <c r="D3081" s="338"/>
    </row>
    <row r="3082" spans="4:4" x14ac:dyDescent="0.2">
      <c r="D3082" s="338"/>
    </row>
    <row r="3083" spans="4:4" x14ac:dyDescent="0.2">
      <c r="D3083" s="338"/>
    </row>
    <row r="3084" spans="4:4" x14ac:dyDescent="0.2">
      <c r="D3084" s="338"/>
    </row>
    <row r="3085" spans="4:4" x14ac:dyDescent="0.2">
      <c r="D3085" s="338"/>
    </row>
    <row r="3086" spans="4:4" x14ac:dyDescent="0.2">
      <c r="D3086" s="338"/>
    </row>
    <row r="3087" spans="4:4" x14ac:dyDescent="0.2">
      <c r="D3087" s="338"/>
    </row>
    <row r="3088" spans="4:4" x14ac:dyDescent="0.2">
      <c r="D3088" s="338"/>
    </row>
    <row r="3089" spans="4:4" x14ac:dyDescent="0.2">
      <c r="D3089" s="338"/>
    </row>
    <row r="3090" spans="4:4" x14ac:dyDescent="0.2">
      <c r="D3090" s="338"/>
    </row>
    <row r="3091" spans="4:4" x14ac:dyDescent="0.2">
      <c r="D3091" s="338"/>
    </row>
    <row r="3092" spans="4:4" x14ac:dyDescent="0.2">
      <c r="D3092" s="338"/>
    </row>
    <row r="3093" spans="4:4" x14ac:dyDescent="0.2">
      <c r="D3093" s="338"/>
    </row>
    <row r="3094" spans="4:4" x14ac:dyDescent="0.2">
      <c r="D3094" s="338"/>
    </row>
    <row r="3095" spans="4:4" x14ac:dyDescent="0.2">
      <c r="D3095" s="338"/>
    </row>
    <row r="3096" spans="4:4" x14ac:dyDescent="0.2">
      <c r="D3096" s="338"/>
    </row>
    <row r="3097" spans="4:4" x14ac:dyDescent="0.2">
      <c r="D3097" s="338"/>
    </row>
    <row r="3098" spans="4:4" x14ac:dyDescent="0.2">
      <c r="D3098" s="338"/>
    </row>
    <row r="3099" spans="4:4" x14ac:dyDescent="0.2">
      <c r="D3099" s="338"/>
    </row>
    <row r="3100" spans="4:4" x14ac:dyDescent="0.2">
      <c r="D3100" s="338"/>
    </row>
    <row r="3101" spans="4:4" x14ac:dyDescent="0.2">
      <c r="D3101" s="338"/>
    </row>
    <row r="3102" spans="4:4" x14ac:dyDescent="0.2">
      <c r="D3102" s="338"/>
    </row>
    <row r="3103" spans="4:4" x14ac:dyDescent="0.2">
      <c r="D3103" s="338"/>
    </row>
    <row r="3104" spans="4:4" x14ac:dyDescent="0.2">
      <c r="D3104" s="338"/>
    </row>
    <row r="3105" spans="4:4" x14ac:dyDescent="0.2">
      <c r="D3105" s="338"/>
    </row>
    <row r="3106" spans="4:4" x14ac:dyDescent="0.2">
      <c r="D3106" s="338"/>
    </row>
    <row r="3107" spans="4:4" x14ac:dyDescent="0.2">
      <c r="D3107" s="338"/>
    </row>
    <row r="3108" spans="4:4" x14ac:dyDescent="0.2">
      <c r="D3108" s="338"/>
    </row>
    <row r="3109" spans="4:4" x14ac:dyDescent="0.2">
      <c r="D3109" s="338"/>
    </row>
    <row r="3110" spans="4:4" x14ac:dyDescent="0.2">
      <c r="D3110" s="338"/>
    </row>
    <row r="3111" spans="4:4" x14ac:dyDescent="0.2">
      <c r="D3111" s="338"/>
    </row>
    <row r="3112" spans="4:4" x14ac:dyDescent="0.2">
      <c r="D3112" s="338"/>
    </row>
    <row r="3113" spans="4:4" x14ac:dyDescent="0.2">
      <c r="D3113" s="338"/>
    </row>
    <row r="3114" spans="4:4" x14ac:dyDescent="0.2">
      <c r="D3114" s="338"/>
    </row>
    <row r="3115" spans="4:4" x14ac:dyDescent="0.2">
      <c r="D3115" s="338"/>
    </row>
    <row r="3116" spans="4:4" x14ac:dyDescent="0.2">
      <c r="D3116" s="338"/>
    </row>
    <row r="3117" spans="4:4" x14ac:dyDescent="0.2">
      <c r="D3117" s="338"/>
    </row>
    <row r="3118" spans="4:4" x14ac:dyDescent="0.2">
      <c r="D3118" s="338"/>
    </row>
    <row r="3119" spans="4:4" x14ac:dyDescent="0.2">
      <c r="D3119" s="338"/>
    </row>
    <row r="3120" spans="4:4" x14ac:dyDescent="0.2">
      <c r="D3120" s="338"/>
    </row>
    <row r="3121" spans="4:4" x14ac:dyDescent="0.2">
      <c r="D3121" s="338"/>
    </row>
    <row r="3122" spans="4:4" x14ac:dyDescent="0.2">
      <c r="D3122" s="338"/>
    </row>
    <row r="3123" spans="4:4" x14ac:dyDescent="0.2">
      <c r="D3123" s="338"/>
    </row>
    <row r="3124" spans="4:4" x14ac:dyDescent="0.2">
      <c r="D3124" s="338"/>
    </row>
    <row r="3125" spans="4:4" x14ac:dyDescent="0.2">
      <c r="D3125" s="338"/>
    </row>
    <row r="3126" spans="4:4" x14ac:dyDescent="0.2">
      <c r="D3126" s="338"/>
    </row>
    <row r="3127" spans="4:4" x14ac:dyDescent="0.2">
      <c r="D3127" s="338"/>
    </row>
    <row r="3128" spans="4:4" x14ac:dyDescent="0.2">
      <c r="D3128" s="338"/>
    </row>
    <row r="3129" spans="4:4" x14ac:dyDescent="0.2">
      <c r="D3129" s="338"/>
    </row>
    <row r="3130" spans="4:4" x14ac:dyDescent="0.2">
      <c r="D3130" s="338"/>
    </row>
    <row r="3131" spans="4:4" x14ac:dyDescent="0.2">
      <c r="D3131" s="338"/>
    </row>
    <row r="3132" spans="4:4" x14ac:dyDescent="0.2">
      <c r="D3132" s="338"/>
    </row>
    <row r="3133" spans="4:4" x14ac:dyDescent="0.2">
      <c r="D3133" s="338"/>
    </row>
    <row r="3134" spans="4:4" x14ac:dyDescent="0.2">
      <c r="D3134" s="338"/>
    </row>
    <row r="3135" spans="4:4" x14ac:dyDescent="0.2">
      <c r="D3135" s="338"/>
    </row>
    <row r="3136" spans="4:4" x14ac:dyDescent="0.2">
      <c r="D3136" s="338"/>
    </row>
    <row r="3137" spans="4:4" x14ac:dyDescent="0.2">
      <c r="D3137" s="338"/>
    </row>
    <row r="3138" spans="4:4" x14ac:dyDescent="0.2">
      <c r="D3138" s="338"/>
    </row>
    <row r="3139" spans="4:4" x14ac:dyDescent="0.2">
      <c r="D3139" s="338"/>
    </row>
    <row r="3140" spans="4:4" x14ac:dyDescent="0.2">
      <c r="D3140" s="338"/>
    </row>
    <row r="3141" spans="4:4" x14ac:dyDescent="0.2">
      <c r="D3141" s="338"/>
    </row>
    <row r="3142" spans="4:4" x14ac:dyDescent="0.2">
      <c r="D3142" s="338"/>
    </row>
    <row r="3143" spans="4:4" x14ac:dyDescent="0.2">
      <c r="D3143" s="338"/>
    </row>
    <row r="3144" spans="4:4" x14ac:dyDescent="0.2">
      <c r="D3144" s="338"/>
    </row>
    <row r="3145" spans="4:4" x14ac:dyDescent="0.2">
      <c r="D3145" s="338"/>
    </row>
    <row r="3146" spans="4:4" x14ac:dyDescent="0.2">
      <c r="D3146" s="338"/>
    </row>
    <row r="3147" spans="4:4" x14ac:dyDescent="0.2">
      <c r="D3147" s="338"/>
    </row>
    <row r="3148" spans="4:4" x14ac:dyDescent="0.2">
      <c r="D3148" s="338"/>
    </row>
    <row r="3149" spans="4:4" x14ac:dyDescent="0.2">
      <c r="D3149" s="338"/>
    </row>
    <row r="3150" spans="4:4" x14ac:dyDescent="0.2">
      <c r="D3150" s="338"/>
    </row>
    <row r="3151" spans="4:4" x14ac:dyDescent="0.2">
      <c r="D3151" s="338"/>
    </row>
    <row r="3152" spans="4:4" x14ac:dyDescent="0.2">
      <c r="D3152" s="338"/>
    </row>
    <row r="3153" spans="4:4" x14ac:dyDescent="0.2">
      <c r="D3153" s="338"/>
    </row>
    <row r="3154" spans="4:4" x14ac:dyDescent="0.2">
      <c r="D3154" s="338"/>
    </row>
    <row r="3155" spans="4:4" x14ac:dyDescent="0.2">
      <c r="D3155" s="338"/>
    </row>
    <row r="3156" spans="4:4" x14ac:dyDescent="0.2">
      <c r="D3156" s="338"/>
    </row>
    <row r="3157" spans="4:4" x14ac:dyDescent="0.2">
      <c r="D3157" s="338"/>
    </row>
    <row r="3158" spans="4:4" x14ac:dyDescent="0.2">
      <c r="D3158" s="338"/>
    </row>
    <row r="3159" spans="4:4" x14ac:dyDescent="0.2">
      <c r="D3159" s="338"/>
    </row>
    <row r="3160" spans="4:4" x14ac:dyDescent="0.2">
      <c r="D3160" s="338"/>
    </row>
    <row r="3161" spans="4:4" x14ac:dyDescent="0.2">
      <c r="D3161" s="338"/>
    </row>
    <row r="3162" spans="4:4" x14ac:dyDescent="0.2">
      <c r="D3162" s="338"/>
    </row>
    <row r="3163" spans="4:4" x14ac:dyDescent="0.2">
      <c r="D3163" s="338"/>
    </row>
    <row r="3164" spans="4:4" x14ac:dyDescent="0.2">
      <c r="D3164" s="338"/>
    </row>
    <row r="3165" spans="4:4" x14ac:dyDescent="0.2">
      <c r="D3165" s="338"/>
    </row>
    <row r="3166" spans="4:4" x14ac:dyDescent="0.2">
      <c r="D3166" s="338"/>
    </row>
    <row r="3167" spans="4:4" x14ac:dyDescent="0.2">
      <c r="D3167" s="338"/>
    </row>
    <row r="3168" spans="4:4" x14ac:dyDescent="0.2">
      <c r="D3168" s="338"/>
    </row>
    <row r="3169" spans="4:4" x14ac:dyDescent="0.2">
      <c r="D3169" s="338"/>
    </row>
    <row r="3170" spans="4:4" x14ac:dyDescent="0.2">
      <c r="D3170" s="338"/>
    </row>
    <row r="3171" spans="4:4" x14ac:dyDescent="0.2">
      <c r="D3171" s="338"/>
    </row>
    <row r="3172" spans="4:4" x14ac:dyDescent="0.2">
      <c r="D3172" s="338"/>
    </row>
    <row r="3173" spans="4:4" x14ac:dyDescent="0.2">
      <c r="D3173" s="338"/>
    </row>
    <row r="3174" spans="4:4" x14ac:dyDescent="0.2">
      <c r="D3174" s="338"/>
    </row>
    <row r="3175" spans="4:4" x14ac:dyDescent="0.2">
      <c r="D3175" s="338"/>
    </row>
    <row r="3176" spans="4:4" x14ac:dyDescent="0.2">
      <c r="D3176" s="338"/>
    </row>
    <row r="3177" spans="4:4" x14ac:dyDescent="0.2">
      <c r="D3177" s="338"/>
    </row>
    <row r="3178" spans="4:4" x14ac:dyDescent="0.2">
      <c r="D3178" s="338"/>
    </row>
    <row r="3179" spans="4:4" x14ac:dyDescent="0.2">
      <c r="D3179" s="338"/>
    </row>
    <row r="3180" spans="4:4" x14ac:dyDescent="0.2">
      <c r="D3180" s="338"/>
    </row>
    <row r="3181" spans="4:4" x14ac:dyDescent="0.2">
      <c r="D3181" s="338"/>
    </row>
    <row r="3182" spans="4:4" x14ac:dyDescent="0.2">
      <c r="D3182" s="338"/>
    </row>
    <row r="3183" spans="4:4" x14ac:dyDescent="0.2">
      <c r="D3183" s="338"/>
    </row>
    <row r="3184" spans="4:4" x14ac:dyDescent="0.2">
      <c r="D3184" s="338"/>
    </row>
    <row r="3185" spans="4:4" x14ac:dyDescent="0.2">
      <c r="D3185" s="338"/>
    </row>
    <row r="3186" spans="4:4" x14ac:dyDescent="0.2">
      <c r="D3186" s="338"/>
    </row>
    <row r="3187" spans="4:4" x14ac:dyDescent="0.2">
      <c r="D3187" s="338"/>
    </row>
    <row r="3188" spans="4:4" x14ac:dyDescent="0.2">
      <c r="D3188" s="338"/>
    </row>
    <row r="3189" spans="4:4" x14ac:dyDescent="0.2">
      <c r="D3189" s="338"/>
    </row>
    <row r="3190" spans="4:4" x14ac:dyDescent="0.2">
      <c r="D3190" s="338"/>
    </row>
    <row r="3191" spans="4:4" x14ac:dyDescent="0.2">
      <c r="D3191" s="338"/>
    </row>
    <row r="3192" spans="4:4" x14ac:dyDescent="0.2">
      <c r="D3192" s="338"/>
    </row>
    <row r="3193" spans="4:4" x14ac:dyDescent="0.2">
      <c r="D3193" s="338"/>
    </row>
    <row r="3194" spans="4:4" x14ac:dyDescent="0.2">
      <c r="D3194" s="338"/>
    </row>
    <row r="3195" spans="4:4" x14ac:dyDescent="0.2">
      <c r="D3195" s="338"/>
    </row>
    <row r="3196" spans="4:4" x14ac:dyDescent="0.2">
      <c r="D3196" s="338"/>
    </row>
    <row r="3197" spans="4:4" x14ac:dyDescent="0.2">
      <c r="D3197" s="338"/>
    </row>
    <row r="3198" spans="4:4" x14ac:dyDescent="0.2">
      <c r="D3198" s="338"/>
    </row>
    <row r="3199" spans="4:4" x14ac:dyDescent="0.2">
      <c r="D3199" s="338"/>
    </row>
    <row r="3200" spans="4:4" x14ac:dyDescent="0.2">
      <c r="D3200" s="338"/>
    </row>
    <row r="3201" spans="4:4" x14ac:dyDescent="0.2">
      <c r="D3201" s="338"/>
    </row>
    <row r="3202" spans="4:4" x14ac:dyDescent="0.2">
      <c r="D3202" s="338"/>
    </row>
    <row r="3203" spans="4:4" x14ac:dyDescent="0.2">
      <c r="D3203" s="338"/>
    </row>
    <row r="3204" spans="4:4" x14ac:dyDescent="0.2">
      <c r="D3204" s="338"/>
    </row>
    <row r="3205" spans="4:4" x14ac:dyDescent="0.2">
      <c r="D3205" s="338"/>
    </row>
    <row r="3206" spans="4:4" x14ac:dyDescent="0.2">
      <c r="D3206" s="338"/>
    </row>
    <row r="3207" spans="4:4" x14ac:dyDescent="0.2">
      <c r="D3207" s="338"/>
    </row>
    <row r="3208" spans="4:4" x14ac:dyDescent="0.2">
      <c r="D3208" s="338"/>
    </row>
    <row r="3209" spans="4:4" x14ac:dyDescent="0.2">
      <c r="D3209" s="338"/>
    </row>
    <row r="3210" spans="4:4" x14ac:dyDescent="0.2">
      <c r="D3210" s="338"/>
    </row>
    <row r="3211" spans="4:4" x14ac:dyDescent="0.2">
      <c r="D3211" s="338"/>
    </row>
    <row r="3212" spans="4:4" x14ac:dyDescent="0.2">
      <c r="D3212" s="338"/>
    </row>
    <row r="3213" spans="4:4" x14ac:dyDescent="0.2">
      <c r="D3213" s="338"/>
    </row>
    <row r="3214" spans="4:4" x14ac:dyDescent="0.2">
      <c r="D3214" s="338"/>
    </row>
    <row r="3215" spans="4:4" x14ac:dyDescent="0.2">
      <c r="D3215" s="338"/>
    </row>
    <row r="3216" spans="4:4" x14ac:dyDescent="0.2">
      <c r="D3216" s="338"/>
    </row>
    <row r="3217" spans="4:4" x14ac:dyDescent="0.2">
      <c r="D3217" s="338"/>
    </row>
    <row r="3218" spans="4:4" x14ac:dyDescent="0.2">
      <c r="D3218" s="338"/>
    </row>
    <row r="3219" spans="4:4" x14ac:dyDescent="0.2">
      <c r="D3219" s="338"/>
    </row>
    <row r="3220" spans="4:4" x14ac:dyDescent="0.2">
      <c r="D3220" s="338"/>
    </row>
    <row r="3221" spans="4:4" x14ac:dyDescent="0.2">
      <c r="D3221" s="338"/>
    </row>
    <row r="3222" spans="4:4" x14ac:dyDescent="0.2">
      <c r="D3222" s="338"/>
    </row>
    <row r="3223" spans="4:4" x14ac:dyDescent="0.2">
      <c r="D3223" s="338"/>
    </row>
    <row r="3224" spans="4:4" x14ac:dyDescent="0.2">
      <c r="D3224" s="338"/>
    </row>
    <row r="3225" spans="4:4" x14ac:dyDescent="0.2">
      <c r="D3225" s="338"/>
    </row>
    <row r="3226" spans="4:4" x14ac:dyDescent="0.2">
      <c r="D3226" s="338"/>
    </row>
    <row r="3227" spans="4:4" x14ac:dyDescent="0.2">
      <c r="D3227" s="338"/>
    </row>
    <row r="3228" spans="4:4" x14ac:dyDescent="0.2">
      <c r="D3228" s="338"/>
    </row>
    <row r="3229" spans="4:4" x14ac:dyDescent="0.2">
      <c r="D3229" s="338"/>
    </row>
    <row r="3230" spans="4:4" x14ac:dyDescent="0.2">
      <c r="D3230" s="338"/>
    </row>
    <row r="3231" spans="4:4" x14ac:dyDescent="0.2">
      <c r="D3231" s="338"/>
    </row>
    <row r="3232" spans="4:4" x14ac:dyDescent="0.2">
      <c r="D3232" s="338"/>
    </row>
    <row r="3233" spans="4:4" x14ac:dyDescent="0.2">
      <c r="D3233" s="338"/>
    </row>
    <row r="3234" spans="4:4" x14ac:dyDescent="0.2">
      <c r="D3234" s="338"/>
    </row>
    <row r="3235" spans="4:4" x14ac:dyDescent="0.2">
      <c r="D3235" s="338"/>
    </row>
    <row r="3236" spans="4:4" x14ac:dyDescent="0.2">
      <c r="D3236" s="338"/>
    </row>
    <row r="3237" spans="4:4" x14ac:dyDescent="0.2">
      <c r="D3237" s="338"/>
    </row>
    <row r="3238" spans="4:4" x14ac:dyDescent="0.2">
      <c r="D3238" s="338"/>
    </row>
    <row r="3239" spans="4:4" x14ac:dyDescent="0.2">
      <c r="D3239" s="338"/>
    </row>
    <row r="3240" spans="4:4" x14ac:dyDescent="0.2">
      <c r="D3240" s="338"/>
    </row>
    <row r="3241" spans="4:4" x14ac:dyDescent="0.2">
      <c r="D3241" s="338"/>
    </row>
    <row r="3242" spans="4:4" x14ac:dyDescent="0.2">
      <c r="D3242" s="338"/>
    </row>
    <row r="3243" spans="4:4" x14ac:dyDescent="0.2">
      <c r="D3243" s="338"/>
    </row>
    <row r="3244" spans="4:4" x14ac:dyDescent="0.2">
      <c r="D3244" s="338"/>
    </row>
    <row r="3245" spans="4:4" x14ac:dyDescent="0.2">
      <c r="D3245" s="338"/>
    </row>
    <row r="3246" spans="4:4" x14ac:dyDescent="0.2">
      <c r="D3246" s="338"/>
    </row>
    <row r="3247" spans="4:4" x14ac:dyDescent="0.2">
      <c r="D3247" s="338"/>
    </row>
    <row r="3248" spans="4:4" x14ac:dyDescent="0.2">
      <c r="D3248" s="338"/>
    </row>
    <row r="3249" spans="4:4" x14ac:dyDescent="0.2">
      <c r="D3249" s="338"/>
    </row>
    <row r="3250" spans="4:4" x14ac:dyDescent="0.2">
      <c r="D3250" s="338"/>
    </row>
    <row r="3251" spans="4:4" x14ac:dyDescent="0.2">
      <c r="D3251" s="338"/>
    </row>
    <row r="3252" spans="4:4" x14ac:dyDescent="0.2">
      <c r="D3252" s="338"/>
    </row>
    <row r="3253" spans="4:4" x14ac:dyDescent="0.2">
      <c r="D3253" s="338"/>
    </row>
    <row r="3254" spans="4:4" x14ac:dyDescent="0.2">
      <c r="D3254" s="338"/>
    </row>
    <row r="3255" spans="4:4" x14ac:dyDescent="0.2">
      <c r="D3255" s="338"/>
    </row>
    <row r="3256" spans="4:4" x14ac:dyDescent="0.2">
      <c r="D3256" s="338"/>
    </row>
    <row r="3257" spans="4:4" x14ac:dyDescent="0.2">
      <c r="D3257" s="338"/>
    </row>
    <row r="3258" spans="4:4" x14ac:dyDescent="0.2">
      <c r="D3258" s="338"/>
    </row>
    <row r="3259" spans="4:4" x14ac:dyDescent="0.2">
      <c r="D3259" s="338"/>
    </row>
    <row r="3260" spans="4:4" x14ac:dyDescent="0.2">
      <c r="D3260" s="338"/>
    </row>
    <row r="3261" spans="4:4" x14ac:dyDescent="0.2">
      <c r="D3261" s="338"/>
    </row>
    <row r="3262" spans="4:4" x14ac:dyDescent="0.2">
      <c r="D3262" s="338"/>
    </row>
    <row r="3263" spans="4:4" x14ac:dyDescent="0.2">
      <c r="D3263" s="338"/>
    </row>
    <row r="3264" spans="4:4" x14ac:dyDescent="0.2">
      <c r="D3264" s="338"/>
    </row>
    <row r="3265" spans="4:4" x14ac:dyDescent="0.2">
      <c r="D3265" s="338"/>
    </row>
    <row r="3266" spans="4:4" x14ac:dyDescent="0.2">
      <c r="D3266" s="338"/>
    </row>
    <row r="3267" spans="4:4" x14ac:dyDescent="0.2">
      <c r="D3267" s="338"/>
    </row>
    <row r="3268" spans="4:4" x14ac:dyDescent="0.2">
      <c r="D3268" s="338"/>
    </row>
    <row r="3269" spans="4:4" x14ac:dyDescent="0.2">
      <c r="D3269" s="338"/>
    </row>
    <row r="3270" spans="4:4" x14ac:dyDescent="0.2">
      <c r="D3270" s="338"/>
    </row>
    <row r="3271" spans="4:4" x14ac:dyDescent="0.2">
      <c r="D3271" s="338"/>
    </row>
    <row r="3272" spans="4:4" x14ac:dyDescent="0.2">
      <c r="D3272" s="338"/>
    </row>
    <row r="3273" spans="4:4" x14ac:dyDescent="0.2">
      <c r="D3273" s="338"/>
    </row>
    <row r="3274" spans="4:4" x14ac:dyDescent="0.2">
      <c r="D3274" s="338"/>
    </row>
    <row r="3275" spans="4:4" x14ac:dyDescent="0.2">
      <c r="D3275" s="338"/>
    </row>
    <row r="3276" spans="4:4" x14ac:dyDescent="0.2">
      <c r="D3276" s="338"/>
    </row>
    <row r="3277" spans="4:4" x14ac:dyDescent="0.2">
      <c r="D3277" s="338"/>
    </row>
    <row r="3278" spans="4:4" x14ac:dyDescent="0.2">
      <c r="D3278" s="338"/>
    </row>
    <row r="3279" spans="4:4" x14ac:dyDescent="0.2">
      <c r="D3279" s="338"/>
    </row>
    <row r="3280" spans="4:4" x14ac:dyDescent="0.2">
      <c r="D3280" s="338"/>
    </row>
    <row r="3281" spans="4:4" x14ac:dyDescent="0.2">
      <c r="D3281" s="338"/>
    </row>
    <row r="3282" spans="4:4" x14ac:dyDescent="0.2">
      <c r="D3282" s="338"/>
    </row>
    <row r="3283" spans="4:4" x14ac:dyDescent="0.2">
      <c r="D3283" s="338"/>
    </row>
    <row r="3284" spans="4:4" x14ac:dyDescent="0.2">
      <c r="D3284" s="338"/>
    </row>
    <row r="3285" spans="4:4" x14ac:dyDescent="0.2">
      <c r="D3285" s="338"/>
    </row>
    <row r="3286" spans="4:4" x14ac:dyDescent="0.2">
      <c r="D3286" s="338"/>
    </row>
    <row r="3287" spans="4:4" x14ac:dyDescent="0.2">
      <c r="D3287" s="338"/>
    </row>
    <row r="3288" spans="4:4" x14ac:dyDescent="0.2">
      <c r="D3288" s="338"/>
    </row>
    <row r="3289" spans="4:4" x14ac:dyDescent="0.2">
      <c r="D3289" s="338"/>
    </row>
    <row r="3290" spans="4:4" x14ac:dyDescent="0.2">
      <c r="D3290" s="338"/>
    </row>
    <row r="3291" spans="4:4" x14ac:dyDescent="0.2">
      <c r="D3291" s="338"/>
    </row>
    <row r="3292" spans="4:4" x14ac:dyDescent="0.2">
      <c r="D3292" s="338"/>
    </row>
    <row r="3293" spans="4:4" x14ac:dyDescent="0.2">
      <c r="D3293" s="338"/>
    </row>
    <row r="3294" spans="4:4" x14ac:dyDescent="0.2">
      <c r="D3294" s="338"/>
    </row>
    <row r="3295" spans="4:4" x14ac:dyDescent="0.2">
      <c r="D3295" s="338"/>
    </row>
    <row r="3296" spans="4:4" x14ac:dyDescent="0.2">
      <c r="D3296" s="338"/>
    </row>
    <row r="3297" spans="4:4" x14ac:dyDescent="0.2">
      <c r="D3297" s="338"/>
    </row>
    <row r="3298" spans="4:4" x14ac:dyDescent="0.2">
      <c r="D3298" s="338"/>
    </row>
    <row r="3299" spans="4:4" x14ac:dyDescent="0.2">
      <c r="D3299" s="338"/>
    </row>
    <row r="3300" spans="4:4" x14ac:dyDescent="0.2">
      <c r="D3300" s="338"/>
    </row>
    <row r="3301" spans="4:4" x14ac:dyDescent="0.2">
      <c r="D3301" s="338"/>
    </row>
    <row r="3302" spans="4:4" x14ac:dyDescent="0.2">
      <c r="D3302" s="338"/>
    </row>
    <row r="3303" spans="4:4" x14ac:dyDescent="0.2">
      <c r="D3303" s="338"/>
    </row>
    <row r="3304" spans="4:4" x14ac:dyDescent="0.2">
      <c r="D3304" s="338"/>
    </row>
    <row r="3305" spans="4:4" x14ac:dyDescent="0.2">
      <c r="D3305" s="338"/>
    </row>
    <row r="3306" spans="4:4" x14ac:dyDescent="0.2">
      <c r="D3306" s="338"/>
    </row>
    <row r="3307" spans="4:4" x14ac:dyDescent="0.2">
      <c r="D3307" s="338"/>
    </row>
    <row r="3308" spans="4:4" x14ac:dyDescent="0.2">
      <c r="D3308" s="338"/>
    </row>
    <row r="3309" spans="4:4" x14ac:dyDescent="0.2">
      <c r="D3309" s="338"/>
    </row>
    <row r="3310" spans="4:4" x14ac:dyDescent="0.2">
      <c r="D3310" s="338"/>
    </row>
    <row r="3311" spans="4:4" x14ac:dyDescent="0.2">
      <c r="D3311" s="338"/>
    </row>
    <row r="3312" spans="4:4" x14ac:dyDescent="0.2">
      <c r="D3312" s="338"/>
    </row>
    <row r="3313" spans="4:4" x14ac:dyDescent="0.2">
      <c r="D3313" s="338"/>
    </row>
    <row r="3314" spans="4:4" x14ac:dyDescent="0.2">
      <c r="D3314" s="338"/>
    </row>
    <row r="3315" spans="4:4" x14ac:dyDescent="0.2">
      <c r="D3315" s="338"/>
    </row>
    <row r="3316" spans="4:4" x14ac:dyDescent="0.2">
      <c r="D3316" s="338"/>
    </row>
    <row r="3317" spans="4:4" x14ac:dyDescent="0.2">
      <c r="D3317" s="338"/>
    </row>
    <row r="3318" spans="4:4" x14ac:dyDescent="0.2">
      <c r="D3318" s="338"/>
    </row>
    <row r="3319" spans="4:4" x14ac:dyDescent="0.2">
      <c r="D3319" s="338"/>
    </row>
    <row r="3320" spans="4:4" x14ac:dyDescent="0.2">
      <c r="D3320" s="338"/>
    </row>
    <row r="3321" spans="4:4" x14ac:dyDescent="0.2">
      <c r="D3321" s="338"/>
    </row>
    <row r="3322" spans="4:4" x14ac:dyDescent="0.2">
      <c r="D3322" s="338"/>
    </row>
    <row r="3323" spans="4:4" x14ac:dyDescent="0.2">
      <c r="D3323" s="338"/>
    </row>
    <row r="3324" spans="4:4" x14ac:dyDescent="0.2">
      <c r="D3324" s="338"/>
    </row>
    <row r="3325" spans="4:4" x14ac:dyDescent="0.2">
      <c r="D3325" s="338"/>
    </row>
    <row r="3326" spans="4:4" x14ac:dyDescent="0.2">
      <c r="D3326" s="338"/>
    </row>
    <row r="3327" spans="4:4" x14ac:dyDescent="0.2">
      <c r="D3327" s="338"/>
    </row>
    <row r="3328" spans="4:4" x14ac:dyDescent="0.2">
      <c r="D3328" s="338"/>
    </row>
    <row r="3329" spans="4:4" x14ac:dyDescent="0.2">
      <c r="D3329" s="338"/>
    </row>
    <row r="3330" spans="4:4" x14ac:dyDescent="0.2">
      <c r="D3330" s="338"/>
    </row>
    <row r="3331" spans="4:4" x14ac:dyDescent="0.2">
      <c r="D3331" s="338"/>
    </row>
    <row r="3332" spans="4:4" x14ac:dyDescent="0.2">
      <c r="D3332" s="338"/>
    </row>
    <row r="3333" spans="4:4" x14ac:dyDescent="0.2">
      <c r="D3333" s="338"/>
    </row>
    <row r="3334" spans="4:4" x14ac:dyDescent="0.2">
      <c r="D3334" s="338"/>
    </row>
    <row r="3335" spans="4:4" x14ac:dyDescent="0.2">
      <c r="D3335" s="338"/>
    </row>
    <row r="3336" spans="4:4" x14ac:dyDescent="0.2">
      <c r="D3336" s="338"/>
    </row>
    <row r="3337" spans="4:4" x14ac:dyDescent="0.2">
      <c r="D3337" s="338"/>
    </row>
    <row r="3338" spans="4:4" x14ac:dyDescent="0.2">
      <c r="D3338" s="338"/>
    </row>
    <row r="3339" spans="4:4" x14ac:dyDescent="0.2">
      <c r="D3339" s="338"/>
    </row>
    <row r="3340" spans="4:4" x14ac:dyDescent="0.2">
      <c r="D3340" s="338"/>
    </row>
    <row r="3341" spans="4:4" x14ac:dyDescent="0.2">
      <c r="D3341" s="338"/>
    </row>
    <row r="3342" spans="4:4" x14ac:dyDescent="0.2">
      <c r="D3342" s="338"/>
    </row>
    <row r="3343" spans="4:4" x14ac:dyDescent="0.2">
      <c r="D3343" s="338"/>
    </row>
    <row r="3344" spans="4:4" x14ac:dyDescent="0.2">
      <c r="D3344" s="338"/>
    </row>
    <row r="3345" spans="4:4" x14ac:dyDescent="0.2">
      <c r="D3345" s="338"/>
    </row>
    <row r="3346" spans="4:4" x14ac:dyDescent="0.2">
      <c r="D3346" s="338"/>
    </row>
    <row r="3347" spans="4:4" x14ac:dyDescent="0.2">
      <c r="D3347" s="338"/>
    </row>
    <row r="3348" spans="4:4" x14ac:dyDescent="0.2">
      <c r="D3348" s="338"/>
    </row>
    <row r="3349" spans="4:4" x14ac:dyDescent="0.2">
      <c r="D3349" s="338"/>
    </row>
    <row r="3350" spans="4:4" x14ac:dyDescent="0.2">
      <c r="D3350" s="338"/>
    </row>
    <row r="3351" spans="4:4" x14ac:dyDescent="0.2">
      <c r="D3351" s="338"/>
    </row>
    <row r="3352" spans="4:4" x14ac:dyDescent="0.2">
      <c r="D3352" s="338"/>
    </row>
    <row r="3353" spans="4:4" x14ac:dyDescent="0.2">
      <c r="D3353" s="338"/>
    </row>
    <row r="3354" spans="4:4" x14ac:dyDescent="0.2">
      <c r="D3354" s="338"/>
    </row>
    <row r="3355" spans="4:4" x14ac:dyDescent="0.2">
      <c r="D3355" s="338"/>
    </row>
    <row r="3356" spans="4:4" x14ac:dyDescent="0.2">
      <c r="D3356" s="338"/>
    </row>
    <row r="3357" spans="4:4" x14ac:dyDescent="0.2">
      <c r="D3357" s="338"/>
    </row>
    <row r="3358" spans="4:4" x14ac:dyDescent="0.2">
      <c r="D3358" s="338"/>
    </row>
    <row r="3359" spans="4:4" x14ac:dyDescent="0.2">
      <c r="D3359" s="338"/>
    </row>
    <row r="3360" spans="4:4" x14ac:dyDescent="0.2">
      <c r="D3360" s="338"/>
    </row>
    <row r="3361" spans="4:4" x14ac:dyDescent="0.2">
      <c r="D3361" s="338"/>
    </row>
    <row r="3362" spans="4:4" x14ac:dyDescent="0.2">
      <c r="D3362" s="338"/>
    </row>
    <row r="3363" spans="4:4" x14ac:dyDescent="0.2">
      <c r="D3363" s="338"/>
    </row>
    <row r="3364" spans="4:4" x14ac:dyDescent="0.2">
      <c r="D3364" s="338"/>
    </row>
    <row r="3365" spans="4:4" x14ac:dyDescent="0.2">
      <c r="D3365" s="338"/>
    </row>
    <row r="3366" spans="4:4" x14ac:dyDescent="0.2">
      <c r="D3366" s="338"/>
    </row>
    <row r="3367" spans="4:4" x14ac:dyDescent="0.2">
      <c r="D3367" s="338"/>
    </row>
    <row r="3368" spans="4:4" x14ac:dyDescent="0.2">
      <c r="D3368" s="338"/>
    </row>
    <row r="3369" spans="4:4" x14ac:dyDescent="0.2">
      <c r="D3369" s="338"/>
    </row>
    <row r="3370" spans="4:4" x14ac:dyDescent="0.2">
      <c r="D3370" s="338"/>
    </row>
    <row r="3371" spans="4:4" x14ac:dyDescent="0.2">
      <c r="D3371" s="338"/>
    </row>
    <row r="3372" spans="4:4" x14ac:dyDescent="0.2">
      <c r="D3372" s="338"/>
    </row>
    <row r="3373" spans="4:4" x14ac:dyDescent="0.2">
      <c r="D3373" s="338"/>
    </row>
    <row r="3374" spans="4:4" x14ac:dyDescent="0.2">
      <c r="D3374" s="338"/>
    </row>
    <row r="3375" spans="4:4" x14ac:dyDescent="0.2">
      <c r="D3375" s="338"/>
    </row>
    <row r="3376" spans="4:4" x14ac:dyDescent="0.2">
      <c r="D3376" s="338"/>
    </row>
    <row r="3377" spans="4:4" x14ac:dyDescent="0.2">
      <c r="D3377" s="338"/>
    </row>
    <row r="3378" spans="4:4" x14ac:dyDescent="0.2">
      <c r="D3378" s="338"/>
    </row>
    <row r="3379" spans="4:4" x14ac:dyDescent="0.2">
      <c r="D3379" s="338"/>
    </row>
    <row r="3380" spans="4:4" x14ac:dyDescent="0.2">
      <c r="D3380" s="338"/>
    </row>
    <row r="3381" spans="4:4" x14ac:dyDescent="0.2">
      <c r="D3381" s="338"/>
    </row>
    <row r="3382" spans="4:4" x14ac:dyDescent="0.2">
      <c r="D3382" s="338"/>
    </row>
    <row r="3383" spans="4:4" x14ac:dyDescent="0.2">
      <c r="D3383" s="338"/>
    </row>
    <row r="3384" spans="4:4" x14ac:dyDescent="0.2">
      <c r="D3384" s="338"/>
    </row>
    <row r="3385" spans="4:4" x14ac:dyDescent="0.2">
      <c r="D3385" s="338"/>
    </row>
    <row r="3386" spans="4:4" x14ac:dyDescent="0.2">
      <c r="D3386" s="338"/>
    </row>
    <row r="3387" spans="4:4" x14ac:dyDescent="0.2">
      <c r="D3387" s="338"/>
    </row>
    <row r="3388" spans="4:4" x14ac:dyDescent="0.2">
      <c r="D3388" s="338"/>
    </row>
    <row r="3389" spans="4:4" x14ac:dyDescent="0.2">
      <c r="D3389" s="338"/>
    </row>
    <row r="3390" spans="4:4" x14ac:dyDescent="0.2">
      <c r="D3390" s="338"/>
    </row>
    <row r="3391" spans="4:4" x14ac:dyDescent="0.2">
      <c r="D3391" s="338"/>
    </row>
    <row r="3392" spans="4:4" x14ac:dyDescent="0.2">
      <c r="D3392" s="338"/>
    </row>
    <row r="3393" spans="4:4" x14ac:dyDescent="0.2">
      <c r="D3393" s="338"/>
    </row>
    <row r="3394" spans="4:4" x14ac:dyDescent="0.2">
      <c r="D3394" s="338"/>
    </row>
    <row r="3395" spans="4:4" x14ac:dyDescent="0.2">
      <c r="D3395" s="338"/>
    </row>
    <row r="3396" spans="4:4" x14ac:dyDescent="0.2">
      <c r="D3396" s="338"/>
    </row>
    <row r="3397" spans="4:4" x14ac:dyDescent="0.2">
      <c r="D3397" s="338"/>
    </row>
    <row r="3398" spans="4:4" x14ac:dyDescent="0.2">
      <c r="D3398" s="338"/>
    </row>
    <row r="3399" spans="4:4" x14ac:dyDescent="0.2">
      <c r="D3399" s="338"/>
    </row>
    <row r="3400" spans="4:4" x14ac:dyDescent="0.2">
      <c r="D3400" s="338"/>
    </row>
    <row r="3401" spans="4:4" x14ac:dyDescent="0.2">
      <c r="D3401" s="338"/>
    </row>
    <row r="3402" spans="4:4" x14ac:dyDescent="0.2">
      <c r="D3402" s="338"/>
    </row>
    <row r="3403" spans="4:4" x14ac:dyDescent="0.2">
      <c r="D3403" s="338"/>
    </row>
    <row r="3404" spans="4:4" x14ac:dyDescent="0.2">
      <c r="D3404" s="338"/>
    </row>
    <row r="3405" spans="4:4" x14ac:dyDescent="0.2">
      <c r="D3405" s="338"/>
    </row>
    <row r="3406" spans="4:4" x14ac:dyDescent="0.2">
      <c r="D3406" s="338"/>
    </row>
    <row r="3407" spans="4:4" x14ac:dyDescent="0.2">
      <c r="D3407" s="338"/>
    </row>
    <row r="3408" spans="4:4" x14ac:dyDescent="0.2">
      <c r="D3408" s="338"/>
    </row>
    <row r="3409" spans="4:4" x14ac:dyDescent="0.2">
      <c r="D3409" s="338"/>
    </row>
    <row r="3410" spans="4:4" x14ac:dyDescent="0.2">
      <c r="D3410" s="338"/>
    </row>
    <row r="3411" spans="4:4" x14ac:dyDescent="0.2">
      <c r="D3411" s="338"/>
    </row>
    <row r="3412" spans="4:4" x14ac:dyDescent="0.2">
      <c r="D3412" s="338"/>
    </row>
    <row r="3413" spans="4:4" x14ac:dyDescent="0.2">
      <c r="D3413" s="338"/>
    </row>
    <row r="3414" spans="4:4" x14ac:dyDescent="0.2">
      <c r="D3414" s="338"/>
    </row>
    <row r="3415" spans="4:4" x14ac:dyDescent="0.2">
      <c r="D3415" s="338"/>
    </row>
    <row r="3416" spans="4:4" x14ac:dyDescent="0.2">
      <c r="D3416" s="338"/>
    </row>
    <row r="3417" spans="4:4" x14ac:dyDescent="0.2">
      <c r="D3417" s="338"/>
    </row>
    <row r="3418" spans="4:4" x14ac:dyDescent="0.2">
      <c r="D3418" s="338"/>
    </row>
    <row r="3419" spans="4:4" x14ac:dyDescent="0.2">
      <c r="D3419" s="338"/>
    </row>
    <row r="3420" spans="4:4" x14ac:dyDescent="0.2">
      <c r="D3420" s="338"/>
    </row>
    <row r="3421" spans="4:4" x14ac:dyDescent="0.2">
      <c r="D3421" s="338"/>
    </row>
    <row r="3422" spans="4:4" x14ac:dyDescent="0.2">
      <c r="D3422" s="338"/>
    </row>
    <row r="3423" spans="4:4" x14ac:dyDescent="0.2">
      <c r="D3423" s="338"/>
    </row>
    <row r="3424" spans="4:4" x14ac:dyDescent="0.2">
      <c r="D3424" s="338"/>
    </row>
    <row r="3425" spans="4:4" x14ac:dyDescent="0.2">
      <c r="D3425" s="338"/>
    </row>
    <row r="3426" spans="4:4" x14ac:dyDescent="0.2">
      <c r="D3426" s="338"/>
    </row>
    <row r="3427" spans="4:4" x14ac:dyDescent="0.2">
      <c r="D3427" s="338"/>
    </row>
    <row r="3428" spans="4:4" x14ac:dyDescent="0.2">
      <c r="D3428" s="338"/>
    </row>
    <row r="3429" spans="4:4" x14ac:dyDescent="0.2">
      <c r="D3429" s="338"/>
    </row>
    <row r="3430" spans="4:4" x14ac:dyDescent="0.2">
      <c r="D3430" s="338"/>
    </row>
    <row r="3431" spans="4:4" x14ac:dyDescent="0.2">
      <c r="D3431" s="338"/>
    </row>
    <row r="3432" spans="4:4" x14ac:dyDescent="0.2">
      <c r="D3432" s="338"/>
    </row>
    <row r="3433" spans="4:4" x14ac:dyDescent="0.2">
      <c r="D3433" s="338"/>
    </row>
    <row r="3434" spans="4:4" x14ac:dyDescent="0.2">
      <c r="D3434" s="338"/>
    </row>
    <row r="3435" spans="4:4" x14ac:dyDescent="0.2">
      <c r="D3435" s="338"/>
    </row>
    <row r="3436" spans="4:4" x14ac:dyDescent="0.2">
      <c r="D3436" s="338"/>
    </row>
    <row r="3437" spans="4:4" x14ac:dyDescent="0.2">
      <c r="D3437" s="338"/>
    </row>
    <row r="3438" spans="4:4" x14ac:dyDescent="0.2">
      <c r="D3438" s="338"/>
    </row>
    <row r="3439" spans="4:4" x14ac:dyDescent="0.2">
      <c r="D3439" s="338"/>
    </row>
    <row r="3440" spans="4:4" x14ac:dyDescent="0.2">
      <c r="D3440" s="338"/>
    </row>
    <row r="3441" spans="4:4" x14ac:dyDescent="0.2">
      <c r="D3441" s="338"/>
    </row>
    <row r="3442" spans="4:4" x14ac:dyDescent="0.2">
      <c r="D3442" s="338"/>
    </row>
    <row r="3443" spans="4:4" x14ac:dyDescent="0.2">
      <c r="D3443" s="338"/>
    </row>
    <row r="3444" spans="4:4" x14ac:dyDescent="0.2">
      <c r="D3444" s="338"/>
    </row>
    <row r="3445" spans="4:4" x14ac:dyDescent="0.2">
      <c r="D3445" s="338"/>
    </row>
    <row r="3446" spans="4:4" x14ac:dyDescent="0.2">
      <c r="D3446" s="338"/>
    </row>
    <row r="3447" spans="4:4" x14ac:dyDescent="0.2">
      <c r="D3447" s="338"/>
    </row>
    <row r="3448" spans="4:4" x14ac:dyDescent="0.2">
      <c r="D3448" s="338"/>
    </row>
    <row r="3449" spans="4:4" x14ac:dyDescent="0.2">
      <c r="D3449" s="338"/>
    </row>
    <row r="3450" spans="4:4" x14ac:dyDescent="0.2">
      <c r="D3450" s="338"/>
    </row>
    <row r="3451" spans="4:4" x14ac:dyDescent="0.2">
      <c r="D3451" s="338"/>
    </row>
    <row r="3452" spans="4:4" x14ac:dyDescent="0.2">
      <c r="D3452" s="338"/>
    </row>
    <row r="3453" spans="4:4" x14ac:dyDescent="0.2">
      <c r="D3453" s="338"/>
    </row>
    <row r="3454" spans="4:4" x14ac:dyDescent="0.2">
      <c r="D3454" s="338"/>
    </row>
    <row r="3455" spans="4:4" x14ac:dyDescent="0.2">
      <c r="D3455" s="338"/>
    </row>
    <row r="3456" spans="4:4" x14ac:dyDescent="0.2">
      <c r="D3456" s="338"/>
    </row>
    <row r="3457" spans="4:4" x14ac:dyDescent="0.2">
      <c r="D3457" s="338"/>
    </row>
    <row r="3458" spans="4:4" x14ac:dyDescent="0.2">
      <c r="D3458" s="338"/>
    </row>
    <row r="3459" spans="4:4" x14ac:dyDescent="0.2">
      <c r="D3459" s="338"/>
    </row>
    <row r="3460" spans="4:4" x14ac:dyDescent="0.2">
      <c r="D3460" s="338"/>
    </row>
    <row r="3461" spans="4:4" x14ac:dyDescent="0.2">
      <c r="D3461" s="338"/>
    </row>
    <row r="3462" spans="4:4" x14ac:dyDescent="0.2">
      <c r="D3462" s="338"/>
    </row>
    <row r="3463" spans="4:4" x14ac:dyDescent="0.2">
      <c r="D3463" s="338"/>
    </row>
    <row r="3464" spans="4:4" x14ac:dyDescent="0.2">
      <c r="D3464" s="338"/>
    </row>
    <row r="3465" spans="4:4" x14ac:dyDescent="0.2">
      <c r="D3465" s="338"/>
    </row>
    <row r="3466" spans="4:4" x14ac:dyDescent="0.2">
      <c r="D3466" s="338"/>
    </row>
    <row r="3467" spans="4:4" x14ac:dyDescent="0.2">
      <c r="D3467" s="338"/>
    </row>
    <row r="3468" spans="4:4" x14ac:dyDescent="0.2">
      <c r="D3468" s="338"/>
    </row>
    <row r="3469" spans="4:4" x14ac:dyDescent="0.2">
      <c r="D3469" s="338"/>
    </row>
    <row r="3470" spans="4:4" x14ac:dyDescent="0.2">
      <c r="D3470" s="338"/>
    </row>
    <row r="3471" spans="4:4" x14ac:dyDescent="0.2">
      <c r="D3471" s="338"/>
    </row>
    <row r="3472" spans="4:4" x14ac:dyDescent="0.2">
      <c r="D3472" s="338"/>
    </row>
    <row r="3473" spans="4:4" x14ac:dyDescent="0.2">
      <c r="D3473" s="338"/>
    </row>
    <row r="3474" spans="4:4" x14ac:dyDescent="0.2">
      <c r="D3474" s="338"/>
    </row>
    <row r="3475" spans="4:4" x14ac:dyDescent="0.2">
      <c r="D3475" s="338"/>
    </row>
    <row r="3476" spans="4:4" x14ac:dyDescent="0.2">
      <c r="D3476" s="338"/>
    </row>
    <row r="3477" spans="4:4" x14ac:dyDescent="0.2">
      <c r="D3477" s="338"/>
    </row>
    <row r="3478" spans="4:4" x14ac:dyDescent="0.2">
      <c r="D3478" s="338"/>
    </row>
    <row r="3479" spans="4:4" x14ac:dyDescent="0.2">
      <c r="D3479" s="338"/>
    </row>
    <row r="3480" spans="4:4" x14ac:dyDescent="0.2">
      <c r="D3480" s="338"/>
    </row>
    <row r="3481" spans="4:4" x14ac:dyDescent="0.2">
      <c r="D3481" s="338"/>
    </row>
    <row r="3482" spans="4:4" x14ac:dyDescent="0.2">
      <c r="D3482" s="338"/>
    </row>
    <row r="3483" spans="4:4" x14ac:dyDescent="0.2">
      <c r="D3483" s="338"/>
    </row>
    <row r="3484" spans="4:4" x14ac:dyDescent="0.2">
      <c r="D3484" s="338"/>
    </row>
    <row r="3485" spans="4:4" x14ac:dyDescent="0.2">
      <c r="D3485" s="338"/>
    </row>
    <row r="3486" spans="4:4" x14ac:dyDescent="0.2">
      <c r="D3486" s="338"/>
    </row>
    <row r="3487" spans="4:4" x14ac:dyDescent="0.2">
      <c r="D3487" s="338"/>
    </row>
    <row r="3488" spans="4:4" x14ac:dyDescent="0.2">
      <c r="D3488" s="338"/>
    </row>
    <row r="3489" spans="4:4" x14ac:dyDescent="0.2">
      <c r="D3489" s="338"/>
    </row>
    <row r="3490" spans="4:4" x14ac:dyDescent="0.2">
      <c r="D3490" s="338"/>
    </row>
    <row r="3491" spans="4:4" x14ac:dyDescent="0.2">
      <c r="D3491" s="338"/>
    </row>
    <row r="3492" spans="4:4" x14ac:dyDescent="0.2">
      <c r="D3492" s="338"/>
    </row>
    <row r="3493" spans="4:4" x14ac:dyDescent="0.2">
      <c r="D3493" s="338"/>
    </row>
    <row r="3494" spans="4:4" x14ac:dyDescent="0.2">
      <c r="D3494" s="338"/>
    </row>
    <row r="3495" spans="4:4" x14ac:dyDescent="0.2">
      <c r="D3495" s="338"/>
    </row>
    <row r="3496" spans="4:4" x14ac:dyDescent="0.2">
      <c r="D3496" s="338"/>
    </row>
    <row r="3497" spans="4:4" x14ac:dyDescent="0.2">
      <c r="D3497" s="338"/>
    </row>
    <row r="3498" spans="4:4" x14ac:dyDescent="0.2">
      <c r="D3498" s="338"/>
    </row>
    <row r="3499" spans="4:4" x14ac:dyDescent="0.2">
      <c r="D3499" s="338"/>
    </row>
    <row r="3500" spans="4:4" x14ac:dyDescent="0.2">
      <c r="D3500" s="338"/>
    </row>
    <row r="3501" spans="4:4" x14ac:dyDescent="0.2">
      <c r="D3501" s="338"/>
    </row>
    <row r="3502" spans="4:4" x14ac:dyDescent="0.2">
      <c r="D3502" s="338"/>
    </row>
    <row r="3503" spans="4:4" x14ac:dyDescent="0.2">
      <c r="D3503" s="338"/>
    </row>
    <row r="3504" spans="4:4" x14ac:dyDescent="0.2">
      <c r="D3504" s="338"/>
    </row>
    <row r="3505" spans="4:4" x14ac:dyDescent="0.2">
      <c r="D3505" s="338"/>
    </row>
    <row r="3506" spans="4:4" x14ac:dyDescent="0.2">
      <c r="D3506" s="338"/>
    </row>
    <row r="3507" spans="4:4" x14ac:dyDescent="0.2">
      <c r="D3507" s="338"/>
    </row>
    <row r="3508" spans="4:4" x14ac:dyDescent="0.2">
      <c r="D3508" s="338"/>
    </row>
    <row r="3509" spans="4:4" x14ac:dyDescent="0.2">
      <c r="D3509" s="338"/>
    </row>
    <row r="3510" spans="4:4" x14ac:dyDescent="0.2">
      <c r="D3510" s="338"/>
    </row>
    <row r="3511" spans="4:4" x14ac:dyDescent="0.2">
      <c r="D3511" s="338"/>
    </row>
    <row r="3512" spans="4:4" x14ac:dyDescent="0.2">
      <c r="D3512" s="338"/>
    </row>
    <row r="3513" spans="4:4" x14ac:dyDescent="0.2">
      <c r="D3513" s="338"/>
    </row>
    <row r="3514" spans="4:4" x14ac:dyDescent="0.2">
      <c r="D3514" s="338"/>
    </row>
    <row r="3515" spans="4:4" x14ac:dyDescent="0.2">
      <c r="D3515" s="338"/>
    </row>
    <row r="3516" spans="4:4" x14ac:dyDescent="0.2">
      <c r="D3516" s="338"/>
    </row>
    <row r="3517" spans="4:4" x14ac:dyDescent="0.2">
      <c r="D3517" s="338"/>
    </row>
    <row r="3518" spans="4:4" x14ac:dyDescent="0.2">
      <c r="D3518" s="338"/>
    </row>
    <row r="3519" spans="4:4" x14ac:dyDescent="0.2">
      <c r="D3519" s="338"/>
    </row>
    <row r="3520" spans="4:4" x14ac:dyDescent="0.2">
      <c r="D3520" s="338"/>
    </row>
    <row r="3521" spans="4:4" x14ac:dyDescent="0.2">
      <c r="D3521" s="338"/>
    </row>
    <row r="3522" spans="4:4" x14ac:dyDescent="0.2">
      <c r="D3522" s="338"/>
    </row>
    <row r="3523" spans="4:4" x14ac:dyDescent="0.2">
      <c r="D3523" s="338"/>
    </row>
    <row r="3524" spans="4:4" x14ac:dyDescent="0.2">
      <c r="D3524" s="338"/>
    </row>
    <row r="3525" spans="4:4" x14ac:dyDescent="0.2">
      <c r="D3525" s="338"/>
    </row>
    <row r="3526" spans="4:4" x14ac:dyDescent="0.2">
      <c r="D3526" s="338"/>
    </row>
    <row r="3527" spans="4:4" x14ac:dyDescent="0.2">
      <c r="D3527" s="338"/>
    </row>
    <row r="3528" spans="4:4" x14ac:dyDescent="0.2">
      <c r="D3528" s="338"/>
    </row>
    <row r="3529" spans="4:4" x14ac:dyDescent="0.2">
      <c r="D3529" s="338"/>
    </row>
    <row r="3530" spans="4:4" x14ac:dyDescent="0.2">
      <c r="D3530" s="338"/>
    </row>
    <row r="3531" spans="4:4" x14ac:dyDescent="0.2">
      <c r="D3531" s="338"/>
    </row>
    <row r="3532" spans="4:4" x14ac:dyDescent="0.2">
      <c r="D3532" s="338"/>
    </row>
    <row r="3533" spans="4:4" x14ac:dyDescent="0.2">
      <c r="D3533" s="338"/>
    </row>
    <row r="3534" spans="4:4" x14ac:dyDescent="0.2">
      <c r="D3534" s="338"/>
    </row>
    <row r="3535" spans="4:4" x14ac:dyDescent="0.2">
      <c r="D3535" s="338"/>
    </row>
    <row r="3536" spans="4:4" x14ac:dyDescent="0.2">
      <c r="D3536" s="338"/>
    </row>
    <row r="3537" spans="4:4" x14ac:dyDescent="0.2">
      <c r="D3537" s="338"/>
    </row>
    <row r="3538" spans="4:4" x14ac:dyDescent="0.2">
      <c r="D3538" s="338"/>
    </row>
    <row r="3539" spans="4:4" x14ac:dyDescent="0.2">
      <c r="D3539" s="338"/>
    </row>
    <row r="3540" spans="4:4" x14ac:dyDescent="0.2">
      <c r="D3540" s="338"/>
    </row>
    <row r="3541" spans="4:4" x14ac:dyDescent="0.2">
      <c r="D3541" s="338"/>
    </row>
    <row r="3542" spans="4:4" x14ac:dyDescent="0.2">
      <c r="D3542" s="338"/>
    </row>
    <row r="3543" spans="4:4" x14ac:dyDescent="0.2">
      <c r="D3543" s="338"/>
    </row>
    <row r="3544" spans="4:4" x14ac:dyDescent="0.2">
      <c r="D3544" s="338"/>
    </row>
    <row r="3545" spans="4:4" x14ac:dyDescent="0.2">
      <c r="D3545" s="338"/>
    </row>
    <row r="3546" spans="4:4" x14ac:dyDescent="0.2">
      <c r="D3546" s="338"/>
    </row>
    <row r="3547" spans="4:4" x14ac:dyDescent="0.2">
      <c r="D3547" s="338"/>
    </row>
    <row r="3548" spans="4:4" x14ac:dyDescent="0.2">
      <c r="D3548" s="338"/>
    </row>
    <row r="3549" spans="4:4" x14ac:dyDescent="0.2">
      <c r="D3549" s="338"/>
    </row>
    <row r="3550" spans="4:4" x14ac:dyDescent="0.2">
      <c r="D3550" s="338"/>
    </row>
    <row r="3551" spans="4:4" x14ac:dyDescent="0.2">
      <c r="D3551" s="338"/>
    </row>
    <row r="3552" spans="4:4" x14ac:dyDescent="0.2">
      <c r="D3552" s="338"/>
    </row>
    <row r="3553" spans="4:4" x14ac:dyDescent="0.2">
      <c r="D3553" s="338"/>
    </row>
    <row r="3554" spans="4:4" x14ac:dyDescent="0.2">
      <c r="D3554" s="338"/>
    </row>
    <row r="3555" spans="4:4" x14ac:dyDescent="0.2">
      <c r="D3555" s="338"/>
    </row>
    <row r="3556" spans="4:4" x14ac:dyDescent="0.2">
      <c r="D3556" s="338"/>
    </row>
    <row r="3557" spans="4:4" x14ac:dyDescent="0.2">
      <c r="D3557" s="338"/>
    </row>
    <row r="3558" spans="4:4" x14ac:dyDescent="0.2">
      <c r="D3558" s="338"/>
    </row>
    <row r="3559" spans="4:4" x14ac:dyDescent="0.2">
      <c r="D3559" s="338"/>
    </row>
    <row r="3560" spans="4:4" x14ac:dyDescent="0.2">
      <c r="D3560" s="338"/>
    </row>
    <row r="3561" spans="4:4" x14ac:dyDescent="0.2">
      <c r="D3561" s="338"/>
    </row>
    <row r="3562" spans="4:4" x14ac:dyDescent="0.2">
      <c r="D3562" s="338"/>
    </row>
    <row r="3563" spans="4:4" x14ac:dyDescent="0.2">
      <c r="D3563" s="338"/>
    </row>
    <row r="3564" spans="4:4" x14ac:dyDescent="0.2">
      <c r="D3564" s="338"/>
    </row>
    <row r="3565" spans="4:4" x14ac:dyDescent="0.2">
      <c r="D3565" s="338"/>
    </row>
    <row r="3566" spans="4:4" x14ac:dyDescent="0.2">
      <c r="D3566" s="338"/>
    </row>
    <row r="3567" spans="4:4" x14ac:dyDescent="0.2">
      <c r="D3567" s="338"/>
    </row>
    <row r="3568" spans="4:4" x14ac:dyDescent="0.2">
      <c r="D3568" s="338"/>
    </row>
    <row r="3569" spans="4:4" x14ac:dyDescent="0.2">
      <c r="D3569" s="338"/>
    </row>
    <row r="3570" spans="4:4" x14ac:dyDescent="0.2">
      <c r="D3570" s="338"/>
    </row>
    <row r="3571" spans="4:4" x14ac:dyDescent="0.2">
      <c r="D3571" s="338"/>
    </row>
    <row r="3572" spans="4:4" x14ac:dyDescent="0.2">
      <c r="D3572" s="338"/>
    </row>
    <row r="3573" spans="4:4" x14ac:dyDescent="0.2">
      <c r="D3573" s="338"/>
    </row>
    <row r="3574" spans="4:4" x14ac:dyDescent="0.2">
      <c r="D3574" s="338"/>
    </row>
    <row r="3575" spans="4:4" x14ac:dyDescent="0.2">
      <c r="D3575" s="338"/>
    </row>
    <row r="3576" spans="4:4" x14ac:dyDescent="0.2">
      <c r="D3576" s="338"/>
    </row>
    <row r="3577" spans="4:4" x14ac:dyDescent="0.2">
      <c r="D3577" s="338"/>
    </row>
    <row r="3578" spans="4:4" x14ac:dyDescent="0.2">
      <c r="D3578" s="338"/>
    </row>
    <row r="3579" spans="4:4" x14ac:dyDescent="0.2">
      <c r="D3579" s="338"/>
    </row>
    <row r="3580" spans="4:4" x14ac:dyDescent="0.2">
      <c r="D3580" s="338"/>
    </row>
    <row r="3581" spans="4:4" x14ac:dyDescent="0.2">
      <c r="D3581" s="338"/>
    </row>
    <row r="3582" spans="4:4" x14ac:dyDescent="0.2">
      <c r="D3582" s="338"/>
    </row>
    <row r="3583" spans="4:4" x14ac:dyDescent="0.2">
      <c r="D3583" s="338"/>
    </row>
    <row r="3584" spans="4:4" x14ac:dyDescent="0.2">
      <c r="D3584" s="338"/>
    </row>
    <row r="3585" spans="4:4" x14ac:dyDescent="0.2">
      <c r="D3585" s="338"/>
    </row>
    <row r="3586" spans="4:4" x14ac:dyDescent="0.2">
      <c r="D3586" s="338"/>
    </row>
    <row r="3587" spans="4:4" x14ac:dyDescent="0.2">
      <c r="D3587" s="338"/>
    </row>
    <row r="3588" spans="4:4" x14ac:dyDescent="0.2">
      <c r="D3588" s="338"/>
    </row>
    <row r="3589" spans="4:4" x14ac:dyDescent="0.2">
      <c r="D3589" s="338"/>
    </row>
    <row r="3590" spans="4:4" x14ac:dyDescent="0.2">
      <c r="D3590" s="338"/>
    </row>
    <row r="3591" spans="4:4" x14ac:dyDescent="0.2">
      <c r="D3591" s="338"/>
    </row>
    <row r="3592" spans="4:4" x14ac:dyDescent="0.2">
      <c r="D3592" s="338"/>
    </row>
    <row r="3593" spans="4:4" x14ac:dyDescent="0.2">
      <c r="D3593" s="338"/>
    </row>
    <row r="3594" spans="4:4" x14ac:dyDescent="0.2">
      <c r="D3594" s="338"/>
    </row>
    <row r="3595" spans="4:4" x14ac:dyDescent="0.2">
      <c r="D3595" s="338"/>
    </row>
    <row r="3596" spans="4:4" x14ac:dyDescent="0.2">
      <c r="D3596" s="338"/>
    </row>
    <row r="3597" spans="4:4" x14ac:dyDescent="0.2">
      <c r="D3597" s="338"/>
    </row>
    <row r="3598" spans="4:4" x14ac:dyDescent="0.2">
      <c r="D3598" s="338"/>
    </row>
    <row r="3599" spans="4:4" x14ac:dyDescent="0.2">
      <c r="D3599" s="338"/>
    </row>
    <row r="3600" spans="4:4" x14ac:dyDescent="0.2">
      <c r="D3600" s="338"/>
    </row>
    <row r="3601" spans="4:4" x14ac:dyDescent="0.2">
      <c r="D3601" s="338"/>
    </row>
    <row r="3602" spans="4:4" x14ac:dyDescent="0.2">
      <c r="D3602" s="338"/>
    </row>
    <row r="3603" spans="4:4" x14ac:dyDescent="0.2">
      <c r="D3603" s="338"/>
    </row>
    <row r="3604" spans="4:4" x14ac:dyDescent="0.2">
      <c r="D3604" s="338"/>
    </row>
    <row r="3605" spans="4:4" x14ac:dyDescent="0.2">
      <c r="D3605" s="338"/>
    </row>
    <row r="3606" spans="4:4" x14ac:dyDescent="0.2">
      <c r="D3606" s="338"/>
    </row>
    <row r="3607" spans="4:4" x14ac:dyDescent="0.2">
      <c r="D3607" s="338"/>
    </row>
    <row r="3608" spans="4:4" x14ac:dyDescent="0.2">
      <c r="D3608" s="338"/>
    </row>
    <row r="3609" spans="4:4" x14ac:dyDescent="0.2">
      <c r="D3609" s="338"/>
    </row>
    <row r="3610" spans="4:4" x14ac:dyDescent="0.2">
      <c r="D3610" s="338"/>
    </row>
    <row r="3611" spans="4:4" x14ac:dyDescent="0.2">
      <c r="D3611" s="338"/>
    </row>
    <row r="3612" spans="4:4" x14ac:dyDescent="0.2">
      <c r="D3612" s="338"/>
    </row>
    <row r="3613" spans="4:4" x14ac:dyDescent="0.2">
      <c r="D3613" s="338"/>
    </row>
    <row r="3614" spans="4:4" x14ac:dyDescent="0.2">
      <c r="D3614" s="338"/>
    </row>
    <row r="3615" spans="4:4" x14ac:dyDescent="0.2">
      <c r="D3615" s="338"/>
    </row>
    <row r="3616" spans="4:4" x14ac:dyDescent="0.2">
      <c r="D3616" s="338"/>
    </row>
    <row r="3617" spans="4:4" x14ac:dyDescent="0.2">
      <c r="D3617" s="338"/>
    </row>
    <row r="3618" spans="4:4" x14ac:dyDescent="0.2">
      <c r="D3618" s="338"/>
    </row>
    <row r="3619" spans="4:4" x14ac:dyDescent="0.2">
      <c r="D3619" s="338"/>
    </row>
    <row r="3620" spans="4:4" x14ac:dyDescent="0.2">
      <c r="D3620" s="338"/>
    </row>
    <row r="3621" spans="4:4" x14ac:dyDescent="0.2">
      <c r="D3621" s="338"/>
    </row>
    <row r="3622" spans="4:4" x14ac:dyDescent="0.2">
      <c r="D3622" s="338"/>
    </row>
    <row r="3623" spans="4:4" x14ac:dyDescent="0.2">
      <c r="D3623" s="338"/>
    </row>
    <row r="3624" spans="4:4" x14ac:dyDescent="0.2">
      <c r="D3624" s="338"/>
    </row>
    <row r="3625" spans="4:4" x14ac:dyDescent="0.2">
      <c r="D3625" s="338"/>
    </row>
    <row r="3626" spans="4:4" x14ac:dyDescent="0.2">
      <c r="D3626" s="338"/>
    </row>
    <row r="3627" spans="4:4" x14ac:dyDescent="0.2">
      <c r="D3627" s="338"/>
    </row>
    <row r="3628" spans="4:4" x14ac:dyDescent="0.2">
      <c r="D3628" s="338"/>
    </row>
    <row r="3629" spans="4:4" x14ac:dyDescent="0.2">
      <c r="D3629" s="338"/>
    </row>
    <row r="3630" spans="4:4" x14ac:dyDescent="0.2">
      <c r="D3630" s="338"/>
    </row>
    <row r="3631" spans="4:4" x14ac:dyDescent="0.2">
      <c r="D3631" s="338"/>
    </row>
    <row r="3632" spans="4:4" x14ac:dyDescent="0.2">
      <c r="D3632" s="338"/>
    </row>
    <row r="3633" spans="4:4" x14ac:dyDescent="0.2">
      <c r="D3633" s="338"/>
    </row>
    <row r="3634" spans="4:4" x14ac:dyDescent="0.2">
      <c r="D3634" s="338"/>
    </row>
    <row r="3635" spans="4:4" x14ac:dyDescent="0.2">
      <c r="D3635" s="338"/>
    </row>
    <row r="3636" spans="4:4" x14ac:dyDescent="0.2">
      <c r="D3636" s="338"/>
    </row>
    <row r="3637" spans="4:4" x14ac:dyDescent="0.2">
      <c r="D3637" s="338"/>
    </row>
    <row r="3638" spans="4:4" x14ac:dyDescent="0.2">
      <c r="D3638" s="338"/>
    </row>
    <row r="3639" spans="4:4" x14ac:dyDescent="0.2">
      <c r="D3639" s="338"/>
    </row>
    <row r="3640" spans="4:4" x14ac:dyDescent="0.2">
      <c r="D3640" s="338"/>
    </row>
    <row r="3641" spans="4:4" x14ac:dyDescent="0.2">
      <c r="D3641" s="338"/>
    </row>
    <row r="3642" spans="4:4" x14ac:dyDescent="0.2">
      <c r="D3642" s="338"/>
    </row>
    <row r="3643" spans="4:4" x14ac:dyDescent="0.2">
      <c r="D3643" s="338"/>
    </row>
    <row r="3644" spans="4:4" x14ac:dyDescent="0.2">
      <c r="D3644" s="338"/>
    </row>
    <row r="3645" spans="4:4" x14ac:dyDescent="0.2">
      <c r="D3645" s="338"/>
    </row>
    <row r="3646" spans="4:4" x14ac:dyDescent="0.2">
      <c r="D3646" s="338"/>
    </row>
    <row r="3647" spans="4:4" x14ac:dyDescent="0.2">
      <c r="D3647" s="338"/>
    </row>
    <row r="3648" spans="4:4" x14ac:dyDescent="0.2">
      <c r="D3648" s="338"/>
    </row>
    <row r="3649" spans="4:4" x14ac:dyDescent="0.2">
      <c r="D3649" s="338"/>
    </row>
    <row r="3650" spans="4:4" x14ac:dyDescent="0.2">
      <c r="D3650" s="338"/>
    </row>
    <row r="3651" spans="4:4" x14ac:dyDescent="0.2">
      <c r="D3651" s="338"/>
    </row>
    <row r="3652" spans="4:4" x14ac:dyDescent="0.2">
      <c r="D3652" s="338"/>
    </row>
    <row r="3653" spans="4:4" x14ac:dyDescent="0.2">
      <c r="D3653" s="338"/>
    </row>
    <row r="3654" spans="4:4" x14ac:dyDescent="0.2">
      <c r="D3654" s="338"/>
    </row>
    <row r="3655" spans="4:4" x14ac:dyDescent="0.2">
      <c r="D3655" s="338"/>
    </row>
    <row r="3656" spans="4:4" x14ac:dyDescent="0.2">
      <c r="D3656" s="338"/>
    </row>
    <row r="3657" spans="4:4" x14ac:dyDescent="0.2">
      <c r="D3657" s="338"/>
    </row>
    <row r="3658" spans="4:4" x14ac:dyDescent="0.2">
      <c r="D3658" s="338"/>
    </row>
    <row r="3659" spans="4:4" x14ac:dyDescent="0.2">
      <c r="D3659" s="338"/>
    </row>
    <row r="3660" spans="4:4" x14ac:dyDescent="0.2">
      <c r="D3660" s="338"/>
    </row>
    <row r="3661" spans="4:4" x14ac:dyDescent="0.2">
      <c r="D3661" s="338"/>
    </row>
    <row r="3662" spans="4:4" x14ac:dyDescent="0.2">
      <c r="D3662" s="338"/>
    </row>
    <row r="3663" spans="4:4" x14ac:dyDescent="0.2">
      <c r="D3663" s="338"/>
    </row>
    <row r="3664" spans="4:4" x14ac:dyDescent="0.2">
      <c r="D3664" s="338"/>
    </row>
    <row r="3665" spans="4:4" x14ac:dyDescent="0.2">
      <c r="D3665" s="338"/>
    </row>
    <row r="3666" spans="4:4" x14ac:dyDescent="0.2">
      <c r="D3666" s="338"/>
    </row>
    <row r="3667" spans="4:4" x14ac:dyDescent="0.2">
      <c r="D3667" s="338"/>
    </row>
    <row r="3668" spans="4:4" x14ac:dyDescent="0.2">
      <c r="D3668" s="338"/>
    </row>
    <row r="3669" spans="4:4" x14ac:dyDescent="0.2">
      <c r="D3669" s="338"/>
    </row>
    <row r="3670" spans="4:4" x14ac:dyDescent="0.2">
      <c r="D3670" s="338"/>
    </row>
    <row r="3671" spans="4:4" x14ac:dyDescent="0.2">
      <c r="D3671" s="338"/>
    </row>
    <row r="3672" spans="4:4" x14ac:dyDescent="0.2">
      <c r="D3672" s="338"/>
    </row>
    <row r="3673" spans="4:4" x14ac:dyDescent="0.2">
      <c r="D3673" s="338"/>
    </row>
    <row r="3674" spans="4:4" x14ac:dyDescent="0.2">
      <c r="D3674" s="338"/>
    </row>
    <row r="3675" spans="4:4" x14ac:dyDescent="0.2">
      <c r="D3675" s="338"/>
    </row>
    <row r="3676" spans="4:4" x14ac:dyDescent="0.2">
      <c r="D3676" s="338"/>
    </row>
    <row r="3677" spans="4:4" x14ac:dyDescent="0.2">
      <c r="D3677" s="338"/>
    </row>
    <row r="3678" spans="4:4" x14ac:dyDescent="0.2">
      <c r="D3678" s="338"/>
    </row>
    <row r="3679" spans="4:4" x14ac:dyDescent="0.2">
      <c r="D3679" s="338"/>
    </row>
    <row r="3680" spans="4:4" x14ac:dyDescent="0.2">
      <c r="D3680" s="338"/>
    </row>
    <row r="3681" spans="4:4" x14ac:dyDescent="0.2">
      <c r="D3681" s="338"/>
    </row>
    <row r="3682" spans="4:4" x14ac:dyDescent="0.2">
      <c r="D3682" s="338"/>
    </row>
    <row r="3683" spans="4:4" x14ac:dyDescent="0.2">
      <c r="D3683" s="338"/>
    </row>
    <row r="3684" spans="4:4" x14ac:dyDescent="0.2">
      <c r="D3684" s="338"/>
    </row>
    <row r="3685" spans="4:4" x14ac:dyDescent="0.2">
      <c r="D3685" s="338"/>
    </row>
    <row r="3686" spans="4:4" x14ac:dyDescent="0.2">
      <c r="D3686" s="338"/>
    </row>
    <row r="3687" spans="4:4" x14ac:dyDescent="0.2">
      <c r="D3687" s="338"/>
    </row>
    <row r="3688" spans="4:4" x14ac:dyDescent="0.2">
      <c r="D3688" s="338"/>
    </row>
    <row r="3689" spans="4:4" x14ac:dyDescent="0.2">
      <c r="D3689" s="338"/>
    </row>
    <row r="3690" spans="4:4" x14ac:dyDescent="0.2">
      <c r="D3690" s="338"/>
    </row>
    <row r="3691" spans="4:4" x14ac:dyDescent="0.2">
      <c r="D3691" s="338"/>
    </row>
    <row r="3692" spans="4:4" x14ac:dyDescent="0.2">
      <c r="D3692" s="338"/>
    </row>
    <row r="3693" spans="4:4" x14ac:dyDescent="0.2">
      <c r="D3693" s="338"/>
    </row>
    <row r="3694" spans="4:4" x14ac:dyDescent="0.2">
      <c r="D3694" s="338"/>
    </row>
    <row r="3695" spans="4:4" x14ac:dyDescent="0.2">
      <c r="D3695" s="338"/>
    </row>
    <row r="3696" spans="4:4" x14ac:dyDescent="0.2">
      <c r="D3696" s="338"/>
    </row>
    <row r="3697" spans="4:4" x14ac:dyDescent="0.2">
      <c r="D3697" s="338"/>
    </row>
    <row r="3698" spans="4:4" x14ac:dyDescent="0.2">
      <c r="D3698" s="338"/>
    </row>
    <row r="3699" spans="4:4" x14ac:dyDescent="0.2">
      <c r="D3699" s="338"/>
    </row>
    <row r="3700" spans="4:4" x14ac:dyDescent="0.2">
      <c r="D3700" s="338"/>
    </row>
    <row r="3701" spans="4:4" x14ac:dyDescent="0.2">
      <c r="D3701" s="338"/>
    </row>
    <row r="3702" spans="4:4" x14ac:dyDescent="0.2">
      <c r="D3702" s="338"/>
    </row>
    <row r="3703" spans="4:4" x14ac:dyDescent="0.2">
      <c r="D3703" s="338"/>
    </row>
    <row r="3704" spans="4:4" x14ac:dyDescent="0.2">
      <c r="D3704" s="338"/>
    </row>
    <row r="3705" spans="4:4" x14ac:dyDescent="0.2">
      <c r="D3705" s="338"/>
    </row>
    <row r="3706" spans="4:4" x14ac:dyDescent="0.2">
      <c r="D3706" s="338"/>
    </row>
    <row r="3707" spans="4:4" x14ac:dyDescent="0.2">
      <c r="D3707" s="338"/>
    </row>
    <row r="3708" spans="4:4" x14ac:dyDescent="0.2">
      <c r="D3708" s="338"/>
    </row>
    <row r="3709" spans="4:4" x14ac:dyDescent="0.2">
      <c r="D3709" s="338"/>
    </row>
    <row r="3710" spans="4:4" x14ac:dyDescent="0.2">
      <c r="D3710" s="338"/>
    </row>
    <row r="3711" spans="4:4" x14ac:dyDescent="0.2">
      <c r="D3711" s="338"/>
    </row>
    <row r="3712" spans="4:4" x14ac:dyDescent="0.2">
      <c r="D3712" s="338"/>
    </row>
    <row r="3713" spans="4:4" x14ac:dyDescent="0.2">
      <c r="D3713" s="338"/>
    </row>
    <row r="3714" spans="4:4" x14ac:dyDescent="0.2">
      <c r="D3714" s="338"/>
    </row>
    <row r="3715" spans="4:4" x14ac:dyDescent="0.2">
      <c r="D3715" s="338"/>
    </row>
    <row r="3716" spans="4:4" x14ac:dyDescent="0.2">
      <c r="D3716" s="338"/>
    </row>
    <row r="3717" spans="4:4" x14ac:dyDescent="0.2">
      <c r="D3717" s="338"/>
    </row>
    <row r="3718" spans="4:4" x14ac:dyDescent="0.2">
      <c r="D3718" s="338"/>
    </row>
    <row r="3719" spans="4:4" x14ac:dyDescent="0.2">
      <c r="D3719" s="338"/>
    </row>
    <row r="3720" spans="4:4" x14ac:dyDescent="0.2">
      <c r="D3720" s="338"/>
    </row>
    <row r="3721" spans="4:4" x14ac:dyDescent="0.2">
      <c r="D3721" s="338"/>
    </row>
    <row r="3722" spans="4:4" x14ac:dyDescent="0.2">
      <c r="D3722" s="338"/>
    </row>
    <row r="3723" spans="4:4" x14ac:dyDescent="0.2">
      <c r="D3723" s="338"/>
    </row>
    <row r="3724" spans="4:4" x14ac:dyDescent="0.2">
      <c r="D3724" s="338"/>
    </row>
    <row r="3725" spans="4:4" x14ac:dyDescent="0.2">
      <c r="D3725" s="338"/>
    </row>
    <row r="3726" spans="4:4" x14ac:dyDescent="0.2">
      <c r="D3726" s="338"/>
    </row>
    <row r="3727" spans="4:4" x14ac:dyDescent="0.2">
      <c r="D3727" s="338"/>
    </row>
    <row r="3728" spans="4:4" x14ac:dyDescent="0.2">
      <c r="D3728" s="338"/>
    </row>
    <row r="3729" spans="4:4" x14ac:dyDescent="0.2">
      <c r="D3729" s="338"/>
    </row>
    <row r="3730" spans="4:4" x14ac:dyDescent="0.2">
      <c r="D3730" s="338"/>
    </row>
    <row r="3731" spans="4:4" x14ac:dyDescent="0.2">
      <c r="D3731" s="338"/>
    </row>
    <row r="3732" spans="4:4" x14ac:dyDescent="0.2">
      <c r="D3732" s="338"/>
    </row>
    <row r="3733" spans="4:4" x14ac:dyDescent="0.2">
      <c r="D3733" s="338"/>
    </row>
    <row r="3734" spans="4:4" x14ac:dyDescent="0.2">
      <c r="D3734" s="338"/>
    </row>
    <row r="3735" spans="4:4" x14ac:dyDescent="0.2">
      <c r="D3735" s="338"/>
    </row>
    <row r="3736" spans="4:4" x14ac:dyDescent="0.2">
      <c r="D3736" s="338"/>
    </row>
    <row r="3737" spans="4:4" x14ac:dyDescent="0.2">
      <c r="D3737" s="338"/>
    </row>
    <row r="3738" spans="4:4" x14ac:dyDescent="0.2">
      <c r="D3738" s="338"/>
    </row>
    <row r="3739" spans="4:4" x14ac:dyDescent="0.2">
      <c r="D3739" s="338"/>
    </row>
    <row r="3740" spans="4:4" x14ac:dyDescent="0.2">
      <c r="D3740" s="338"/>
    </row>
    <row r="3741" spans="4:4" x14ac:dyDescent="0.2">
      <c r="D3741" s="338"/>
    </row>
    <row r="3742" spans="4:4" x14ac:dyDescent="0.2">
      <c r="D3742" s="338"/>
    </row>
    <row r="3743" spans="4:4" x14ac:dyDescent="0.2">
      <c r="D3743" s="338"/>
    </row>
    <row r="3744" spans="4:4" x14ac:dyDescent="0.2">
      <c r="D3744" s="338"/>
    </row>
    <row r="3745" spans="4:4" x14ac:dyDescent="0.2">
      <c r="D3745" s="338"/>
    </row>
    <row r="3746" spans="4:4" x14ac:dyDescent="0.2">
      <c r="D3746" s="338"/>
    </row>
    <row r="3747" spans="4:4" x14ac:dyDescent="0.2">
      <c r="D3747" s="338"/>
    </row>
    <row r="3748" spans="4:4" x14ac:dyDescent="0.2">
      <c r="D3748" s="338"/>
    </row>
    <row r="3749" spans="4:4" x14ac:dyDescent="0.2">
      <c r="D3749" s="338"/>
    </row>
    <row r="3750" spans="4:4" x14ac:dyDescent="0.2">
      <c r="D3750" s="338"/>
    </row>
    <row r="3751" spans="4:4" x14ac:dyDescent="0.2">
      <c r="D3751" s="338"/>
    </row>
    <row r="3752" spans="4:4" x14ac:dyDescent="0.2">
      <c r="D3752" s="338"/>
    </row>
    <row r="3753" spans="4:4" x14ac:dyDescent="0.2">
      <c r="D3753" s="338"/>
    </row>
    <row r="3754" spans="4:4" x14ac:dyDescent="0.2">
      <c r="D3754" s="338"/>
    </row>
    <row r="3755" spans="4:4" x14ac:dyDescent="0.2">
      <c r="D3755" s="338"/>
    </row>
    <row r="3756" spans="4:4" x14ac:dyDescent="0.2">
      <c r="D3756" s="338"/>
    </row>
    <row r="3757" spans="4:4" x14ac:dyDescent="0.2">
      <c r="D3757" s="338"/>
    </row>
    <row r="3758" spans="4:4" x14ac:dyDescent="0.2">
      <c r="D3758" s="338"/>
    </row>
    <row r="3759" spans="4:4" x14ac:dyDescent="0.2">
      <c r="D3759" s="338"/>
    </row>
    <row r="3760" spans="4:4" x14ac:dyDescent="0.2">
      <c r="D3760" s="338"/>
    </row>
    <row r="3761" spans="4:4" x14ac:dyDescent="0.2">
      <c r="D3761" s="338"/>
    </row>
    <row r="3762" spans="4:4" x14ac:dyDescent="0.2">
      <c r="D3762" s="338"/>
    </row>
    <row r="3763" spans="4:4" x14ac:dyDescent="0.2">
      <c r="D3763" s="338"/>
    </row>
    <row r="3764" spans="4:4" x14ac:dyDescent="0.2">
      <c r="D3764" s="338"/>
    </row>
    <row r="3765" spans="4:4" x14ac:dyDescent="0.2">
      <c r="D3765" s="338"/>
    </row>
    <row r="3766" spans="4:4" x14ac:dyDescent="0.2">
      <c r="D3766" s="338"/>
    </row>
    <row r="3767" spans="4:4" x14ac:dyDescent="0.2">
      <c r="D3767" s="338"/>
    </row>
    <row r="3768" spans="4:4" x14ac:dyDescent="0.2">
      <c r="D3768" s="338"/>
    </row>
    <row r="3769" spans="4:4" x14ac:dyDescent="0.2">
      <c r="D3769" s="338"/>
    </row>
    <row r="3770" spans="4:4" x14ac:dyDescent="0.2">
      <c r="D3770" s="338"/>
    </row>
    <row r="3771" spans="4:4" x14ac:dyDescent="0.2">
      <c r="D3771" s="338"/>
    </row>
    <row r="3772" spans="4:4" x14ac:dyDescent="0.2">
      <c r="D3772" s="338"/>
    </row>
    <row r="3773" spans="4:4" x14ac:dyDescent="0.2">
      <c r="D3773" s="338"/>
    </row>
    <row r="3774" spans="4:4" x14ac:dyDescent="0.2">
      <c r="D3774" s="338"/>
    </row>
    <row r="3775" spans="4:4" x14ac:dyDescent="0.2">
      <c r="D3775" s="338"/>
    </row>
    <row r="3776" spans="4:4" x14ac:dyDescent="0.2">
      <c r="D3776" s="338"/>
    </row>
    <row r="3777" spans="4:4" x14ac:dyDescent="0.2">
      <c r="D3777" s="338"/>
    </row>
    <row r="3778" spans="4:4" x14ac:dyDescent="0.2">
      <c r="D3778" s="338"/>
    </row>
    <row r="3779" spans="4:4" x14ac:dyDescent="0.2">
      <c r="D3779" s="338"/>
    </row>
    <row r="3780" spans="4:4" x14ac:dyDescent="0.2">
      <c r="D3780" s="338"/>
    </row>
    <row r="3781" spans="4:4" x14ac:dyDescent="0.2">
      <c r="D3781" s="338"/>
    </row>
    <row r="3782" spans="4:4" x14ac:dyDescent="0.2">
      <c r="D3782" s="338"/>
    </row>
    <row r="3783" spans="4:4" x14ac:dyDescent="0.2">
      <c r="D3783" s="338"/>
    </row>
    <row r="3784" spans="4:4" x14ac:dyDescent="0.2">
      <c r="D3784" s="338"/>
    </row>
    <row r="3785" spans="4:4" x14ac:dyDescent="0.2">
      <c r="D3785" s="338"/>
    </row>
    <row r="3786" spans="4:4" x14ac:dyDescent="0.2">
      <c r="D3786" s="338"/>
    </row>
    <row r="3787" spans="4:4" x14ac:dyDescent="0.2">
      <c r="D3787" s="338"/>
    </row>
    <row r="3788" spans="4:4" x14ac:dyDescent="0.2">
      <c r="D3788" s="338"/>
    </row>
    <row r="3789" spans="4:4" x14ac:dyDescent="0.2">
      <c r="D3789" s="338"/>
    </row>
    <row r="3790" spans="4:4" x14ac:dyDescent="0.2">
      <c r="D3790" s="338"/>
    </row>
    <row r="3791" spans="4:4" x14ac:dyDescent="0.2">
      <c r="D3791" s="338"/>
    </row>
    <row r="3792" spans="4:4" x14ac:dyDescent="0.2">
      <c r="D3792" s="338"/>
    </row>
    <row r="3793" spans="4:4" x14ac:dyDescent="0.2">
      <c r="D3793" s="338"/>
    </row>
    <row r="3794" spans="4:4" x14ac:dyDescent="0.2">
      <c r="D3794" s="338"/>
    </row>
    <row r="3795" spans="4:4" x14ac:dyDescent="0.2">
      <c r="D3795" s="338"/>
    </row>
    <row r="3796" spans="4:4" x14ac:dyDescent="0.2">
      <c r="D3796" s="338"/>
    </row>
    <row r="3797" spans="4:4" x14ac:dyDescent="0.2">
      <c r="D3797" s="338"/>
    </row>
    <row r="3798" spans="4:4" x14ac:dyDescent="0.2">
      <c r="D3798" s="338"/>
    </row>
    <row r="3799" spans="4:4" x14ac:dyDescent="0.2">
      <c r="D3799" s="338"/>
    </row>
    <row r="3800" spans="4:4" x14ac:dyDescent="0.2">
      <c r="D3800" s="338"/>
    </row>
    <row r="3801" spans="4:4" x14ac:dyDescent="0.2">
      <c r="D3801" s="338"/>
    </row>
    <row r="3802" spans="4:4" x14ac:dyDescent="0.2">
      <c r="D3802" s="338"/>
    </row>
    <row r="3803" spans="4:4" x14ac:dyDescent="0.2">
      <c r="D3803" s="338"/>
    </row>
    <row r="3804" spans="4:4" x14ac:dyDescent="0.2">
      <c r="D3804" s="338"/>
    </row>
    <row r="3805" spans="4:4" x14ac:dyDescent="0.2">
      <c r="D3805" s="338"/>
    </row>
    <row r="3806" spans="4:4" x14ac:dyDescent="0.2">
      <c r="D3806" s="338"/>
    </row>
    <row r="3807" spans="4:4" x14ac:dyDescent="0.2">
      <c r="D3807" s="338"/>
    </row>
    <row r="3808" spans="4:4" x14ac:dyDescent="0.2">
      <c r="D3808" s="338"/>
    </row>
    <row r="3809" spans="4:4" x14ac:dyDescent="0.2">
      <c r="D3809" s="338"/>
    </row>
    <row r="3810" spans="4:4" x14ac:dyDescent="0.2">
      <c r="D3810" s="338"/>
    </row>
    <row r="3811" spans="4:4" x14ac:dyDescent="0.2">
      <c r="D3811" s="338"/>
    </row>
    <row r="3812" spans="4:4" x14ac:dyDescent="0.2">
      <c r="D3812" s="338"/>
    </row>
    <row r="3813" spans="4:4" x14ac:dyDescent="0.2">
      <c r="D3813" s="338"/>
    </row>
    <row r="3814" spans="4:4" x14ac:dyDescent="0.2">
      <c r="D3814" s="338"/>
    </row>
    <row r="3815" spans="4:4" x14ac:dyDescent="0.2">
      <c r="D3815" s="338"/>
    </row>
    <row r="3816" spans="4:4" x14ac:dyDescent="0.2">
      <c r="D3816" s="338"/>
    </row>
    <row r="3817" spans="4:4" x14ac:dyDescent="0.2">
      <c r="D3817" s="338"/>
    </row>
    <row r="3818" spans="4:4" x14ac:dyDescent="0.2">
      <c r="D3818" s="338"/>
    </row>
    <row r="3819" spans="4:4" x14ac:dyDescent="0.2">
      <c r="D3819" s="338"/>
    </row>
    <row r="3820" spans="4:4" x14ac:dyDescent="0.2">
      <c r="D3820" s="338"/>
    </row>
    <row r="3821" spans="4:4" x14ac:dyDescent="0.2">
      <c r="D3821" s="338"/>
    </row>
    <row r="3822" spans="4:4" x14ac:dyDescent="0.2">
      <c r="D3822" s="338"/>
    </row>
    <row r="3823" spans="4:4" x14ac:dyDescent="0.2">
      <c r="D3823" s="338"/>
    </row>
    <row r="3824" spans="4:4" x14ac:dyDescent="0.2">
      <c r="D3824" s="338"/>
    </row>
    <row r="3825" spans="4:4" x14ac:dyDescent="0.2">
      <c r="D3825" s="338"/>
    </row>
    <row r="3826" spans="4:4" x14ac:dyDescent="0.2">
      <c r="D3826" s="338"/>
    </row>
    <row r="3827" spans="4:4" x14ac:dyDescent="0.2">
      <c r="D3827" s="338"/>
    </row>
    <row r="3828" spans="4:4" x14ac:dyDescent="0.2">
      <c r="D3828" s="338"/>
    </row>
    <row r="3829" spans="4:4" x14ac:dyDescent="0.2">
      <c r="D3829" s="338"/>
    </row>
    <row r="3830" spans="4:4" x14ac:dyDescent="0.2">
      <c r="D3830" s="338"/>
    </row>
    <row r="3831" spans="4:4" x14ac:dyDescent="0.2">
      <c r="D3831" s="338"/>
    </row>
    <row r="3832" spans="4:4" x14ac:dyDescent="0.2">
      <c r="D3832" s="338"/>
    </row>
    <row r="3833" spans="4:4" x14ac:dyDescent="0.2">
      <c r="D3833" s="338"/>
    </row>
    <row r="3834" spans="4:4" x14ac:dyDescent="0.2">
      <c r="D3834" s="338"/>
    </row>
    <row r="3835" spans="4:4" x14ac:dyDescent="0.2">
      <c r="D3835" s="338"/>
    </row>
    <row r="3836" spans="4:4" x14ac:dyDescent="0.2">
      <c r="D3836" s="338"/>
    </row>
    <row r="3837" spans="4:4" x14ac:dyDescent="0.2">
      <c r="D3837" s="338"/>
    </row>
    <row r="3838" spans="4:4" x14ac:dyDescent="0.2">
      <c r="D3838" s="338"/>
    </row>
    <row r="3839" spans="4:4" x14ac:dyDescent="0.2">
      <c r="D3839" s="338"/>
    </row>
    <row r="3840" spans="4:4" x14ac:dyDescent="0.2">
      <c r="D3840" s="338"/>
    </row>
    <row r="3841" spans="4:4" x14ac:dyDescent="0.2">
      <c r="D3841" s="338"/>
    </row>
    <row r="3842" spans="4:4" x14ac:dyDescent="0.2">
      <c r="D3842" s="338"/>
    </row>
    <row r="3843" spans="4:4" x14ac:dyDescent="0.2">
      <c r="D3843" s="338"/>
    </row>
    <row r="3844" spans="4:4" x14ac:dyDescent="0.2">
      <c r="D3844" s="338"/>
    </row>
    <row r="3845" spans="4:4" x14ac:dyDescent="0.2">
      <c r="D3845" s="338"/>
    </row>
    <row r="3846" spans="4:4" x14ac:dyDescent="0.2">
      <c r="D3846" s="338"/>
    </row>
    <row r="3847" spans="4:4" x14ac:dyDescent="0.2">
      <c r="D3847" s="338"/>
    </row>
    <row r="3848" spans="4:4" x14ac:dyDescent="0.2">
      <c r="D3848" s="338"/>
    </row>
    <row r="3849" spans="4:4" x14ac:dyDescent="0.2">
      <c r="D3849" s="338"/>
    </row>
    <row r="3850" spans="4:4" x14ac:dyDescent="0.2">
      <c r="D3850" s="338"/>
    </row>
    <row r="3851" spans="4:4" x14ac:dyDescent="0.2">
      <c r="D3851" s="338"/>
    </row>
    <row r="3852" spans="4:4" x14ac:dyDescent="0.2">
      <c r="D3852" s="338"/>
    </row>
    <row r="3853" spans="4:4" x14ac:dyDescent="0.2">
      <c r="D3853" s="338"/>
    </row>
    <row r="3854" spans="4:4" x14ac:dyDescent="0.2">
      <c r="D3854" s="338"/>
    </row>
    <row r="3855" spans="4:4" x14ac:dyDescent="0.2">
      <c r="D3855" s="338"/>
    </row>
    <row r="3856" spans="4:4" x14ac:dyDescent="0.2">
      <c r="D3856" s="338"/>
    </row>
    <row r="3857" spans="4:4" x14ac:dyDescent="0.2">
      <c r="D3857" s="338"/>
    </row>
    <row r="3858" spans="4:4" x14ac:dyDescent="0.2">
      <c r="D3858" s="338"/>
    </row>
    <row r="3859" spans="4:4" x14ac:dyDescent="0.2">
      <c r="D3859" s="338"/>
    </row>
    <row r="3860" spans="4:4" x14ac:dyDescent="0.2">
      <c r="D3860" s="338"/>
    </row>
    <row r="3861" spans="4:4" x14ac:dyDescent="0.2">
      <c r="D3861" s="338"/>
    </row>
    <row r="3862" spans="4:4" x14ac:dyDescent="0.2">
      <c r="D3862" s="338"/>
    </row>
    <row r="3863" spans="4:4" x14ac:dyDescent="0.2">
      <c r="D3863" s="338"/>
    </row>
    <row r="3864" spans="4:4" x14ac:dyDescent="0.2">
      <c r="D3864" s="338"/>
    </row>
    <row r="3865" spans="4:4" x14ac:dyDescent="0.2">
      <c r="D3865" s="338"/>
    </row>
    <row r="3866" spans="4:4" x14ac:dyDescent="0.2">
      <c r="D3866" s="338"/>
    </row>
    <row r="3867" spans="4:4" x14ac:dyDescent="0.2">
      <c r="D3867" s="338"/>
    </row>
    <row r="3868" spans="4:4" x14ac:dyDescent="0.2">
      <c r="D3868" s="338"/>
    </row>
    <row r="3869" spans="4:4" x14ac:dyDescent="0.2">
      <c r="D3869" s="338"/>
    </row>
    <row r="3870" spans="4:4" x14ac:dyDescent="0.2">
      <c r="D3870" s="338"/>
    </row>
    <row r="3871" spans="4:4" x14ac:dyDescent="0.2">
      <c r="D3871" s="338"/>
    </row>
    <row r="3872" spans="4:4" x14ac:dyDescent="0.2">
      <c r="D3872" s="338"/>
    </row>
    <row r="3873" spans="4:4" x14ac:dyDescent="0.2">
      <c r="D3873" s="338"/>
    </row>
    <row r="3874" spans="4:4" x14ac:dyDescent="0.2">
      <c r="D3874" s="338"/>
    </row>
    <row r="3875" spans="4:4" x14ac:dyDescent="0.2">
      <c r="D3875" s="338"/>
    </row>
    <row r="3876" spans="4:4" x14ac:dyDescent="0.2">
      <c r="D3876" s="338"/>
    </row>
    <row r="3877" spans="4:4" x14ac:dyDescent="0.2">
      <c r="D3877" s="338"/>
    </row>
    <row r="3878" spans="4:4" x14ac:dyDescent="0.2">
      <c r="D3878" s="338"/>
    </row>
    <row r="3879" spans="4:4" x14ac:dyDescent="0.2">
      <c r="D3879" s="338"/>
    </row>
    <row r="3880" spans="4:4" x14ac:dyDescent="0.2">
      <c r="D3880" s="338"/>
    </row>
    <row r="3881" spans="4:4" x14ac:dyDescent="0.2">
      <c r="D3881" s="338"/>
    </row>
    <row r="3882" spans="4:4" x14ac:dyDescent="0.2">
      <c r="D3882" s="338"/>
    </row>
    <row r="3883" spans="4:4" x14ac:dyDescent="0.2">
      <c r="D3883" s="338"/>
    </row>
    <row r="3884" spans="4:4" x14ac:dyDescent="0.2">
      <c r="D3884" s="338"/>
    </row>
    <row r="3885" spans="4:4" x14ac:dyDescent="0.2">
      <c r="D3885" s="338"/>
    </row>
    <row r="3886" spans="4:4" x14ac:dyDescent="0.2">
      <c r="D3886" s="338"/>
    </row>
    <row r="3887" spans="4:4" x14ac:dyDescent="0.2">
      <c r="D3887" s="338"/>
    </row>
    <row r="3888" spans="4:4" x14ac:dyDescent="0.2">
      <c r="D3888" s="338"/>
    </row>
    <row r="3889" spans="4:4" x14ac:dyDescent="0.2">
      <c r="D3889" s="338"/>
    </row>
    <row r="3890" spans="4:4" x14ac:dyDescent="0.2">
      <c r="D3890" s="338"/>
    </row>
    <row r="3891" spans="4:4" x14ac:dyDescent="0.2">
      <c r="D3891" s="338"/>
    </row>
    <row r="3892" spans="4:4" x14ac:dyDescent="0.2">
      <c r="D3892" s="338"/>
    </row>
    <row r="3893" spans="4:4" x14ac:dyDescent="0.2">
      <c r="D3893" s="338"/>
    </row>
    <row r="3894" spans="4:4" x14ac:dyDescent="0.2">
      <c r="D3894" s="338"/>
    </row>
    <row r="3895" spans="4:4" x14ac:dyDescent="0.2">
      <c r="D3895" s="338"/>
    </row>
    <row r="3896" spans="4:4" x14ac:dyDescent="0.2">
      <c r="D3896" s="338"/>
    </row>
    <row r="3897" spans="4:4" x14ac:dyDescent="0.2">
      <c r="D3897" s="338"/>
    </row>
    <row r="3898" spans="4:4" x14ac:dyDescent="0.2">
      <c r="D3898" s="338"/>
    </row>
    <row r="3899" spans="4:4" x14ac:dyDescent="0.2">
      <c r="D3899" s="338"/>
    </row>
    <row r="3900" spans="4:4" x14ac:dyDescent="0.2">
      <c r="D3900" s="338"/>
    </row>
    <row r="3901" spans="4:4" x14ac:dyDescent="0.2">
      <c r="D3901" s="338"/>
    </row>
    <row r="3902" spans="4:4" x14ac:dyDescent="0.2">
      <c r="D3902" s="338"/>
    </row>
    <row r="3903" spans="4:4" x14ac:dyDescent="0.2">
      <c r="D3903" s="338"/>
    </row>
    <row r="3904" spans="4:4" x14ac:dyDescent="0.2">
      <c r="D3904" s="338"/>
    </row>
    <row r="3905" spans="4:4" x14ac:dyDescent="0.2">
      <c r="D3905" s="338"/>
    </row>
    <row r="3906" spans="4:4" x14ac:dyDescent="0.2">
      <c r="D3906" s="338"/>
    </row>
    <row r="3907" spans="4:4" x14ac:dyDescent="0.2">
      <c r="D3907" s="338"/>
    </row>
    <row r="3908" spans="4:4" x14ac:dyDescent="0.2">
      <c r="D3908" s="338"/>
    </row>
    <row r="3909" spans="4:4" x14ac:dyDescent="0.2">
      <c r="D3909" s="338"/>
    </row>
    <row r="3910" spans="4:4" x14ac:dyDescent="0.2">
      <c r="D3910" s="338"/>
    </row>
    <row r="3911" spans="4:4" x14ac:dyDescent="0.2">
      <c r="D3911" s="338"/>
    </row>
    <row r="3912" spans="4:4" x14ac:dyDescent="0.2">
      <c r="D3912" s="338"/>
    </row>
    <row r="3913" spans="4:4" x14ac:dyDescent="0.2">
      <c r="D3913" s="338"/>
    </row>
    <row r="3914" spans="4:4" x14ac:dyDescent="0.2">
      <c r="D3914" s="338"/>
    </row>
    <row r="3915" spans="4:4" x14ac:dyDescent="0.2">
      <c r="D3915" s="338"/>
    </row>
    <row r="3916" spans="4:4" x14ac:dyDescent="0.2">
      <c r="D3916" s="338"/>
    </row>
    <row r="3917" spans="4:4" x14ac:dyDescent="0.2">
      <c r="D3917" s="338"/>
    </row>
    <row r="3918" spans="4:4" x14ac:dyDescent="0.2">
      <c r="D3918" s="338"/>
    </row>
    <row r="3919" spans="4:4" x14ac:dyDescent="0.2">
      <c r="D3919" s="338"/>
    </row>
    <row r="3920" spans="4:4" x14ac:dyDescent="0.2">
      <c r="D3920" s="338"/>
    </row>
    <row r="3921" spans="4:4" x14ac:dyDescent="0.2">
      <c r="D3921" s="338"/>
    </row>
    <row r="3922" spans="4:4" x14ac:dyDescent="0.2">
      <c r="D3922" s="338"/>
    </row>
    <row r="3923" spans="4:4" x14ac:dyDescent="0.2">
      <c r="D3923" s="338"/>
    </row>
    <row r="3924" spans="4:4" x14ac:dyDescent="0.2">
      <c r="D3924" s="338"/>
    </row>
    <row r="3925" spans="4:4" x14ac:dyDescent="0.2">
      <c r="D3925" s="338"/>
    </row>
    <row r="3926" spans="4:4" x14ac:dyDescent="0.2">
      <c r="D3926" s="338"/>
    </row>
    <row r="3927" spans="4:4" x14ac:dyDescent="0.2">
      <c r="D3927" s="338"/>
    </row>
    <row r="3928" spans="4:4" x14ac:dyDescent="0.2">
      <c r="D3928" s="338"/>
    </row>
    <row r="3929" spans="4:4" x14ac:dyDescent="0.2">
      <c r="D3929" s="338"/>
    </row>
    <row r="3930" spans="4:4" x14ac:dyDescent="0.2">
      <c r="D3930" s="338"/>
    </row>
    <row r="3931" spans="4:4" x14ac:dyDescent="0.2">
      <c r="D3931" s="338"/>
    </row>
    <row r="3932" spans="4:4" x14ac:dyDescent="0.2">
      <c r="D3932" s="338"/>
    </row>
    <row r="3933" spans="4:4" x14ac:dyDescent="0.2">
      <c r="D3933" s="338"/>
    </row>
    <row r="3934" spans="4:4" x14ac:dyDescent="0.2">
      <c r="D3934" s="338"/>
    </row>
    <row r="3935" spans="4:4" x14ac:dyDescent="0.2">
      <c r="D3935" s="338"/>
    </row>
    <row r="3936" spans="4:4" x14ac:dyDescent="0.2">
      <c r="D3936" s="338"/>
    </row>
    <row r="3937" spans="4:4" x14ac:dyDescent="0.2">
      <c r="D3937" s="338"/>
    </row>
    <row r="3938" spans="4:4" x14ac:dyDescent="0.2">
      <c r="D3938" s="338"/>
    </row>
    <row r="3939" spans="4:4" x14ac:dyDescent="0.2">
      <c r="D3939" s="338"/>
    </row>
    <row r="3940" spans="4:4" x14ac:dyDescent="0.2">
      <c r="D3940" s="338"/>
    </row>
    <row r="3941" spans="4:4" x14ac:dyDescent="0.2">
      <c r="D3941" s="338"/>
    </row>
    <row r="3942" spans="4:4" x14ac:dyDescent="0.2">
      <c r="D3942" s="338"/>
    </row>
    <row r="3943" spans="4:4" x14ac:dyDescent="0.2">
      <c r="D3943" s="338"/>
    </row>
    <row r="3944" spans="4:4" x14ac:dyDescent="0.2">
      <c r="D3944" s="338"/>
    </row>
    <row r="3945" spans="4:4" x14ac:dyDescent="0.2">
      <c r="D3945" s="338"/>
    </row>
    <row r="3946" spans="4:4" x14ac:dyDescent="0.2">
      <c r="D3946" s="338"/>
    </row>
    <row r="3947" spans="4:4" x14ac:dyDescent="0.2">
      <c r="D3947" s="338"/>
    </row>
    <row r="3948" spans="4:4" x14ac:dyDescent="0.2">
      <c r="D3948" s="338"/>
    </row>
    <row r="3949" spans="4:4" x14ac:dyDescent="0.2">
      <c r="D3949" s="338"/>
    </row>
    <row r="3950" spans="4:4" x14ac:dyDescent="0.2">
      <c r="D3950" s="338"/>
    </row>
    <row r="3951" spans="4:4" x14ac:dyDescent="0.2">
      <c r="D3951" s="338"/>
    </row>
    <row r="3952" spans="4:4" x14ac:dyDescent="0.2">
      <c r="D3952" s="338"/>
    </row>
    <row r="3953" spans="4:4" x14ac:dyDescent="0.2">
      <c r="D3953" s="338"/>
    </row>
    <row r="3954" spans="4:4" x14ac:dyDescent="0.2">
      <c r="D3954" s="338"/>
    </row>
    <row r="3955" spans="4:4" x14ac:dyDescent="0.2">
      <c r="D3955" s="338"/>
    </row>
    <row r="3956" spans="4:4" x14ac:dyDescent="0.2">
      <c r="D3956" s="338"/>
    </row>
    <row r="3957" spans="4:4" x14ac:dyDescent="0.2">
      <c r="D3957" s="338"/>
    </row>
    <row r="3958" spans="4:4" x14ac:dyDescent="0.2">
      <c r="D3958" s="338"/>
    </row>
    <row r="3959" spans="4:4" x14ac:dyDescent="0.2">
      <c r="D3959" s="338"/>
    </row>
    <row r="3960" spans="4:4" x14ac:dyDescent="0.2">
      <c r="D3960" s="338"/>
    </row>
    <row r="3961" spans="4:4" x14ac:dyDescent="0.2">
      <c r="D3961" s="338"/>
    </row>
    <row r="3962" spans="4:4" x14ac:dyDescent="0.2">
      <c r="D3962" s="338"/>
    </row>
    <row r="3963" spans="4:4" x14ac:dyDescent="0.2">
      <c r="D3963" s="338"/>
    </row>
    <row r="3964" spans="4:4" x14ac:dyDescent="0.2">
      <c r="D3964" s="338"/>
    </row>
    <row r="3965" spans="4:4" x14ac:dyDescent="0.2">
      <c r="D3965" s="338"/>
    </row>
    <row r="3966" spans="4:4" x14ac:dyDescent="0.2">
      <c r="D3966" s="338"/>
    </row>
    <row r="3967" spans="4:4" x14ac:dyDescent="0.2">
      <c r="D3967" s="338"/>
    </row>
    <row r="3968" spans="4:4" x14ac:dyDescent="0.2">
      <c r="D3968" s="338"/>
    </row>
    <row r="3969" spans="4:4" x14ac:dyDescent="0.2">
      <c r="D3969" s="338"/>
    </row>
    <row r="3970" spans="4:4" x14ac:dyDescent="0.2">
      <c r="D3970" s="338"/>
    </row>
    <row r="3971" spans="4:4" x14ac:dyDescent="0.2">
      <c r="D3971" s="338"/>
    </row>
    <row r="3972" spans="4:4" x14ac:dyDescent="0.2">
      <c r="D3972" s="338"/>
    </row>
    <row r="3973" spans="4:4" x14ac:dyDescent="0.2">
      <c r="D3973" s="338"/>
    </row>
    <row r="3974" spans="4:4" x14ac:dyDescent="0.2">
      <c r="D3974" s="338"/>
    </row>
    <row r="3975" spans="4:4" x14ac:dyDescent="0.2">
      <c r="D3975" s="338"/>
    </row>
    <row r="3976" spans="4:4" x14ac:dyDescent="0.2">
      <c r="D3976" s="338"/>
    </row>
    <row r="3977" spans="4:4" x14ac:dyDescent="0.2">
      <c r="D3977" s="338"/>
    </row>
    <row r="3978" spans="4:4" x14ac:dyDescent="0.2">
      <c r="D3978" s="338"/>
    </row>
    <row r="3979" spans="4:4" x14ac:dyDescent="0.2">
      <c r="D3979" s="338"/>
    </row>
    <row r="3980" spans="4:4" x14ac:dyDescent="0.2">
      <c r="D3980" s="338"/>
    </row>
    <row r="3981" spans="4:4" x14ac:dyDescent="0.2">
      <c r="D3981" s="338"/>
    </row>
    <row r="3982" spans="4:4" x14ac:dyDescent="0.2">
      <c r="D3982" s="338"/>
    </row>
    <row r="3983" spans="4:4" x14ac:dyDescent="0.2">
      <c r="D3983" s="338"/>
    </row>
    <row r="3984" spans="4:4" x14ac:dyDescent="0.2">
      <c r="D3984" s="338"/>
    </row>
    <row r="3985" spans="4:4" x14ac:dyDescent="0.2">
      <c r="D3985" s="338"/>
    </row>
    <row r="3986" spans="4:4" x14ac:dyDescent="0.2">
      <c r="D3986" s="338"/>
    </row>
    <row r="3987" spans="4:4" x14ac:dyDescent="0.2">
      <c r="D3987" s="338"/>
    </row>
    <row r="3988" spans="4:4" x14ac:dyDescent="0.2">
      <c r="D3988" s="338"/>
    </row>
    <row r="3989" spans="4:4" x14ac:dyDescent="0.2">
      <c r="D3989" s="338"/>
    </row>
    <row r="3990" spans="4:4" x14ac:dyDescent="0.2">
      <c r="D3990" s="338"/>
    </row>
    <row r="3991" spans="4:4" x14ac:dyDescent="0.2">
      <c r="D3991" s="338"/>
    </row>
    <row r="3992" spans="4:4" x14ac:dyDescent="0.2">
      <c r="D3992" s="338"/>
    </row>
    <row r="3993" spans="4:4" x14ac:dyDescent="0.2">
      <c r="D3993" s="338"/>
    </row>
    <row r="3994" spans="4:4" x14ac:dyDescent="0.2">
      <c r="D3994" s="338"/>
    </row>
    <row r="3995" spans="4:4" x14ac:dyDescent="0.2">
      <c r="D3995" s="338"/>
    </row>
    <row r="3996" spans="4:4" x14ac:dyDescent="0.2">
      <c r="D3996" s="338"/>
    </row>
    <row r="3997" spans="4:4" x14ac:dyDescent="0.2">
      <c r="D3997" s="338"/>
    </row>
    <row r="3998" spans="4:4" x14ac:dyDescent="0.2">
      <c r="D3998" s="338"/>
    </row>
    <row r="3999" spans="4:4" x14ac:dyDescent="0.2">
      <c r="D3999" s="338"/>
    </row>
    <row r="4000" spans="4:4" x14ac:dyDescent="0.2">
      <c r="D4000" s="338"/>
    </row>
    <row r="4001" spans="4:4" x14ac:dyDescent="0.2">
      <c r="D4001" s="338"/>
    </row>
    <row r="4002" spans="4:4" x14ac:dyDescent="0.2">
      <c r="D4002" s="338"/>
    </row>
    <row r="4003" spans="4:4" x14ac:dyDescent="0.2">
      <c r="D4003" s="338"/>
    </row>
    <row r="4004" spans="4:4" x14ac:dyDescent="0.2">
      <c r="D4004" s="338"/>
    </row>
    <row r="4005" spans="4:4" x14ac:dyDescent="0.2">
      <c r="D4005" s="338"/>
    </row>
    <row r="4006" spans="4:4" x14ac:dyDescent="0.2">
      <c r="D4006" s="338"/>
    </row>
    <row r="4007" spans="4:4" x14ac:dyDescent="0.2">
      <c r="D4007" s="338"/>
    </row>
    <row r="4008" spans="4:4" x14ac:dyDescent="0.2">
      <c r="D4008" s="338"/>
    </row>
    <row r="4009" spans="4:4" x14ac:dyDescent="0.2">
      <c r="D4009" s="338"/>
    </row>
    <row r="4010" spans="4:4" x14ac:dyDescent="0.2">
      <c r="D4010" s="338"/>
    </row>
    <row r="4011" spans="4:4" x14ac:dyDescent="0.2">
      <c r="D4011" s="338"/>
    </row>
    <row r="4012" spans="4:4" x14ac:dyDescent="0.2">
      <c r="D4012" s="338"/>
    </row>
    <row r="4013" spans="4:4" x14ac:dyDescent="0.2">
      <c r="D4013" s="338"/>
    </row>
    <row r="4014" spans="4:4" x14ac:dyDescent="0.2">
      <c r="D4014" s="338"/>
    </row>
    <row r="4015" spans="4:4" x14ac:dyDescent="0.2">
      <c r="D4015" s="338"/>
    </row>
    <row r="4016" spans="4:4" x14ac:dyDescent="0.2">
      <c r="D4016" s="338"/>
    </row>
    <row r="4017" spans="4:4" x14ac:dyDescent="0.2">
      <c r="D4017" s="338"/>
    </row>
    <row r="4018" spans="4:4" x14ac:dyDescent="0.2">
      <c r="D4018" s="338"/>
    </row>
    <row r="4019" spans="4:4" x14ac:dyDescent="0.2">
      <c r="D4019" s="338"/>
    </row>
    <row r="4020" spans="4:4" x14ac:dyDescent="0.2">
      <c r="D4020" s="338"/>
    </row>
    <row r="4021" spans="4:4" x14ac:dyDescent="0.2">
      <c r="D4021" s="338"/>
    </row>
    <row r="4022" spans="4:4" x14ac:dyDescent="0.2">
      <c r="D4022" s="338"/>
    </row>
    <row r="4023" spans="4:4" x14ac:dyDescent="0.2">
      <c r="D4023" s="338"/>
    </row>
    <row r="4024" spans="4:4" x14ac:dyDescent="0.2">
      <c r="D4024" s="338"/>
    </row>
    <row r="4025" spans="4:4" x14ac:dyDescent="0.2">
      <c r="D4025" s="338"/>
    </row>
    <row r="4026" spans="4:4" x14ac:dyDescent="0.2">
      <c r="D4026" s="338"/>
    </row>
    <row r="4027" spans="4:4" x14ac:dyDescent="0.2">
      <c r="D4027" s="338"/>
    </row>
    <row r="4028" spans="4:4" x14ac:dyDescent="0.2">
      <c r="D4028" s="338"/>
    </row>
    <row r="4029" spans="4:4" x14ac:dyDescent="0.2">
      <c r="D4029" s="338"/>
    </row>
    <row r="4030" spans="4:4" x14ac:dyDescent="0.2">
      <c r="D4030" s="338"/>
    </row>
    <row r="4031" spans="4:4" x14ac:dyDescent="0.2">
      <c r="D4031" s="338"/>
    </row>
    <row r="4032" spans="4:4" x14ac:dyDescent="0.2">
      <c r="D4032" s="338"/>
    </row>
    <row r="4033" spans="4:4" x14ac:dyDescent="0.2">
      <c r="D4033" s="338"/>
    </row>
    <row r="4034" spans="4:4" x14ac:dyDescent="0.2">
      <c r="D4034" s="338"/>
    </row>
    <row r="4035" spans="4:4" x14ac:dyDescent="0.2">
      <c r="D4035" s="338"/>
    </row>
    <row r="4036" spans="4:4" x14ac:dyDescent="0.2">
      <c r="D4036" s="338"/>
    </row>
    <row r="4037" spans="4:4" x14ac:dyDescent="0.2">
      <c r="D4037" s="338"/>
    </row>
    <row r="4038" spans="4:4" x14ac:dyDescent="0.2">
      <c r="D4038" s="338"/>
    </row>
    <row r="4039" spans="4:4" x14ac:dyDescent="0.2">
      <c r="D4039" s="338"/>
    </row>
    <row r="4040" spans="4:4" x14ac:dyDescent="0.2">
      <c r="D4040" s="338"/>
    </row>
    <row r="4041" spans="4:4" x14ac:dyDescent="0.2">
      <c r="D4041" s="338"/>
    </row>
    <row r="4042" spans="4:4" x14ac:dyDescent="0.2">
      <c r="D4042" s="338"/>
    </row>
    <row r="4043" spans="4:4" x14ac:dyDescent="0.2">
      <c r="D4043" s="338"/>
    </row>
    <row r="4044" spans="4:4" x14ac:dyDescent="0.2">
      <c r="D4044" s="338"/>
    </row>
    <row r="4045" spans="4:4" x14ac:dyDescent="0.2">
      <c r="D4045" s="338"/>
    </row>
    <row r="4046" spans="4:4" x14ac:dyDescent="0.2">
      <c r="D4046" s="338"/>
    </row>
    <row r="4047" spans="4:4" x14ac:dyDescent="0.2">
      <c r="D4047" s="338"/>
    </row>
    <row r="4048" spans="4:4" x14ac:dyDescent="0.2">
      <c r="D4048" s="338"/>
    </row>
    <row r="4049" spans="4:4" x14ac:dyDescent="0.2">
      <c r="D4049" s="338"/>
    </row>
    <row r="4050" spans="4:4" x14ac:dyDescent="0.2">
      <c r="D4050" s="338"/>
    </row>
    <row r="4051" spans="4:4" x14ac:dyDescent="0.2">
      <c r="D4051" s="338"/>
    </row>
    <row r="4052" spans="4:4" x14ac:dyDescent="0.2">
      <c r="D4052" s="338"/>
    </row>
    <row r="4053" spans="4:4" x14ac:dyDescent="0.2">
      <c r="D4053" s="338"/>
    </row>
    <row r="4054" spans="4:4" x14ac:dyDescent="0.2">
      <c r="D4054" s="338"/>
    </row>
    <row r="4055" spans="4:4" x14ac:dyDescent="0.2">
      <c r="D4055" s="338"/>
    </row>
    <row r="4056" spans="4:4" x14ac:dyDescent="0.2">
      <c r="D4056" s="338"/>
    </row>
    <row r="4057" spans="4:4" x14ac:dyDescent="0.2">
      <c r="D4057" s="338"/>
    </row>
    <row r="4058" spans="4:4" x14ac:dyDescent="0.2">
      <c r="D4058" s="338"/>
    </row>
    <row r="4059" spans="4:4" x14ac:dyDescent="0.2">
      <c r="D4059" s="338"/>
    </row>
    <row r="4060" spans="4:4" x14ac:dyDescent="0.2">
      <c r="D4060" s="338"/>
    </row>
    <row r="4061" spans="4:4" x14ac:dyDescent="0.2">
      <c r="D4061" s="338"/>
    </row>
    <row r="4062" spans="4:4" x14ac:dyDescent="0.2">
      <c r="D4062" s="338"/>
    </row>
    <row r="4063" spans="4:4" x14ac:dyDescent="0.2">
      <c r="D4063" s="338"/>
    </row>
    <row r="4064" spans="4:4" x14ac:dyDescent="0.2">
      <c r="D4064" s="338"/>
    </row>
    <row r="4065" spans="4:4" x14ac:dyDescent="0.2">
      <c r="D4065" s="338"/>
    </row>
    <row r="4066" spans="4:4" x14ac:dyDescent="0.2">
      <c r="D4066" s="338"/>
    </row>
    <row r="4067" spans="4:4" x14ac:dyDescent="0.2">
      <c r="D4067" s="338"/>
    </row>
    <row r="4068" spans="4:4" x14ac:dyDescent="0.2">
      <c r="D4068" s="338"/>
    </row>
    <row r="4069" spans="4:4" x14ac:dyDescent="0.2">
      <c r="D4069" s="338"/>
    </row>
    <row r="4070" spans="4:4" x14ac:dyDescent="0.2">
      <c r="D4070" s="338"/>
    </row>
    <row r="4071" spans="4:4" x14ac:dyDescent="0.2">
      <c r="D4071" s="338"/>
    </row>
    <row r="4072" spans="4:4" x14ac:dyDescent="0.2">
      <c r="D4072" s="338"/>
    </row>
    <row r="4073" spans="4:4" x14ac:dyDescent="0.2">
      <c r="D4073" s="338"/>
    </row>
    <row r="4074" spans="4:4" x14ac:dyDescent="0.2">
      <c r="D4074" s="338"/>
    </row>
    <row r="4075" spans="4:4" x14ac:dyDescent="0.2">
      <c r="D4075" s="338"/>
    </row>
    <row r="4076" spans="4:4" x14ac:dyDescent="0.2">
      <c r="D4076" s="338"/>
    </row>
    <row r="4077" spans="4:4" x14ac:dyDescent="0.2">
      <c r="D4077" s="338"/>
    </row>
    <row r="4078" spans="4:4" x14ac:dyDescent="0.2">
      <c r="D4078" s="338"/>
    </row>
    <row r="4079" spans="4:4" x14ac:dyDescent="0.2">
      <c r="D4079" s="338"/>
    </row>
    <row r="4080" spans="4:4" x14ac:dyDescent="0.2">
      <c r="D4080" s="338"/>
    </row>
    <row r="4081" spans="4:4" x14ac:dyDescent="0.2">
      <c r="D4081" s="338"/>
    </row>
    <row r="4082" spans="4:4" x14ac:dyDescent="0.2">
      <c r="D4082" s="338"/>
    </row>
    <row r="4083" spans="4:4" x14ac:dyDescent="0.2">
      <c r="D4083" s="338"/>
    </row>
    <row r="4084" spans="4:4" x14ac:dyDescent="0.2">
      <c r="D4084" s="338"/>
    </row>
    <row r="4085" spans="4:4" x14ac:dyDescent="0.2">
      <c r="D4085" s="338"/>
    </row>
    <row r="4086" spans="4:4" x14ac:dyDescent="0.2">
      <c r="D4086" s="338"/>
    </row>
    <row r="4087" spans="4:4" x14ac:dyDescent="0.2">
      <c r="D4087" s="338"/>
    </row>
    <row r="4088" spans="4:4" x14ac:dyDescent="0.2">
      <c r="D4088" s="338"/>
    </row>
    <row r="4089" spans="4:4" x14ac:dyDescent="0.2">
      <c r="D4089" s="338"/>
    </row>
    <row r="4090" spans="4:4" x14ac:dyDescent="0.2">
      <c r="D4090" s="338"/>
    </row>
    <row r="4091" spans="4:4" x14ac:dyDescent="0.2">
      <c r="D4091" s="338"/>
    </row>
    <row r="4092" spans="4:4" x14ac:dyDescent="0.2">
      <c r="D4092" s="338"/>
    </row>
    <row r="4093" spans="4:4" x14ac:dyDescent="0.2">
      <c r="D4093" s="338"/>
    </row>
    <row r="4094" spans="4:4" x14ac:dyDescent="0.2">
      <c r="D4094" s="338"/>
    </row>
    <row r="4095" spans="4:4" x14ac:dyDescent="0.2">
      <c r="D4095" s="338"/>
    </row>
    <row r="4096" spans="4:4" x14ac:dyDescent="0.2">
      <c r="D4096" s="338"/>
    </row>
    <row r="4097" spans="4:4" x14ac:dyDescent="0.2">
      <c r="D4097" s="338"/>
    </row>
    <row r="4098" spans="4:4" x14ac:dyDescent="0.2">
      <c r="D4098" s="338"/>
    </row>
    <row r="4099" spans="4:4" x14ac:dyDescent="0.2">
      <c r="D4099" s="338"/>
    </row>
    <row r="4100" spans="4:4" x14ac:dyDescent="0.2">
      <c r="D4100" s="338"/>
    </row>
    <row r="4101" spans="4:4" x14ac:dyDescent="0.2">
      <c r="D4101" s="338"/>
    </row>
    <row r="4102" spans="4:4" x14ac:dyDescent="0.2">
      <c r="D4102" s="338"/>
    </row>
    <row r="4103" spans="4:4" x14ac:dyDescent="0.2">
      <c r="D4103" s="338"/>
    </row>
    <row r="4104" spans="4:4" x14ac:dyDescent="0.2">
      <c r="D4104" s="338"/>
    </row>
    <row r="4105" spans="4:4" x14ac:dyDescent="0.2">
      <c r="D4105" s="338"/>
    </row>
    <row r="4106" spans="4:4" x14ac:dyDescent="0.2">
      <c r="D4106" s="338"/>
    </row>
    <row r="4107" spans="4:4" x14ac:dyDescent="0.2">
      <c r="D4107" s="338"/>
    </row>
    <row r="4108" spans="4:4" x14ac:dyDescent="0.2">
      <c r="D4108" s="338"/>
    </row>
    <row r="4109" spans="4:4" x14ac:dyDescent="0.2">
      <c r="D4109" s="338"/>
    </row>
    <row r="4110" spans="4:4" x14ac:dyDescent="0.2">
      <c r="D4110" s="338"/>
    </row>
    <row r="4111" spans="4:4" x14ac:dyDescent="0.2">
      <c r="D4111" s="338"/>
    </row>
    <row r="4112" spans="4:4" x14ac:dyDescent="0.2">
      <c r="D4112" s="338"/>
    </row>
    <row r="4113" spans="4:4" x14ac:dyDescent="0.2">
      <c r="D4113" s="338"/>
    </row>
    <row r="4114" spans="4:4" x14ac:dyDescent="0.2">
      <c r="D4114" s="338"/>
    </row>
    <row r="4115" spans="4:4" x14ac:dyDescent="0.2">
      <c r="D4115" s="338"/>
    </row>
    <row r="4116" spans="4:4" x14ac:dyDescent="0.2">
      <c r="D4116" s="338"/>
    </row>
    <row r="4117" spans="4:4" x14ac:dyDescent="0.2">
      <c r="D4117" s="338"/>
    </row>
    <row r="4118" spans="4:4" x14ac:dyDescent="0.2">
      <c r="D4118" s="338"/>
    </row>
    <row r="4119" spans="4:4" x14ac:dyDescent="0.2">
      <c r="D4119" s="338"/>
    </row>
    <row r="4120" spans="4:4" x14ac:dyDescent="0.2">
      <c r="D4120" s="338"/>
    </row>
    <row r="4121" spans="4:4" x14ac:dyDescent="0.2">
      <c r="D4121" s="338"/>
    </row>
    <row r="4122" spans="4:4" x14ac:dyDescent="0.2">
      <c r="D4122" s="338"/>
    </row>
    <row r="4123" spans="4:4" x14ac:dyDescent="0.2">
      <c r="D4123" s="338"/>
    </row>
    <row r="4124" spans="4:4" x14ac:dyDescent="0.2">
      <c r="D4124" s="338"/>
    </row>
    <row r="4125" spans="4:4" x14ac:dyDescent="0.2">
      <c r="D4125" s="338"/>
    </row>
    <row r="4126" spans="4:4" x14ac:dyDescent="0.2">
      <c r="D4126" s="338"/>
    </row>
    <row r="4127" spans="4:4" x14ac:dyDescent="0.2">
      <c r="D4127" s="338"/>
    </row>
    <row r="4128" spans="4:4" x14ac:dyDescent="0.2">
      <c r="D4128" s="338"/>
    </row>
    <row r="4129" spans="4:4" x14ac:dyDescent="0.2">
      <c r="D4129" s="338"/>
    </row>
    <row r="4130" spans="4:4" x14ac:dyDescent="0.2">
      <c r="D4130" s="338"/>
    </row>
    <row r="4131" spans="4:4" x14ac:dyDescent="0.2">
      <c r="D4131" s="338"/>
    </row>
    <row r="4132" spans="4:4" x14ac:dyDescent="0.2">
      <c r="D4132" s="338"/>
    </row>
    <row r="4133" spans="4:4" x14ac:dyDescent="0.2">
      <c r="D4133" s="338"/>
    </row>
    <row r="4134" spans="4:4" x14ac:dyDescent="0.2">
      <c r="D4134" s="338"/>
    </row>
    <row r="4135" spans="4:4" x14ac:dyDescent="0.2">
      <c r="D4135" s="338"/>
    </row>
    <row r="4136" spans="4:4" x14ac:dyDescent="0.2">
      <c r="D4136" s="338"/>
    </row>
    <row r="4137" spans="4:4" x14ac:dyDescent="0.2">
      <c r="D4137" s="338"/>
    </row>
    <row r="4138" spans="4:4" x14ac:dyDescent="0.2">
      <c r="D4138" s="338"/>
    </row>
    <row r="4139" spans="4:4" x14ac:dyDescent="0.2">
      <c r="D4139" s="338"/>
    </row>
    <row r="4140" spans="4:4" x14ac:dyDescent="0.2">
      <c r="D4140" s="338"/>
    </row>
    <row r="4141" spans="4:4" x14ac:dyDescent="0.2">
      <c r="D4141" s="338"/>
    </row>
    <row r="4142" spans="4:4" x14ac:dyDescent="0.2">
      <c r="D4142" s="338"/>
    </row>
    <row r="4143" spans="4:4" x14ac:dyDescent="0.2">
      <c r="D4143" s="338"/>
    </row>
    <row r="4144" spans="4:4" x14ac:dyDescent="0.2">
      <c r="D4144" s="338"/>
    </row>
    <row r="4145" spans="4:4" x14ac:dyDescent="0.2">
      <c r="D4145" s="338"/>
    </row>
    <row r="4146" spans="4:4" x14ac:dyDescent="0.2">
      <c r="D4146" s="338"/>
    </row>
    <row r="4147" spans="4:4" x14ac:dyDescent="0.2">
      <c r="D4147" s="338"/>
    </row>
    <row r="4148" spans="4:4" x14ac:dyDescent="0.2">
      <c r="D4148" s="338"/>
    </row>
    <row r="4149" spans="4:4" x14ac:dyDescent="0.2">
      <c r="D4149" s="338"/>
    </row>
    <row r="4150" spans="4:4" x14ac:dyDescent="0.2">
      <c r="D4150" s="338"/>
    </row>
    <row r="4151" spans="4:4" x14ac:dyDescent="0.2">
      <c r="D4151" s="338"/>
    </row>
    <row r="4152" spans="4:4" x14ac:dyDescent="0.2">
      <c r="D4152" s="338"/>
    </row>
    <row r="4153" spans="4:4" x14ac:dyDescent="0.2">
      <c r="D4153" s="338"/>
    </row>
    <row r="4154" spans="4:4" x14ac:dyDescent="0.2">
      <c r="D4154" s="338"/>
    </row>
    <row r="4155" spans="4:4" x14ac:dyDescent="0.2">
      <c r="D4155" s="338"/>
    </row>
    <row r="4156" spans="4:4" x14ac:dyDescent="0.2">
      <c r="D4156" s="338"/>
    </row>
    <row r="4157" spans="4:4" x14ac:dyDescent="0.2">
      <c r="D4157" s="338"/>
    </row>
    <row r="4158" spans="4:4" x14ac:dyDescent="0.2">
      <c r="D4158" s="338"/>
    </row>
    <row r="4159" spans="4:4" x14ac:dyDescent="0.2">
      <c r="D4159" s="338"/>
    </row>
    <row r="4160" spans="4:4" x14ac:dyDescent="0.2">
      <c r="D4160" s="338"/>
    </row>
    <row r="4161" spans="4:4" x14ac:dyDescent="0.2">
      <c r="D4161" s="338"/>
    </row>
    <row r="4162" spans="4:4" x14ac:dyDescent="0.2">
      <c r="D4162" s="338"/>
    </row>
    <row r="4163" spans="4:4" x14ac:dyDescent="0.2">
      <c r="D4163" s="338"/>
    </row>
    <row r="4164" spans="4:4" x14ac:dyDescent="0.2">
      <c r="D4164" s="338"/>
    </row>
    <row r="4165" spans="4:4" x14ac:dyDescent="0.2">
      <c r="D4165" s="338"/>
    </row>
    <row r="4166" spans="4:4" x14ac:dyDescent="0.2">
      <c r="D4166" s="338"/>
    </row>
    <row r="4167" spans="4:4" x14ac:dyDescent="0.2">
      <c r="D4167" s="338"/>
    </row>
    <row r="4168" spans="4:4" x14ac:dyDescent="0.2">
      <c r="D4168" s="338"/>
    </row>
    <row r="4169" spans="4:4" x14ac:dyDescent="0.2">
      <c r="D4169" s="338"/>
    </row>
    <row r="4170" spans="4:4" x14ac:dyDescent="0.2">
      <c r="D4170" s="338"/>
    </row>
    <row r="4171" spans="4:4" x14ac:dyDescent="0.2">
      <c r="D4171" s="338"/>
    </row>
    <row r="4172" spans="4:4" x14ac:dyDescent="0.2">
      <c r="D4172" s="338"/>
    </row>
    <row r="4173" spans="4:4" x14ac:dyDescent="0.2">
      <c r="D4173" s="338"/>
    </row>
    <row r="4174" spans="4:4" x14ac:dyDescent="0.2">
      <c r="D4174" s="338"/>
    </row>
    <row r="4175" spans="4:4" x14ac:dyDescent="0.2">
      <c r="D4175" s="338"/>
    </row>
    <row r="4176" spans="4:4" x14ac:dyDescent="0.2">
      <c r="D4176" s="338"/>
    </row>
    <row r="4177" spans="4:4" x14ac:dyDescent="0.2">
      <c r="D4177" s="338"/>
    </row>
    <row r="4178" spans="4:4" x14ac:dyDescent="0.2">
      <c r="D4178" s="338"/>
    </row>
    <row r="4179" spans="4:4" x14ac:dyDescent="0.2">
      <c r="D4179" s="338"/>
    </row>
    <row r="4180" spans="4:4" x14ac:dyDescent="0.2">
      <c r="D4180" s="338"/>
    </row>
    <row r="4181" spans="4:4" x14ac:dyDescent="0.2">
      <c r="D4181" s="338"/>
    </row>
    <row r="4182" spans="4:4" x14ac:dyDescent="0.2">
      <c r="D4182" s="338"/>
    </row>
    <row r="4183" spans="4:4" x14ac:dyDescent="0.2">
      <c r="D4183" s="338"/>
    </row>
    <row r="4184" spans="4:4" x14ac:dyDescent="0.2">
      <c r="D4184" s="338"/>
    </row>
    <row r="4185" spans="4:4" x14ac:dyDescent="0.2">
      <c r="D4185" s="338"/>
    </row>
    <row r="4186" spans="4:4" x14ac:dyDescent="0.2">
      <c r="D4186" s="338"/>
    </row>
    <row r="4187" spans="4:4" x14ac:dyDescent="0.2">
      <c r="D4187" s="338"/>
    </row>
    <row r="4188" spans="4:4" x14ac:dyDescent="0.2">
      <c r="D4188" s="338"/>
    </row>
    <row r="4189" spans="4:4" x14ac:dyDescent="0.2">
      <c r="D4189" s="338"/>
    </row>
    <row r="4190" spans="4:4" x14ac:dyDescent="0.2">
      <c r="D4190" s="338"/>
    </row>
    <row r="4191" spans="4:4" x14ac:dyDescent="0.2">
      <c r="D4191" s="338"/>
    </row>
    <row r="4192" spans="4:4" x14ac:dyDescent="0.2">
      <c r="D4192" s="338"/>
    </row>
    <row r="4193" spans="4:4" x14ac:dyDescent="0.2">
      <c r="D4193" s="338"/>
    </row>
    <row r="4194" spans="4:4" x14ac:dyDescent="0.2">
      <c r="D4194" s="338"/>
    </row>
    <row r="4195" spans="4:4" x14ac:dyDescent="0.2">
      <c r="D4195" s="338"/>
    </row>
    <row r="4196" spans="4:4" x14ac:dyDescent="0.2">
      <c r="D4196" s="338"/>
    </row>
    <row r="4197" spans="4:4" x14ac:dyDescent="0.2">
      <c r="D4197" s="338"/>
    </row>
    <row r="4198" spans="4:4" x14ac:dyDescent="0.2">
      <c r="D4198" s="338"/>
    </row>
    <row r="4199" spans="4:4" x14ac:dyDescent="0.2">
      <c r="D4199" s="338"/>
    </row>
    <row r="4200" spans="4:4" x14ac:dyDescent="0.2">
      <c r="D4200" s="338"/>
    </row>
    <row r="4201" spans="4:4" x14ac:dyDescent="0.2">
      <c r="D4201" s="338"/>
    </row>
    <row r="4202" spans="4:4" x14ac:dyDescent="0.2">
      <c r="D4202" s="338"/>
    </row>
    <row r="4203" spans="4:4" x14ac:dyDescent="0.2">
      <c r="D4203" s="338"/>
    </row>
    <row r="4204" spans="4:4" x14ac:dyDescent="0.2">
      <c r="D4204" s="338"/>
    </row>
    <row r="4205" spans="4:4" x14ac:dyDescent="0.2">
      <c r="D4205" s="338"/>
    </row>
    <row r="4206" spans="4:4" x14ac:dyDescent="0.2">
      <c r="D4206" s="338"/>
    </row>
    <row r="4207" spans="4:4" x14ac:dyDescent="0.2">
      <c r="D4207" s="338"/>
    </row>
    <row r="4208" spans="4:4" x14ac:dyDescent="0.2">
      <c r="D4208" s="338"/>
    </row>
    <row r="4209" spans="4:4" x14ac:dyDescent="0.2">
      <c r="D4209" s="338"/>
    </row>
    <row r="4210" spans="4:4" x14ac:dyDescent="0.2">
      <c r="D4210" s="338"/>
    </row>
    <row r="4211" spans="4:4" x14ac:dyDescent="0.2">
      <c r="D4211" s="338"/>
    </row>
    <row r="4212" spans="4:4" x14ac:dyDescent="0.2">
      <c r="D4212" s="338"/>
    </row>
    <row r="4213" spans="4:4" x14ac:dyDescent="0.2">
      <c r="D4213" s="338"/>
    </row>
    <row r="4214" spans="4:4" x14ac:dyDescent="0.2">
      <c r="D4214" s="338"/>
    </row>
    <row r="4215" spans="4:4" x14ac:dyDescent="0.2">
      <c r="D4215" s="338"/>
    </row>
    <row r="4216" spans="4:4" x14ac:dyDescent="0.2">
      <c r="D4216" s="338"/>
    </row>
    <row r="4217" spans="4:4" x14ac:dyDescent="0.2">
      <c r="D4217" s="338"/>
    </row>
    <row r="4218" spans="4:4" x14ac:dyDescent="0.2">
      <c r="D4218" s="338"/>
    </row>
    <row r="4219" spans="4:4" x14ac:dyDescent="0.2">
      <c r="D4219" s="338"/>
    </row>
    <row r="4220" spans="4:4" x14ac:dyDescent="0.2">
      <c r="D4220" s="338"/>
    </row>
    <row r="4221" spans="4:4" x14ac:dyDescent="0.2">
      <c r="D4221" s="338"/>
    </row>
    <row r="4222" spans="4:4" x14ac:dyDescent="0.2">
      <c r="D4222" s="338"/>
    </row>
    <row r="4223" spans="4:4" x14ac:dyDescent="0.2">
      <c r="D4223" s="338"/>
    </row>
    <row r="4224" spans="4:4" x14ac:dyDescent="0.2">
      <c r="D4224" s="338"/>
    </row>
    <row r="4225" spans="4:4" x14ac:dyDescent="0.2">
      <c r="D4225" s="338"/>
    </row>
    <row r="4226" spans="4:4" x14ac:dyDescent="0.2">
      <c r="D4226" s="338"/>
    </row>
    <row r="4227" spans="4:4" x14ac:dyDescent="0.2">
      <c r="D4227" s="338"/>
    </row>
    <row r="4228" spans="4:4" x14ac:dyDescent="0.2">
      <c r="D4228" s="338"/>
    </row>
    <row r="4229" spans="4:4" x14ac:dyDescent="0.2">
      <c r="D4229" s="338"/>
    </row>
    <row r="4230" spans="4:4" x14ac:dyDescent="0.2">
      <c r="D4230" s="338"/>
    </row>
    <row r="4231" spans="4:4" x14ac:dyDescent="0.2">
      <c r="D4231" s="338"/>
    </row>
    <row r="4232" spans="4:4" x14ac:dyDescent="0.2">
      <c r="D4232" s="338"/>
    </row>
    <row r="4233" spans="4:4" x14ac:dyDescent="0.2">
      <c r="D4233" s="338"/>
    </row>
    <row r="4234" spans="4:4" x14ac:dyDescent="0.2">
      <c r="D4234" s="338"/>
    </row>
    <row r="4235" spans="4:4" x14ac:dyDescent="0.2">
      <c r="D4235" s="338"/>
    </row>
    <row r="4236" spans="4:4" x14ac:dyDescent="0.2">
      <c r="D4236" s="338"/>
    </row>
    <row r="4237" spans="4:4" x14ac:dyDescent="0.2">
      <c r="D4237" s="338"/>
    </row>
    <row r="4238" spans="4:4" x14ac:dyDescent="0.2">
      <c r="D4238" s="338"/>
    </row>
    <row r="4239" spans="4:4" x14ac:dyDescent="0.2">
      <c r="D4239" s="338"/>
    </row>
    <row r="4240" spans="4:4" x14ac:dyDescent="0.2">
      <c r="D4240" s="338"/>
    </row>
    <row r="4241" spans="4:4" x14ac:dyDescent="0.2">
      <c r="D4241" s="338"/>
    </row>
    <row r="4242" spans="4:4" x14ac:dyDescent="0.2">
      <c r="D4242" s="338"/>
    </row>
    <row r="4243" spans="4:4" x14ac:dyDescent="0.2">
      <c r="D4243" s="338"/>
    </row>
    <row r="4244" spans="4:4" x14ac:dyDescent="0.2">
      <c r="D4244" s="338"/>
    </row>
    <row r="4245" spans="4:4" x14ac:dyDescent="0.2">
      <c r="D4245" s="338"/>
    </row>
    <row r="4246" spans="4:4" x14ac:dyDescent="0.2">
      <c r="D4246" s="338"/>
    </row>
    <row r="4247" spans="4:4" x14ac:dyDescent="0.2">
      <c r="D4247" s="338"/>
    </row>
    <row r="4248" spans="4:4" x14ac:dyDescent="0.2">
      <c r="D4248" s="338"/>
    </row>
    <row r="4249" spans="4:4" x14ac:dyDescent="0.2">
      <c r="D4249" s="338"/>
    </row>
    <row r="4250" spans="4:4" x14ac:dyDescent="0.2">
      <c r="D4250" s="338"/>
    </row>
    <row r="4251" spans="4:4" x14ac:dyDescent="0.2">
      <c r="D4251" s="338"/>
    </row>
    <row r="4252" spans="4:4" x14ac:dyDescent="0.2">
      <c r="D4252" s="338"/>
    </row>
    <row r="4253" spans="4:4" x14ac:dyDescent="0.2">
      <c r="D4253" s="338"/>
    </row>
    <row r="4254" spans="4:4" x14ac:dyDescent="0.2">
      <c r="D4254" s="338"/>
    </row>
    <row r="4255" spans="4:4" x14ac:dyDescent="0.2">
      <c r="D4255" s="338"/>
    </row>
    <row r="4256" spans="4:4" x14ac:dyDescent="0.2">
      <c r="D4256" s="338"/>
    </row>
    <row r="4257" spans="4:4" x14ac:dyDescent="0.2">
      <c r="D4257" s="338"/>
    </row>
    <row r="4258" spans="4:4" x14ac:dyDescent="0.2">
      <c r="D4258" s="338"/>
    </row>
    <row r="4259" spans="4:4" x14ac:dyDescent="0.2">
      <c r="D4259" s="338"/>
    </row>
    <row r="4260" spans="4:4" x14ac:dyDescent="0.2">
      <c r="D4260" s="338"/>
    </row>
    <row r="4261" spans="4:4" x14ac:dyDescent="0.2">
      <c r="D4261" s="338"/>
    </row>
    <row r="4262" spans="4:4" x14ac:dyDescent="0.2">
      <c r="D4262" s="338"/>
    </row>
    <row r="4263" spans="4:4" x14ac:dyDescent="0.2">
      <c r="D4263" s="338"/>
    </row>
    <row r="4264" spans="4:4" x14ac:dyDescent="0.2">
      <c r="D4264" s="338"/>
    </row>
    <row r="4265" spans="4:4" x14ac:dyDescent="0.2">
      <c r="D4265" s="338"/>
    </row>
    <row r="4266" spans="4:4" x14ac:dyDescent="0.2">
      <c r="D4266" s="338"/>
    </row>
    <row r="4267" spans="4:4" x14ac:dyDescent="0.2">
      <c r="D4267" s="338"/>
    </row>
    <row r="4268" spans="4:4" x14ac:dyDescent="0.2">
      <c r="D4268" s="338"/>
    </row>
    <row r="4269" spans="4:4" x14ac:dyDescent="0.2">
      <c r="D4269" s="338"/>
    </row>
    <row r="4270" spans="4:4" x14ac:dyDescent="0.2">
      <c r="D4270" s="338"/>
    </row>
    <row r="4271" spans="4:4" x14ac:dyDescent="0.2">
      <c r="D4271" s="338"/>
    </row>
    <row r="4272" spans="4:4" x14ac:dyDescent="0.2">
      <c r="D4272" s="338"/>
    </row>
    <row r="4273" spans="4:4" x14ac:dyDescent="0.2">
      <c r="D4273" s="338"/>
    </row>
    <row r="4274" spans="4:4" x14ac:dyDescent="0.2">
      <c r="D4274" s="338"/>
    </row>
    <row r="4275" spans="4:4" x14ac:dyDescent="0.2">
      <c r="D4275" s="338"/>
    </row>
    <row r="4276" spans="4:4" x14ac:dyDescent="0.2">
      <c r="D4276" s="338"/>
    </row>
    <row r="4277" spans="4:4" x14ac:dyDescent="0.2">
      <c r="D4277" s="338"/>
    </row>
    <row r="4278" spans="4:4" x14ac:dyDescent="0.2">
      <c r="D4278" s="338"/>
    </row>
    <row r="4279" spans="4:4" x14ac:dyDescent="0.2">
      <c r="D4279" s="338"/>
    </row>
    <row r="4280" spans="4:4" x14ac:dyDescent="0.2">
      <c r="D4280" s="338"/>
    </row>
    <row r="4281" spans="4:4" x14ac:dyDescent="0.2">
      <c r="D4281" s="338"/>
    </row>
    <row r="4282" spans="4:4" x14ac:dyDescent="0.2">
      <c r="D4282" s="338"/>
    </row>
    <row r="4283" spans="4:4" x14ac:dyDescent="0.2">
      <c r="D4283" s="338"/>
    </row>
    <row r="4284" spans="4:4" x14ac:dyDescent="0.2">
      <c r="D4284" s="338"/>
    </row>
    <row r="4285" spans="4:4" x14ac:dyDescent="0.2">
      <c r="D4285" s="338"/>
    </row>
    <row r="4286" spans="4:4" x14ac:dyDescent="0.2">
      <c r="D4286" s="338"/>
    </row>
    <row r="4287" spans="4:4" x14ac:dyDescent="0.2">
      <c r="D4287" s="338"/>
    </row>
    <row r="4288" spans="4:4" x14ac:dyDescent="0.2">
      <c r="D4288" s="338"/>
    </row>
    <row r="4289" spans="4:4" x14ac:dyDescent="0.2">
      <c r="D4289" s="338"/>
    </row>
    <row r="4290" spans="4:4" x14ac:dyDescent="0.2">
      <c r="D4290" s="338"/>
    </row>
    <row r="4291" spans="4:4" x14ac:dyDescent="0.2">
      <c r="D4291" s="338"/>
    </row>
    <row r="4292" spans="4:4" x14ac:dyDescent="0.2">
      <c r="D4292" s="338"/>
    </row>
    <row r="4293" spans="4:4" x14ac:dyDescent="0.2">
      <c r="D4293" s="338"/>
    </row>
    <row r="4294" spans="4:4" x14ac:dyDescent="0.2">
      <c r="D4294" s="338"/>
    </row>
    <row r="4295" spans="4:4" x14ac:dyDescent="0.2">
      <c r="D4295" s="338"/>
    </row>
    <row r="4296" spans="4:4" x14ac:dyDescent="0.2">
      <c r="D4296" s="338"/>
    </row>
    <row r="4297" spans="4:4" x14ac:dyDescent="0.2">
      <c r="D4297" s="338"/>
    </row>
    <row r="4298" spans="4:4" x14ac:dyDescent="0.2">
      <c r="D4298" s="338"/>
    </row>
    <row r="4299" spans="4:4" x14ac:dyDescent="0.2">
      <c r="D4299" s="338"/>
    </row>
    <row r="4300" spans="4:4" x14ac:dyDescent="0.2">
      <c r="D4300" s="338"/>
    </row>
    <row r="4301" spans="4:4" x14ac:dyDescent="0.2">
      <c r="D4301" s="338"/>
    </row>
    <row r="4302" spans="4:4" x14ac:dyDescent="0.2">
      <c r="D4302" s="338"/>
    </row>
    <row r="4303" spans="4:4" x14ac:dyDescent="0.2">
      <c r="D4303" s="338"/>
    </row>
    <row r="4304" spans="4:4" x14ac:dyDescent="0.2">
      <c r="D4304" s="338"/>
    </row>
    <row r="4305" spans="4:4" x14ac:dyDescent="0.2">
      <c r="D4305" s="338"/>
    </row>
    <row r="4306" spans="4:4" x14ac:dyDescent="0.2">
      <c r="D4306" s="338"/>
    </row>
    <row r="4307" spans="4:4" x14ac:dyDescent="0.2">
      <c r="D4307" s="338"/>
    </row>
    <row r="4308" spans="4:4" x14ac:dyDescent="0.2">
      <c r="D4308" s="338"/>
    </row>
    <row r="4309" spans="4:4" x14ac:dyDescent="0.2">
      <c r="D4309" s="338"/>
    </row>
    <row r="4310" spans="4:4" x14ac:dyDescent="0.2">
      <c r="D4310" s="338"/>
    </row>
    <row r="4311" spans="4:4" x14ac:dyDescent="0.2">
      <c r="D4311" s="338"/>
    </row>
    <row r="4312" spans="4:4" x14ac:dyDescent="0.2">
      <c r="D4312" s="338"/>
    </row>
    <row r="4313" spans="4:4" x14ac:dyDescent="0.2">
      <c r="D4313" s="338"/>
    </row>
    <row r="4314" spans="4:4" x14ac:dyDescent="0.2">
      <c r="D4314" s="338"/>
    </row>
    <row r="4315" spans="4:4" x14ac:dyDescent="0.2">
      <c r="D4315" s="338"/>
    </row>
    <row r="4316" spans="4:4" x14ac:dyDescent="0.2">
      <c r="D4316" s="338"/>
    </row>
    <row r="4317" spans="4:4" x14ac:dyDescent="0.2">
      <c r="D4317" s="338"/>
    </row>
    <row r="4318" spans="4:4" x14ac:dyDescent="0.2">
      <c r="D4318" s="338"/>
    </row>
    <row r="4319" spans="4:4" x14ac:dyDescent="0.2">
      <c r="D4319" s="338"/>
    </row>
    <row r="4320" spans="4:4" x14ac:dyDescent="0.2">
      <c r="D4320" s="338"/>
    </row>
    <row r="4321" spans="4:4" x14ac:dyDescent="0.2">
      <c r="D4321" s="338"/>
    </row>
    <row r="4322" spans="4:4" x14ac:dyDescent="0.2">
      <c r="D4322" s="338"/>
    </row>
    <row r="4323" spans="4:4" x14ac:dyDescent="0.2">
      <c r="D4323" s="338"/>
    </row>
    <row r="4324" spans="4:4" x14ac:dyDescent="0.2">
      <c r="D4324" s="338"/>
    </row>
    <row r="4325" spans="4:4" x14ac:dyDescent="0.2">
      <c r="D4325" s="338"/>
    </row>
    <row r="4326" spans="4:4" x14ac:dyDescent="0.2">
      <c r="D4326" s="338"/>
    </row>
    <row r="4327" spans="4:4" x14ac:dyDescent="0.2">
      <c r="D4327" s="338"/>
    </row>
    <row r="4328" spans="4:4" x14ac:dyDescent="0.2">
      <c r="D4328" s="338"/>
    </row>
    <row r="4329" spans="4:4" x14ac:dyDescent="0.2">
      <c r="D4329" s="338"/>
    </row>
    <row r="4330" spans="4:4" x14ac:dyDescent="0.2">
      <c r="D4330" s="338"/>
    </row>
    <row r="4331" spans="4:4" x14ac:dyDescent="0.2">
      <c r="D4331" s="338"/>
    </row>
    <row r="4332" spans="4:4" x14ac:dyDescent="0.2">
      <c r="D4332" s="338"/>
    </row>
    <row r="4333" spans="4:4" x14ac:dyDescent="0.2">
      <c r="D4333" s="338"/>
    </row>
    <row r="4334" spans="4:4" x14ac:dyDescent="0.2">
      <c r="D4334" s="338"/>
    </row>
    <row r="4335" spans="4:4" x14ac:dyDescent="0.2">
      <c r="D4335" s="338"/>
    </row>
    <row r="4336" spans="4:4" x14ac:dyDescent="0.2">
      <c r="D4336" s="338"/>
    </row>
    <row r="4337" spans="4:4" x14ac:dyDescent="0.2">
      <c r="D4337" s="338"/>
    </row>
    <row r="4338" spans="4:4" x14ac:dyDescent="0.2">
      <c r="D4338" s="338"/>
    </row>
    <row r="4339" spans="4:4" x14ac:dyDescent="0.2">
      <c r="D4339" s="338"/>
    </row>
    <row r="4340" spans="4:4" x14ac:dyDescent="0.2">
      <c r="D4340" s="338"/>
    </row>
    <row r="4341" spans="4:4" x14ac:dyDescent="0.2">
      <c r="D4341" s="338"/>
    </row>
    <row r="4342" spans="4:4" x14ac:dyDescent="0.2">
      <c r="D4342" s="338"/>
    </row>
    <row r="4343" spans="4:4" x14ac:dyDescent="0.2">
      <c r="D4343" s="338"/>
    </row>
    <row r="4344" spans="4:4" x14ac:dyDescent="0.2">
      <c r="D4344" s="338"/>
    </row>
    <row r="4345" spans="4:4" x14ac:dyDescent="0.2">
      <c r="D4345" s="338"/>
    </row>
    <row r="4346" spans="4:4" x14ac:dyDescent="0.2">
      <c r="D4346" s="338"/>
    </row>
    <row r="4347" spans="4:4" x14ac:dyDescent="0.2">
      <c r="D4347" s="338"/>
    </row>
    <row r="4348" spans="4:4" x14ac:dyDescent="0.2">
      <c r="D4348" s="338"/>
    </row>
    <row r="4349" spans="4:4" x14ac:dyDescent="0.2">
      <c r="D4349" s="338"/>
    </row>
    <row r="4350" spans="4:4" x14ac:dyDescent="0.2">
      <c r="D4350" s="338"/>
    </row>
    <row r="4351" spans="4:4" x14ac:dyDescent="0.2">
      <c r="D4351" s="338"/>
    </row>
    <row r="4352" spans="4:4" x14ac:dyDescent="0.2">
      <c r="D4352" s="338"/>
    </row>
    <row r="4353" spans="4:4" x14ac:dyDescent="0.2">
      <c r="D4353" s="338"/>
    </row>
    <row r="4354" spans="4:4" x14ac:dyDescent="0.2">
      <c r="D4354" s="338"/>
    </row>
    <row r="4355" spans="4:4" x14ac:dyDescent="0.2">
      <c r="D4355" s="338"/>
    </row>
    <row r="4356" spans="4:4" x14ac:dyDescent="0.2">
      <c r="D4356" s="338"/>
    </row>
    <row r="4357" spans="4:4" x14ac:dyDescent="0.2">
      <c r="D4357" s="338"/>
    </row>
    <row r="4358" spans="4:4" x14ac:dyDescent="0.2">
      <c r="D4358" s="338"/>
    </row>
    <row r="4359" spans="4:4" x14ac:dyDescent="0.2">
      <c r="D4359" s="338"/>
    </row>
    <row r="4360" spans="4:4" x14ac:dyDescent="0.2">
      <c r="D4360" s="338"/>
    </row>
    <row r="4361" spans="4:4" x14ac:dyDescent="0.2">
      <c r="D4361" s="338"/>
    </row>
    <row r="4362" spans="4:4" x14ac:dyDescent="0.2">
      <c r="D4362" s="338"/>
    </row>
    <row r="4363" spans="4:4" x14ac:dyDescent="0.2">
      <c r="D4363" s="338"/>
    </row>
    <row r="4364" spans="4:4" x14ac:dyDescent="0.2">
      <c r="D4364" s="338"/>
    </row>
    <row r="4365" spans="4:4" x14ac:dyDescent="0.2">
      <c r="D4365" s="338"/>
    </row>
    <row r="4366" spans="4:4" x14ac:dyDescent="0.2">
      <c r="D4366" s="338"/>
    </row>
    <row r="4367" spans="4:4" x14ac:dyDescent="0.2">
      <c r="D4367" s="338"/>
    </row>
    <row r="4368" spans="4:4" x14ac:dyDescent="0.2">
      <c r="D4368" s="338"/>
    </row>
    <row r="4369" spans="4:4" x14ac:dyDescent="0.2">
      <c r="D4369" s="338"/>
    </row>
    <row r="4370" spans="4:4" x14ac:dyDescent="0.2">
      <c r="D4370" s="338"/>
    </row>
    <row r="4371" spans="4:4" x14ac:dyDescent="0.2">
      <c r="D4371" s="338"/>
    </row>
    <row r="4372" spans="4:4" x14ac:dyDescent="0.2">
      <c r="D4372" s="338"/>
    </row>
    <row r="4373" spans="4:4" x14ac:dyDescent="0.2">
      <c r="D4373" s="338"/>
    </row>
    <row r="4374" spans="4:4" x14ac:dyDescent="0.2">
      <c r="D4374" s="338"/>
    </row>
    <row r="4375" spans="4:4" x14ac:dyDescent="0.2">
      <c r="D4375" s="338"/>
    </row>
    <row r="4376" spans="4:4" x14ac:dyDescent="0.2">
      <c r="D4376" s="338"/>
    </row>
    <row r="4377" spans="4:4" x14ac:dyDescent="0.2">
      <c r="D4377" s="338"/>
    </row>
    <row r="4378" spans="4:4" x14ac:dyDescent="0.2">
      <c r="D4378" s="338"/>
    </row>
    <row r="4379" spans="4:4" x14ac:dyDescent="0.2">
      <c r="D4379" s="338"/>
    </row>
    <row r="4380" spans="4:4" x14ac:dyDescent="0.2">
      <c r="D4380" s="338"/>
    </row>
    <row r="4381" spans="4:4" x14ac:dyDescent="0.2">
      <c r="D4381" s="338"/>
    </row>
    <row r="4382" spans="4:4" x14ac:dyDescent="0.2">
      <c r="D4382" s="338"/>
    </row>
    <row r="4383" spans="4:4" x14ac:dyDescent="0.2">
      <c r="D4383" s="338"/>
    </row>
    <row r="4384" spans="4:4" x14ac:dyDescent="0.2">
      <c r="D4384" s="338"/>
    </row>
    <row r="4385" spans="4:4" x14ac:dyDescent="0.2">
      <c r="D4385" s="338"/>
    </row>
    <row r="4386" spans="4:4" x14ac:dyDescent="0.2">
      <c r="D4386" s="338"/>
    </row>
    <row r="4387" spans="4:4" x14ac:dyDescent="0.2">
      <c r="D4387" s="338"/>
    </row>
    <row r="4388" spans="4:4" x14ac:dyDescent="0.2">
      <c r="D4388" s="338"/>
    </row>
    <row r="4389" spans="4:4" x14ac:dyDescent="0.2">
      <c r="D4389" s="338"/>
    </row>
    <row r="4390" spans="4:4" x14ac:dyDescent="0.2">
      <c r="D4390" s="338"/>
    </row>
    <row r="4391" spans="4:4" x14ac:dyDescent="0.2">
      <c r="D4391" s="338"/>
    </row>
    <row r="4392" spans="4:4" x14ac:dyDescent="0.2">
      <c r="D4392" s="338"/>
    </row>
    <row r="4393" spans="4:4" x14ac:dyDescent="0.2">
      <c r="D4393" s="338"/>
    </row>
    <row r="4394" spans="4:4" x14ac:dyDescent="0.2">
      <c r="D4394" s="338"/>
    </row>
    <row r="4395" spans="4:4" x14ac:dyDescent="0.2">
      <c r="D4395" s="338"/>
    </row>
    <row r="4396" spans="4:4" x14ac:dyDescent="0.2">
      <c r="D4396" s="338"/>
    </row>
    <row r="4397" spans="4:4" x14ac:dyDescent="0.2">
      <c r="D4397" s="338"/>
    </row>
    <row r="4398" spans="4:4" x14ac:dyDescent="0.2">
      <c r="D4398" s="338"/>
    </row>
    <row r="4399" spans="4:4" x14ac:dyDescent="0.2">
      <c r="D4399" s="338"/>
    </row>
    <row r="4400" spans="4:4" x14ac:dyDescent="0.2">
      <c r="D4400" s="338"/>
    </row>
    <row r="4401" spans="4:4" x14ac:dyDescent="0.2">
      <c r="D4401" s="338"/>
    </row>
    <row r="4402" spans="4:4" x14ac:dyDescent="0.2">
      <c r="D4402" s="338"/>
    </row>
    <row r="4403" spans="4:4" x14ac:dyDescent="0.2">
      <c r="D4403" s="338"/>
    </row>
    <row r="4404" spans="4:4" x14ac:dyDescent="0.2">
      <c r="D4404" s="338"/>
    </row>
    <row r="4405" spans="4:4" x14ac:dyDescent="0.2">
      <c r="D4405" s="338"/>
    </row>
    <row r="4406" spans="4:4" x14ac:dyDescent="0.2">
      <c r="D4406" s="338"/>
    </row>
    <row r="4407" spans="4:4" x14ac:dyDescent="0.2">
      <c r="D4407" s="338"/>
    </row>
    <row r="4408" spans="4:4" x14ac:dyDescent="0.2">
      <c r="D4408" s="338"/>
    </row>
    <row r="4409" spans="4:4" x14ac:dyDescent="0.2">
      <c r="D4409" s="338"/>
    </row>
    <row r="4410" spans="4:4" x14ac:dyDescent="0.2">
      <c r="D4410" s="338"/>
    </row>
    <row r="4411" spans="4:4" x14ac:dyDescent="0.2">
      <c r="D4411" s="338"/>
    </row>
    <row r="4412" spans="4:4" x14ac:dyDescent="0.2">
      <c r="D4412" s="338"/>
    </row>
    <row r="4413" spans="4:4" x14ac:dyDescent="0.2">
      <c r="D4413" s="338"/>
    </row>
    <row r="4414" spans="4:4" x14ac:dyDescent="0.2">
      <c r="D4414" s="338"/>
    </row>
    <row r="4415" spans="4:4" x14ac:dyDescent="0.2">
      <c r="D4415" s="338"/>
    </row>
    <row r="4416" spans="4:4" x14ac:dyDescent="0.2">
      <c r="D4416" s="338"/>
    </row>
    <row r="4417" spans="4:4" x14ac:dyDescent="0.2">
      <c r="D4417" s="338"/>
    </row>
    <row r="4418" spans="4:4" x14ac:dyDescent="0.2">
      <c r="D4418" s="338"/>
    </row>
    <row r="4419" spans="4:4" x14ac:dyDescent="0.2">
      <c r="D4419" s="338"/>
    </row>
    <row r="4420" spans="4:4" x14ac:dyDescent="0.2">
      <c r="D4420" s="338"/>
    </row>
    <row r="4421" spans="4:4" x14ac:dyDescent="0.2">
      <c r="D4421" s="338"/>
    </row>
    <row r="4422" spans="4:4" x14ac:dyDescent="0.2">
      <c r="D4422" s="338"/>
    </row>
    <row r="4423" spans="4:4" x14ac:dyDescent="0.2">
      <c r="D4423" s="338"/>
    </row>
    <row r="4424" spans="4:4" x14ac:dyDescent="0.2">
      <c r="D4424" s="338"/>
    </row>
    <row r="4425" spans="4:4" x14ac:dyDescent="0.2">
      <c r="D4425" s="338"/>
    </row>
    <row r="4426" spans="4:4" x14ac:dyDescent="0.2">
      <c r="D4426" s="338"/>
    </row>
    <row r="4427" spans="4:4" x14ac:dyDescent="0.2">
      <c r="D4427" s="338"/>
    </row>
    <row r="4428" spans="4:4" x14ac:dyDescent="0.2">
      <c r="D4428" s="338"/>
    </row>
    <row r="4429" spans="4:4" x14ac:dyDescent="0.2">
      <c r="D4429" s="338"/>
    </row>
    <row r="4430" spans="4:4" x14ac:dyDescent="0.2">
      <c r="D4430" s="338"/>
    </row>
    <row r="4431" spans="4:4" x14ac:dyDescent="0.2">
      <c r="D4431" s="338"/>
    </row>
    <row r="4432" spans="4:4" x14ac:dyDescent="0.2">
      <c r="D4432" s="338"/>
    </row>
    <row r="4433" spans="4:4" x14ac:dyDescent="0.2">
      <c r="D4433" s="338"/>
    </row>
    <row r="4434" spans="4:4" x14ac:dyDescent="0.2">
      <c r="D4434" s="338"/>
    </row>
    <row r="4435" spans="4:4" x14ac:dyDescent="0.2">
      <c r="D4435" s="338"/>
    </row>
    <row r="4436" spans="4:4" x14ac:dyDescent="0.2">
      <c r="D4436" s="338"/>
    </row>
    <row r="4437" spans="4:4" x14ac:dyDescent="0.2">
      <c r="D4437" s="338"/>
    </row>
    <row r="4438" spans="4:4" x14ac:dyDescent="0.2">
      <c r="D4438" s="338"/>
    </row>
    <row r="4439" spans="4:4" x14ac:dyDescent="0.2">
      <c r="D4439" s="338"/>
    </row>
    <row r="4440" spans="4:4" x14ac:dyDescent="0.2">
      <c r="D4440" s="338"/>
    </row>
    <row r="4441" spans="4:4" x14ac:dyDescent="0.2">
      <c r="D4441" s="338"/>
    </row>
    <row r="4442" spans="4:4" x14ac:dyDescent="0.2">
      <c r="D4442" s="338"/>
    </row>
    <row r="4443" spans="4:4" x14ac:dyDescent="0.2">
      <c r="D4443" s="338"/>
    </row>
    <row r="4444" spans="4:4" x14ac:dyDescent="0.2">
      <c r="D4444" s="338"/>
    </row>
    <row r="4445" spans="4:4" x14ac:dyDescent="0.2">
      <c r="D4445" s="338"/>
    </row>
    <row r="4446" spans="4:4" x14ac:dyDescent="0.2">
      <c r="D4446" s="338"/>
    </row>
    <row r="4447" spans="4:4" x14ac:dyDescent="0.2">
      <c r="D4447" s="338"/>
    </row>
    <row r="4448" spans="4:4" x14ac:dyDescent="0.2">
      <c r="D4448" s="338"/>
    </row>
    <row r="4449" spans="4:4" x14ac:dyDescent="0.2">
      <c r="D4449" s="338"/>
    </row>
    <row r="4450" spans="4:4" x14ac:dyDescent="0.2">
      <c r="D4450" s="338"/>
    </row>
    <row r="4451" spans="4:4" x14ac:dyDescent="0.2">
      <c r="D4451" s="338"/>
    </row>
    <row r="4452" spans="4:4" x14ac:dyDescent="0.2">
      <c r="D4452" s="338"/>
    </row>
    <row r="4453" spans="4:4" x14ac:dyDescent="0.2">
      <c r="D4453" s="338"/>
    </row>
    <row r="4454" spans="4:4" x14ac:dyDescent="0.2">
      <c r="D4454" s="338"/>
    </row>
    <row r="4455" spans="4:4" x14ac:dyDescent="0.2">
      <c r="D4455" s="338"/>
    </row>
    <row r="4456" spans="4:4" x14ac:dyDescent="0.2">
      <c r="D4456" s="338"/>
    </row>
    <row r="4457" spans="4:4" x14ac:dyDescent="0.2">
      <c r="D4457" s="338"/>
    </row>
    <row r="4458" spans="4:4" x14ac:dyDescent="0.2">
      <c r="D4458" s="338"/>
    </row>
    <row r="4459" spans="4:4" x14ac:dyDescent="0.2">
      <c r="D4459" s="338"/>
    </row>
    <row r="4460" spans="4:4" x14ac:dyDescent="0.2">
      <c r="D4460" s="338"/>
    </row>
    <row r="4461" spans="4:4" x14ac:dyDescent="0.2">
      <c r="D4461" s="338"/>
    </row>
    <row r="4462" spans="4:4" x14ac:dyDescent="0.2">
      <c r="D4462" s="338"/>
    </row>
    <row r="4463" spans="4:4" x14ac:dyDescent="0.2">
      <c r="D4463" s="338"/>
    </row>
    <row r="4464" spans="4:4" x14ac:dyDescent="0.2">
      <c r="D4464" s="338"/>
    </row>
    <row r="4465" spans="4:4" x14ac:dyDescent="0.2">
      <c r="D4465" s="338"/>
    </row>
    <row r="4466" spans="4:4" x14ac:dyDescent="0.2">
      <c r="D4466" s="338"/>
    </row>
    <row r="4467" spans="4:4" x14ac:dyDescent="0.2">
      <c r="D4467" s="338"/>
    </row>
    <row r="4468" spans="4:4" x14ac:dyDescent="0.2">
      <c r="D4468" s="338"/>
    </row>
    <row r="4469" spans="4:4" x14ac:dyDescent="0.2">
      <c r="D4469" s="338"/>
    </row>
    <row r="4470" spans="4:4" x14ac:dyDescent="0.2">
      <c r="D4470" s="338"/>
    </row>
    <row r="4471" spans="4:4" x14ac:dyDescent="0.2">
      <c r="D4471" s="338"/>
    </row>
    <row r="4472" spans="4:4" x14ac:dyDescent="0.2">
      <c r="D4472" s="338"/>
    </row>
    <row r="4473" spans="4:4" x14ac:dyDescent="0.2">
      <c r="D4473" s="338"/>
    </row>
    <row r="4474" spans="4:4" x14ac:dyDescent="0.2">
      <c r="D4474" s="338"/>
    </row>
    <row r="4475" spans="4:4" x14ac:dyDescent="0.2">
      <c r="D4475" s="338"/>
    </row>
    <row r="4476" spans="4:4" x14ac:dyDescent="0.2">
      <c r="D4476" s="338"/>
    </row>
    <row r="4477" spans="4:4" x14ac:dyDescent="0.2">
      <c r="D4477" s="338"/>
    </row>
    <row r="4478" spans="4:4" x14ac:dyDescent="0.2">
      <c r="D4478" s="338"/>
    </row>
    <row r="4479" spans="4:4" x14ac:dyDescent="0.2">
      <c r="D4479" s="338"/>
    </row>
    <row r="4480" spans="4:4" x14ac:dyDescent="0.2">
      <c r="D4480" s="338"/>
    </row>
    <row r="4481" spans="4:4" x14ac:dyDescent="0.2">
      <c r="D4481" s="338"/>
    </row>
    <row r="4482" spans="4:4" x14ac:dyDescent="0.2">
      <c r="D4482" s="338"/>
    </row>
    <row r="4483" spans="4:4" x14ac:dyDescent="0.2">
      <c r="D4483" s="338"/>
    </row>
    <row r="4484" spans="4:4" x14ac:dyDescent="0.2">
      <c r="D4484" s="338"/>
    </row>
    <row r="4485" spans="4:4" x14ac:dyDescent="0.2">
      <c r="D4485" s="338"/>
    </row>
    <row r="4486" spans="4:4" x14ac:dyDescent="0.2">
      <c r="D4486" s="338"/>
    </row>
    <row r="4487" spans="4:4" x14ac:dyDescent="0.2">
      <c r="D4487" s="338"/>
    </row>
    <row r="4488" spans="4:4" x14ac:dyDescent="0.2">
      <c r="D4488" s="338"/>
    </row>
    <row r="4489" spans="4:4" x14ac:dyDescent="0.2">
      <c r="D4489" s="338"/>
    </row>
    <row r="4490" spans="4:4" x14ac:dyDescent="0.2">
      <c r="D4490" s="338"/>
    </row>
    <row r="4491" spans="4:4" x14ac:dyDescent="0.2">
      <c r="D4491" s="338"/>
    </row>
    <row r="4492" spans="4:4" x14ac:dyDescent="0.2">
      <c r="D4492" s="338"/>
    </row>
    <row r="4493" spans="4:4" x14ac:dyDescent="0.2">
      <c r="D4493" s="338"/>
    </row>
    <row r="4494" spans="4:4" x14ac:dyDescent="0.2">
      <c r="D4494" s="338"/>
    </row>
    <row r="4495" spans="4:4" x14ac:dyDescent="0.2">
      <c r="D4495" s="338"/>
    </row>
    <row r="4496" spans="4:4" x14ac:dyDescent="0.2">
      <c r="D4496" s="338"/>
    </row>
    <row r="4497" spans="4:4" x14ac:dyDescent="0.2">
      <c r="D4497" s="338"/>
    </row>
    <row r="4498" spans="4:4" x14ac:dyDescent="0.2">
      <c r="D4498" s="338"/>
    </row>
    <row r="4499" spans="4:4" x14ac:dyDescent="0.2">
      <c r="D4499" s="338"/>
    </row>
    <row r="4500" spans="4:4" x14ac:dyDescent="0.2">
      <c r="D4500" s="338"/>
    </row>
    <row r="4501" spans="4:4" x14ac:dyDescent="0.2">
      <c r="D4501" s="338"/>
    </row>
    <row r="4502" spans="4:4" x14ac:dyDescent="0.2">
      <c r="D4502" s="338"/>
    </row>
    <row r="4503" spans="4:4" x14ac:dyDescent="0.2">
      <c r="D4503" s="338"/>
    </row>
    <row r="4504" spans="4:4" x14ac:dyDescent="0.2">
      <c r="D4504" s="338"/>
    </row>
    <row r="4505" spans="4:4" x14ac:dyDescent="0.2">
      <c r="D4505" s="338"/>
    </row>
    <row r="4506" spans="4:4" x14ac:dyDescent="0.2">
      <c r="D4506" s="338"/>
    </row>
    <row r="4507" spans="4:4" x14ac:dyDescent="0.2">
      <c r="D4507" s="338"/>
    </row>
    <row r="4508" spans="4:4" x14ac:dyDescent="0.2">
      <c r="D4508" s="338"/>
    </row>
    <row r="4509" spans="4:4" x14ac:dyDescent="0.2">
      <c r="D4509" s="338"/>
    </row>
    <row r="4510" spans="4:4" x14ac:dyDescent="0.2">
      <c r="D4510" s="338"/>
    </row>
    <row r="4511" spans="4:4" x14ac:dyDescent="0.2">
      <c r="D4511" s="338"/>
    </row>
    <row r="4512" spans="4:4" x14ac:dyDescent="0.2">
      <c r="D4512" s="338"/>
    </row>
    <row r="4513" spans="4:4" x14ac:dyDescent="0.2">
      <c r="D4513" s="338"/>
    </row>
    <row r="4514" spans="4:4" x14ac:dyDescent="0.2">
      <c r="D4514" s="338"/>
    </row>
    <row r="4515" spans="4:4" x14ac:dyDescent="0.2">
      <c r="D4515" s="338"/>
    </row>
    <row r="4516" spans="4:4" x14ac:dyDescent="0.2">
      <c r="D4516" s="338"/>
    </row>
    <row r="4517" spans="4:4" x14ac:dyDescent="0.2">
      <c r="D4517" s="338"/>
    </row>
    <row r="4518" spans="4:4" x14ac:dyDescent="0.2">
      <c r="D4518" s="338"/>
    </row>
    <row r="4519" spans="4:4" x14ac:dyDescent="0.2">
      <c r="D4519" s="338"/>
    </row>
    <row r="4520" spans="4:4" x14ac:dyDescent="0.2">
      <c r="D4520" s="338"/>
    </row>
    <row r="4521" spans="4:4" x14ac:dyDescent="0.2">
      <c r="D4521" s="338"/>
    </row>
    <row r="4522" spans="4:4" x14ac:dyDescent="0.2">
      <c r="D4522" s="338"/>
    </row>
    <row r="4523" spans="4:4" x14ac:dyDescent="0.2">
      <c r="D4523" s="338"/>
    </row>
    <row r="4524" spans="4:4" x14ac:dyDescent="0.2">
      <c r="D4524" s="338"/>
    </row>
    <row r="4525" spans="4:4" x14ac:dyDescent="0.2">
      <c r="D4525" s="338"/>
    </row>
    <row r="4526" spans="4:4" x14ac:dyDescent="0.2">
      <c r="D4526" s="338"/>
    </row>
    <row r="4527" spans="4:4" x14ac:dyDescent="0.2">
      <c r="D4527" s="338"/>
    </row>
    <row r="4528" spans="4:4" x14ac:dyDescent="0.2">
      <c r="D4528" s="338"/>
    </row>
    <row r="4529" spans="4:4" x14ac:dyDescent="0.2">
      <c r="D4529" s="338"/>
    </row>
    <row r="4530" spans="4:4" x14ac:dyDescent="0.2">
      <c r="D4530" s="338"/>
    </row>
    <row r="4531" spans="4:4" x14ac:dyDescent="0.2">
      <c r="D4531" s="338"/>
    </row>
    <row r="4532" spans="4:4" x14ac:dyDescent="0.2">
      <c r="D4532" s="338"/>
    </row>
    <row r="4533" spans="4:4" x14ac:dyDescent="0.2">
      <c r="D4533" s="338"/>
    </row>
    <row r="4534" spans="4:4" x14ac:dyDescent="0.2">
      <c r="D4534" s="338"/>
    </row>
    <row r="4535" spans="4:4" x14ac:dyDescent="0.2">
      <c r="D4535" s="338"/>
    </row>
    <row r="4536" spans="4:4" x14ac:dyDescent="0.2">
      <c r="D4536" s="338"/>
    </row>
    <row r="4537" spans="4:4" x14ac:dyDescent="0.2">
      <c r="D4537" s="338"/>
    </row>
    <row r="4538" spans="4:4" x14ac:dyDescent="0.2">
      <c r="D4538" s="338"/>
    </row>
    <row r="4539" spans="4:4" x14ac:dyDescent="0.2">
      <c r="D4539" s="338"/>
    </row>
    <row r="4540" spans="4:4" x14ac:dyDescent="0.2">
      <c r="D4540" s="338"/>
    </row>
    <row r="4541" spans="4:4" x14ac:dyDescent="0.2">
      <c r="D4541" s="338"/>
    </row>
    <row r="4542" spans="4:4" x14ac:dyDescent="0.2">
      <c r="D4542" s="338"/>
    </row>
    <row r="4543" spans="4:4" x14ac:dyDescent="0.2">
      <c r="D4543" s="338"/>
    </row>
    <row r="4544" spans="4:4" x14ac:dyDescent="0.2">
      <c r="D4544" s="338"/>
    </row>
    <row r="4545" spans="4:4" x14ac:dyDescent="0.2">
      <c r="D4545" s="338"/>
    </row>
    <row r="4546" spans="4:4" x14ac:dyDescent="0.2">
      <c r="D4546" s="338"/>
    </row>
    <row r="4547" spans="4:4" x14ac:dyDescent="0.2">
      <c r="D4547" s="338"/>
    </row>
    <row r="4548" spans="4:4" x14ac:dyDescent="0.2">
      <c r="D4548" s="338"/>
    </row>
    <row r="4549" spans="4:4" x14ac:dyDescent="0.2">
      <c r="D4549" s="338"/>
    </row>
    <row r="4550" spans="4:4" x14ac:dyDescent="0.2">
      <c r="D4550" s="338"/>
    </row>
    <row r="4551" spans="4:4" x14ac:dyDescent="0.2">
      <c r="D4551" s="338"/>
    </row>
    <row r="4552" spans="4:4" x14ac:dyDescent="0.2">
      <c r="D4552" s="338"/>
    </row>
    <row r="4553" spans="4:4" x14ac:dyDescent="0.2">
      <c r="D4553" s="338"/>
    </row>
    <row r="4554" spans="4:4" x14ac:dyDescent="0.2">
      <c r="D4554" s="338"/>
    </row>
    <row r="4555" spans="4:4" x14ac:dyDescent="0.2">
      <c r="D4555" s="338"/>
    </row>
    <row r="4556" spans="4:4" x14ac:dyDescent="0.2">
      <c r="D4556" s="338"/>
    </row>
    <row r="4557" spans="4:4" x14ac:dyDescent="0.2">
      <c r="D4557" s="338"/>
    </row>
    <row r="4558" spans="4:4" x14ac:dyDescent="0.2">
      <c r="D4558" s="338"/>
    </row>
    <row r="4559" spans="4:4" x14ac:dyDescent="0.2">
      <c r="D4559" s="338"/>
    </row>
    <row r="4560" spans="4:4" x14ac:dyDescent="0.2">
      <c r="D4560" s="338"/>
    </row>
    <row r="4561" spans="4:4" x14ac:dyDescent="0.2">
      <c r="D4561" s="338"/>
    </row>
    <row r="4562" spans="4:4" x14ac:dyDescent="0.2">
      <c r="D4562" s="338"/>
    </row>
    <row r="4563" spans="4:4" x14ac:dyDescent="0.2">
      <c r="D4563" s="338"/>
    </row>
    <row r="4564" spans="4:4" x14ac:dyDescent="0.2">
      <c r="D4564" s="338"/>
    </row>
    <row r="4565" spans="4:4" x14ac:dyDescent="0.2">
      <c r="D4565" s="338"/>
    </row>
    <row r="4566" spans="4:4" x14ac:dyDescent="0.2">
      <c r="D4566" s="338"/>
    </row>
    <row r="4567" spans="4:4" x14ac:dyDescent="0.2">
      <c r="D4567" s="338"/>
    </row>
    <row r="4568" spans="4:4" x14ac:dyDescent="0.2">
      <c r="D4568" s="338"/>
    </row>
    <row r="4569" spans="4:4" x14ac:dyDescent="0.2">
      <c r="D4569" s="338"/>
    </row>
    <row r="4570" spans="4:4" x14ac:dyDescent="0.2">
      <c r="D4570" s="338"/>
    </row>
    <row r="4571" spans="4:4" x14ac:dyDescent="0.2">
      <c r="D4571" s="338"/>
    </row>
    <row r="4572" spans="4:4" x14ac:dyDescent="0.2">
      <c r="D4572" s="338"/>
    </row>
    <row r="4573" spans="4:4" x14ac:dyDescent="0.2">
      <c r="D4573" s="338"/>
    </row>
    <row r="4574" spans="4:4" x14ac:dyDescent="0.2">
      <c r="D4574" s="338"/>
    </row>
    <row r="4575" spans="4:4" x14ac:dyDescent="0.2">
      <c r="D4575" s="338"/>
    </row>
    <row r="4576" spans="4:4" x14ac:dyDescent="0.2">
      <c r="D4576" s="338"/>
    </row>
    <row r="4577" spans="4:4" x14ac:dyDescent="0.2">
      <c r="D4577" s="338"/>
    </row>
    <row r="4578" spans="4:4" x14ac:dyDescent="0.2">
      <c r="D4578" s="338"/>
    </row>
    <row r="4579" spans="4:4" x14ac:dyDescent="0.2">
      <c r="D4579" s="338"/>
    </row>
    <row r="4580" spans="4:4" x14ac:dyDescent="0.2">
      <c r="D4580" s="338"/>
    </row>
    <row r="4581" spans="4:4" x14ac:dyDescent="0.2">
      <c r="D4581" s="338"/>
    </row>
    <row r="4582" spans="4:4" x14ac:dyDescent="0.2">
      <c r="D4582" s="338"/>
    </row>
    <row r="4583" spans="4:4" x14ac:dyDescent="0.2">
      <c r="D4583" s="338"/>
    </row>
    <row r="4584" spans="4:4" x14ac:dyDescent="0.2">
      <c r="D4584" s="338"/>
    </row>
    <row r="4585" spans="4:4" x14ac:dyDescent="0.2">
      <c r="D4585" s="338"/>
    </row>
    <row r="4586" spans="4:4" x14ac:dyDescent="0.2">
      <c r="D4586" s="338"/>
    </row>
    <row r="4587" spans="4:4" x14ac:dyDescent="0.2">
      <c r="D4587" s="338"/>
    </row>
    <row r="4588" spans="4:4" x14ac:dyDescent="0.2">
      <c r="D4588" s="338"/>
    </row>
    <row r="4589" spans="4:4" x14ac:dyDescent="0.2">
      <c r="D4589" s="338"/>
    </row>
    <row r="4590" spans="4:4" x14ac:dyDescent="0.2">
      <c r="D4590" s="338"/>
    </row>
    <row r="4591" spans="4:4" x14ac:dyDescent="0.2">
      <c r="D4591" s="338"/>
    </row>
    <row r="4592" spans="4:4" x14ac:dyDescent="0.2">
      <c r="D4592" s="338"/>
    </row>
    <row r="4593" spans="4:4" x14ac:dyDescent="0.2">
      <c r="D4593" s="338"/>
    </row>
    <row r="4594" spans="4:4" x14ac:dyDescent="0.2">
      <c r="D4594" s="338"/>
    </row>
    <row r="4595" spans="4:4" x14ac:dyDescent="0.2">
      <c r="D4595" s="338"/>
    </row>
    <row r="4596" spans="4:4" x14ac:dyDescent="0.2">
      <c r="D4596" s="338"/>
    </row>
    <row r="4597" spans="4:4" x14ac:dyDescent="0.2">
      <c r="D4597" s="338"/>
    </row>
    <row r="4598" spans="4:4" x14ac:dyDescent="0.2">
      <c r="D4598" s="338"/>
    </row>
    <row r="4599" spans="4:4" x14ac:dyDescent="0.2">
      <c r="D4599" s="338"/>
    </row>
    <row r="4600" spans="4:4" x14ac:dyDescent="0.2">
      <c r="D4600" s="338"/>
    </row>
    <row r="4601" spans="4:4" x14ac:dyDescent="0.2">
      <c r="D4601" s="338"/>
    </row>
    <row r="4602" spans="4:4" x14ac:dyDescent="0.2">
      <c r="D4602" s="338"/>
    </row>
    <row r="4603" spans="4:4" x14ac:dyDescent="0.2">
      <c r="D4603" s="338"/>
    </row>
    <row r="4604" spans="4:4" x14ac:dyDescent="0.2">
      <c r="D4604" s="338"/>
    </row>
    <row r="4605" spans="4:4" x14ac:dyDescent="0.2">
      <c r="D4605" s="338"/>
    </row>
    <row r="4606" spans="4:4" x14ac:dyDescent="0.2">
      <c r="D4606" s="338"/>
    </row>
    <row r="4607" spans="4:4" x14ac:dyDescent="0.2">
      <c r="D4607" s="338"/>
    </row>
    <row r="4608" spans="4:4" x14ac:dyDescent="0.2">
      <c r="D4608" s="338"/>
    </row>
    <row r="4609" spans="4:4" x14ac:dyDescent="0.2">
      <c r="D4609" s="338"/>
    </row>
    <row r="4610" spans="4:4" x14ac:dyDescent="0.2">
      <c r="D4610" s="338"/>
    </row>
    <row r="4611" spans="4:4" x14ac:dyDescent="0.2">
      <c r="D4611" s="338"/>
    </row>
    <row r="4612" spans="4:4" x14ac:dyDescent="0.2">
      <c r="D4612" s="338"/>
    </row>
    <row r="4613" spans="4:4" x14ac:dyDescent="0.2">
      <c r="D4613" s="338"/>
    </row>
    <row r="4614" spans="4:4" x14ac:dyDescent="0.2">
      <c r="D4614" s="338"/>
    </row>
    <row r="4615" spans="4:4" x14ac:dyDescent="0.2">
      <c r="D4615" s="338"/>
    </row>
    <row r="4616" spans="4:4" x14ac:dyDescent="0.2">
      <c r="D4616" s="338"/>
    </row>
    <row r="4617" spans="4:4" x14ac:dyDescent="0.2">
      <c r="D4617" s="338"/>
    </row>
    <row r="4618" spans="4:4" x14ac:dyDescent="0.2">
      <c r="D4618" s="338"/>
    </row>
    <row r="4619" spans="4:4" x14ac:dyDescent="0.2">
      <c r="D4619" s="338"/>
    </row>
    <row r="4620" spans="4:4" x14ac:dyDescent="0.2">
      <c r="D4620" s="338"/>
    </row>
    <row r="4621" spans="4:4" x14ac:dyDescent="0.2">
      <c r="D4621" s="338"/>
    </row>
    <row r="4622" spans="4:4" x14ac:dyDescent="0.2">
      <c r="D4622" s="338"/>
    </row>
    <row r="4623" spans="4:4" x14ac:dyDescent="0.2">
      <c r="D4623" s="338"/>
    </row>
    <row r="4624" spans="4:4" x14ac:dyDescent="0.2">
      <c r="D4624" s="338"/>
    </row>
    <row r="4625" spans="4:4" x14ac:dyDescent="0.2">
      <c r="D4625" s="338"/>
    </row>
    <row r="4626" spans="4:4" x14ac:dyDescent="0.2">
      <c r="D4626" s="338"/>
    </row>
    <row r="4627" spans="4:4" x14ac:dyDescent="0.2">
      <c r="D4627" s="338"/>
    </row>
    <row r="4628" spans="4:4" x14ac:dyDescent="0.2">
      <c r="D4628" s="338"/>
    </row>
    <row r="4629" spans="4:4" x14ac:dyDescent="0.2">
      <c r="D4629" s="338"/>
    </row>
    <row r="4630" spans="4:4" x14ac:dyDescent="0.2">
      <c r="D4630" s="338"/>
    </row>
    <row r="4631" spans="4:4" x14ac:dyDescent="0.2">
      <c r="D4631" s="338"/>
    </row>
    <row r="4632" spans="4:4" x14ac:dyDescent="0.2">
      <c r="D4632" s="338"/>
    </row>
    <row r="4633" spans="4:4" x14ac:dyDescent="0.2">
      <c r="D4633" s="338"/>
    </row>
    <row r="4634" spans="4:4" x14ac:dyDescent="0.2">
      <c r="D4634" s="338"/>
    </row>
    <row r="4635" spans="4:4" x14ac:dyDescent="0.2">
      <c r="D4635" s="338"/>
    </row>
    <row r="4636" spans="4:4" x14ac:dyDescent="0.2">
      <c r="D4636" s="338"/>
    </row>
    <row r="4637" spans="4:4" x14ac:dyDescent="0.2">
      <c r="D4637" s="338"/>
    </row>
    <row r="4638" spans="4:4" x14ac:dyDescent="0.2">
      <c r="D4638" s="338"/>
    </row>
    <row r="4639" spans="4:4" x14ac:dyDescent="0.2">
      <c r="D4639" s="338"/>
    </row>
    <row r="4640" spans="4:4" x14ac:dyDescent="0.2">
      <c r="D4640" s="338"/>
    </row>
    <row r="4641" spans="4:4" x14ac:dyDescent="0.2">
      <c r="D4641" s="338"/>
    </row>
    <row r="4642" spans="4:4" x14ac:dyDescent="0.2">
      <c r="D4642" s="338"/>
    </row>
    <row r="4643" spans="4:4" x14ac:dyDescent="0.2">
      <c r="D4643" s="338"/>
    </row>
    <row r="4644" spans="4:4" x14ac:dyDescent="0.2">
      <c r="D4644" s="338"/>
    </row>
    <row r="4645" spans="4:4" x14ac:dyDescent="0.2">
      <c r="D4645" s="338"/>
    </row>
    <row r="4646" spans="4:4" x14ac:dyDescent="0.2">
      <c r="D4646" s="338"/>
    </row>
    <row r="4647" spans="4:4" x14ac:dyDescent="0.2">
      <c r="D4647" s="338"/>
    </row>
    <row r="4648" spans="4:4" x14ac:dyDescent="0.2">
      <c r="D4648" s="338"/>
    </row>
    <row r="4649" spans="4:4" x14ac:dyDescent="0.2">
      <c r="D4649" s="338"/>
    </row>
    <row r="4650" spans="4:4" x14ac:dyDescent="0.2">
      <c r="D4650" s="338"/>
    </row>
    <row r="4651" spans="4:4" x14ac:dyDescent="0.2">
      <c r="D4651" s="338"/>
    </row>
    <row r="4652" spans="4:4" x14ac:dyDescent="0.2">
      <c r="D4652" s="338"/>
    </row>
    <row r="4653" spans="4:4" x14ac:dyDescent="0.2">
      <c r="D4653" s="338"/>
    </row>
    <row r="4654" spans="4:4" x14ac:dyDescent="0.2">
      <c r="D4654" s="338"/>
    </row>
    <row r="4655" spans="4:4" x14ac:dyDescent="0.2">
      <c r="D4655" s="338"/>
    </row>
    <row r="4656" spans="4:4" x14ac:dyDescent="0.2">
      <c r="D4656" s="338"/>
    </row>
    <row r="4657" spans="4:4" x14ac:dyDescent="0.2">
      <c r="D4657" s="338"/>
    </row>
    <row r="4658" spans="4:4" x14ac:dyDescent="0.2">
      <c r="D4658" s="338"/>
    </row>
    <row r="4659" spans="4:4" x14ac:dyDescent="0.2">
      <c r="D4659" s="338"/>
    </row>
    <row r="4660" spans="4:4" x14ac:dyDescent="0.2">
      <c r="D4660" s="338"/>
    </row>
    <row r="4661" spans="4:4" x14ac:dyDescent="0.2">
      <c r="D4661" s="338"/>
    </row>
    <row r="4662" spans="4:4" x14ac:dyDescent="0.2">
      <c r="D4662" s="338"/>
    </row>
    <row r="4663" spans="4:4" x14ac:dyDescent="0.2">
      <c r="D4663" s="338"/>
    </row>
    <row r="4664" spans="4:4" x14ac:dyDescent="0.2">
      <c r="D4664" s="338"/>
    </row>
    <row r="4665" spans="4:4" x14ac:dyDescent="0.2">
      <c r="D4665" s="338"/>
    </row>
    <row r="4666" spans="4:4" x14ac:dyDescent="0.2">
      <c r="D4666" s="338"/>
    </row>
    <row r="4667" spans="4:4" x14ac:dyDescent="0.2">
      <c r="D4667" s="338"/>
    </row>
    <row r="4668" spans="4:4" x14ac:dyDescent="0.2">
      <c r="D4668" s="338"/>
    </row>
    <row r="4669" spans="4:4" x14ac:dyDescent="0.2">
      <c r="D4669" s="338"/>
    </row>
    <row r="4670" spans="4:4" x14ac:dyDescent="0.2">
      <c r="D4670" s="338"/>
    </row>
    <row r="4671" spans="4:4" x14ac:dyDescent="0.2">
      <c r="D4671" s="338"/>
    </row>
    <row r="4672" spans="4:4" x14ac:dyDescent="0.2">
      <c r="D4672" s="338"/>
    </row>
    <row r="4673" spans="4:4" x14ac:dyDescent="0.2">
      <c r="D4673" s="338"/>
    </row>
    <row r="4674" spans="4:4" x14ac:dyDescent="0.2">
      <c r="D4674" s="338"/>
    </row>
    <row r="4675" spans="4:4" x14ac:dyDescent="0.2">
      <c r="D4675" s="338"/>
    </row>
    <row r="4676" spans="4:4" x14ac:dyDescent="0.2">
      <c r="D4676" s="338"/>
    </row>
    <row r="4677" spans="4:4" x14ac:dyDescent="0.2">
      <c r="D4677" s="338"/>
    </row>
    <row r="4678" spans="4:4" x14ac:dyDescent="0.2">
      <c r="D4678" s="338"/>
    </row>
    <row r="4679" spans="4:4" x14ac:dyDescent="0.2">
      <c r="D4679" s="338"/>
    </row>
    <row r="4680" spans="4:4" x14ac:dyDescent="0.2">
      <c r="D4680" s="338"/>
    </row>
    <row r="4681" spans="4:4" x14ac:dyDescent="0.2">
      <c r="D4681" s="338"/>
    </row>
    <row r="4682" spans="4:4" x14ac:dyDescent="0.2">
      <c r="D4682" s="338"/>
    </row>
    <row r="4683" spans="4:4" x14ac:dyDescent="0.2">
      <c r="D4683" s="338"/>
    </row>
    <row r="4684" spans="4:4" x14ac:dyDescent="0.2">
      <c r="D4684" s="338"/>
    </row>
    <row r="4685" spans="4:4" x14ac:dyDescent="0.2">
      <c r="D4685" s="338"/>
    </row>
    <row r="4686" spans="4:4" x14ac:dyDescent="0.2">
      <c r="D4686" s="338"/>
    </row>
    <row r="4687" spans="4:4" x14ac:dyDescent="0.2">
      <c r="D4687" s="338"/>
    </row>
    <row r="4688" spans="4:4" x14ac:dyDescent="0.2">
      <c r="D4688" s="338"/>
    </row>
    <row r="4689" spans="4:4" x14ac:dyDescent="0.2">
      <c r="D4689" s="338"/>
    </row>
    <row r="4690" spans="4:4" x14ac:dyDescent="0.2">
      <c r="D4690" s="338"/>
    </row>
    <row r="4691" spans="4:4" x14ac:dyDescent="0.2">
      <c r="D4691" s="338"/>
    </row>
    <row r="4692" spans="4:4" x14ac:dyDescent="0.2">
      <c r="D4692" s="338"/>
    </row>
    <row r="4693" spans="4:4" x14ac:dyDescent="0.2">
      <c r="D4693" s="338"/>
    </row>
    <row r="4694" spans="4:4" x14ac:dyDescent="0.2">
      <c r="D4694" s="338"/>
    </row>
    <row r="4695" spans="4:4" x14ac:dyDescent="0.2">
      <c r="D4695" s="338"/>
    </row>
    <row r="4696" spans="4:4" x14ac:dyDescent="0.2">
      <c r="D4696" s="338"/>
    </row>
    <row r="4697" spans="4:4" x14ac:dyDescent="0.2">
      <c r="D4697" s="338"/>
    </row>
    <row r="4698" spans="4:4" x14ac:dyDescent="0.2">
      <c r="D4698" s="338"/>
    </row>
    <row r="4699" spans="4:4" x14ac:dyDescent="0.2">
      <c r="D4699" s="338"/>
    </row>
    <row r="4700" spans="4:4" x14ac:dyDescent="0.2">
      <c r="D4700" s="338"/>
    </row>
    <row r="4701" spans="4:4" x14ac:dyDescent="0.2">
      <c r="D4701" s="338"/>
    </row>
    <row r="4702" spans="4:4" x14ac:dyDescent="0.2">
      <c r="D4702" s="338"/>
    </row>
    <row r="4703" spans="4:4" x14ac:dyDescent="0.2">
      <c r="D4703" s="338"/>
    </row>
    <row r="4704" spans="4:4" x14ac:dyDescent="0.2">
      <c r="D4704" s="338"/>
    </row>
    <row r="4705" spans="4:4" x14ac:dyDescent="0.2">
      <c r="D4705" s="338"/>
    </row>
    <row r="4706" spans="4:4" x14ac:dyDescent="0.2">
      <c r="D4706" s="338"/>
    </row>
    <row r="4707" spans="4:4" x14ac:dyDescent="0.2">
      <c r="D4707" s="338"/>
    </row>
    <row r="4708" spans="4:4" x14ac:dyDescent="0.2">
      <c r="D4708" s="338"/>
    </row>
    <row r="4709" spans="4:4" x14ac:dyDescent="0.2">
      <c r="D4709" s="338"/>
    </row>
    <row r="4710" spans="4:4" x14ac:dyDescent="0.2">
      <c r="D4710" s="338"/>
    </row>
    <row r="4711" spans="4:4" x14ac:dyDescent="0.2">
      <c r="D4711" s="338"/>
    </row>
    <row r="4712" spans="4:4" x14ac:dyDescent="0.2">
      <c r="D4712" s="338"/>
    </row>
    <row r="4713" spans="4:4" x14ac:dyDescent="0.2">
      <c r="D4713" s="338"/>
    </row>
    <row r="4714" spans="4:4" x14ac:dyDescent="0.2">
      <c r="D4714" s="338"/>
    </row>
    <row r="4715" spans="4:4" x14ac:dyDescent="0.2">
      <c r="D4715" s="338"/>
    </row>
    <row r="4716" spans="4:4" x14ac:dyDescent="0.2">
      <c r="D4716" s="338"/>
    </row>
    <row r="4717" spans="4:4" x14ac:dyDescent="0.2">
      <c r="D4717" s="338"/>
    </row>
    <row r="4718" spans="4:4" x14ac:dyDescent="0.2">
      <c r="D4718" s="338"/>
    </row>
    <row r="4719" spans="4:4" x14ac:dyDescent="0.2">
      <c r="D4719" s="338"/>
    </row>
    <row r="4720" spans="4:4" x14ac:dyDescent="0.2">
      <c r="D4720" s="338"/>
    </row>
    <row r="4721" spans="4:4" x14ac:dyDescent="0.2">
      <c r="D4721" s="338"/>
    </row>
    <row r="4722" spans="4:4" x14ac:dyDescent="0.2">
      <c r="D4722" s="338"/>
    </row>
    <row r="4723" spans="4:4" x14ac:dyDescent="0.2">
      <c r="D4723" s="338"/>
    </row>
    <row r="4724" spans="4:4" x14ac:dyDescent="0.2">
      <c r="D4724" s="338"/>
    </row>
    <row r="4725" spans="4:4" x14ac:dyDescent="0.2">
      <c r="D4725" s="338"/>
    </row>
    <row r="4726" spans="4:4" x14ac:dyDescent="0.2">
      <c r="D4726" s="338"/>
    </row>
    <row r="4727" spans="4:4" x14ac:dyDescent="0.2">
      <c r="D4727" s="338"/>
    </row>
    <row r="4728" spans="4:4" x14ac:dyDescent="0.2">
      <c r="D4728" s="338"/>
    </row>
    <row r="4729" spans="4:4" x14ac:dyDescent="0.2">
      <c r="D4729" s="338"/>
    </row>
    <row r="4730" spans="4:4" x14ac:dyDescent="0.2">
      <c r="D4730" s="338"/>
    </row>
    <row r="4731" spans="4:4" x14ac:dyDescent="0.2">
      <c r="D4731" s="338"/>
    </row>
    <row r="4732" spans="4:4" x14ac:dyDescent="0.2">
      <c r="D4732" s="338"/>
    </row>
    <row r="4733" spans="4:4" x14ac:dyDescent="0.2">
      <c r="D4733" s="338"/>
    </row>
    <row r="4734" spans="4:4" x14ac:dyDescent="0.2">
      <c r="D4734" s="338"/>
    </row>
    <row r="4735" spans="4:4" x14ac:dyDescent="0.2">
      <c r="D4735" s="338"/>
    </row>
    <row r="4736" spans="4:4" x14ac:dyDescent="0.2">
      <c r="D4736" s="338"/>
    </row>
    <row r="4737" spans="4:4" x14ac:dyDescent="0.2">
      <c r="D4737" s="338"/>
    </row>
    <row r="4738" spans="4:4" x14ac:dyDescent="0.2">
      <c r="D4738" s="338"/>
    </row>
    <row r="4739" spans="4:4" x14ac:dyDescent="0.2">
      <c r="D4739" s="338"/>
    </row>
    <row r="4740" spans="4:4" x14ac:dyDescent="0.2">
      <c r="D4740" s="338"/>
    </row>
    <row r="4741" spans="4:4" x14ac:dyDescent="0.2">
      <c r="D4741" s="338"/>
    </row>
    <row r="4742" spans="4:4" x14ac:dyDescent="0.2">
      <c r="D4742" s="338"/>
    </row>
    <row r="4743" spans="4:4" x14ac:dyDescent="0.2">
      <c r="D4743" s="338"/>
    </row>
    <row r="4744" spans="4:4" x14ac:dyDescent="0.2">
      <c r="D4744" s="338"/>
    </row>
    <row r="4745" spans="4:4" x14ac:dyDescent="0.2">
      <c r="D4745" s="338"/>
    </row>
    <row r="4746" spans="4:4" x14ac:dyDescent="0.2">
      <c r="D4746" s="338"/>
    </row>
    <row r="4747" spans="4:4" x14ac:dyDescent="0.2">
      <c r="D4747" s="338"/>
    </row>
    <row r="4748" spans="4:4" x14ac:dyDescent="0.2">
      <c r="D4748" s="338"/>
    </row>
    <row r="4749" spans="4:4" x14ac:dyDescent="0.2">
      <c r="D4749" s="338"/>
    </row>
    <row r="4750" spans="4:4" x14ac:dyDescent="0.2">
      <c r="D4750" s="338"/>
    </row>
    <row r="4751" spans="4:4" x14ac:dyDescent="0.2">
      <c r="D4751" s="338"/>
    </row>
    <row r="4752" spans="4:4" x14ac:dyDescent="0.2">
      <c r="D4752" s="338"/>
    </row>
    <row r="4753" spans="4:4" x14ac:dyDescent="0.2">
      <c r="D4753" s="338"/>
    </row>
    <row r="4754" spans="4:4" x14ac:dyDescent="0.2">
      <c r="D4754" s="338"/>
    </row>
    <row r="4755" spans="4:4" x14ac:dyDescent="0.2">
      <c r="D4755" s="338"/>
    </row>
    <row r="4756" spans="4:4" x14ac:dyDescent="0.2">
      <c r="D4756" s="338"/>
    </row>
    <row r="4757" spans="4:4" x14ac:dyDescent="0.2">
      <c r="D4757" s="338"/>
    </row>
    <row r="4758" spans="4:4" x14ac:dyDescent="0.2">
      <c r="D4758" s="338"/>
    </row>
    <row r="4759" spans="4:4" x14ac:dyDescent="0.2">
      <c r="D4759" s="338"/>
    </row>
    <row r="4760" spans="4:4" x14ac:dyDescent="0.2">
      <c r="D4760" s="338"/>
    </row>
    <row r="4761" spans="4:4" x14ac:dyDescent="0.2">
      <c r="D4761" s="338"/>
    </row>
    <row r="4762" spans="4:4" x14ac:dyDescent="0.2">
      <c r="D4762" s="338"/>
    </row>
    <row r="4763" spans="4:4" x14ac:dyDescent="0.2">
      <c r="D4763" s="338"/>
    </row>
    <row r="4764" spans="4:4" x14ac:dyDescent="0.2">
      <c r="D4764" s="338"/>
    </row>
    <row r="4765" spans="4:4" x14ac:dyDescent="0.2">
      <c r="D4765" s="338"/>
    </row>
    <row r="4766" spans="4:4" x14ac:dyDescent="0.2">
      <c r="D4766" s="338"/>
    </row>
    <row r="4767" spans="4:4" x14ac:dyDescent="0.2">
      <c r="D4767" s="338"/>
    </row>
    <row r="4768" spans="4:4" x14ac:dyDescent="0.2">
      <c r="D4768" s="338"/>
    </row>
    <row r="4769" spans="4:4" x14ac:dyDescent="0.2">
      <c r="D4769" s="338"/>
    </row>
    <row r="4770" spans="4:4" x14ac:dyDescent="0.2">
      <c r="D4770" s="338"/>
    </row>
    <row r="4771" spans="4:4" x14ac:dyDescent="0.2">
      <c r="D4771" s="338"/>
    </row>
    <row r="4772" spans="4:4" x14ac:dyDescent="0.2">
      <c r="D4772" s="338"/>
    </row>
    <row r="4773" spans="4:4" x14ac:dyDescent="0.2">
      <c r="D4773" s="338"/>
    </row>
    <row r="4774" spans="4:4" x14ac:dyDescent="0.2">
      <c r="D4774" s="338"/>
    </row>
    <row r="4775" spans="4:4" x14ac:dyDescent="0.2">
      <c r="D4775" s="338"/>
    </row>
    <row r="4776" spans="4:4" x14ac:dyDescent="0.2">
      <c r="D4776" s="338"/>
    </row>
    <row r="4777" spans="4:4" x14ac:dyDescent="0.2">
      <c r="D4777" s="338"/>
    </row>
    <row r="4778" spans="4:4" x14ac:dyDescent="0.2">
      <c r="D4778" s="338"/>
    </row>
    <row r="4779" spans="4:4" x14ac:dyDescent="0.2">
      <c r="D4779" s="338"/>
    </row>
    <row r="4780" spans="4:4" x14ac:dyDescent="0.2">
      <c r="D4780" s="338"/>
    </row>
    <row r="4781" spans="4:4" x14ac:dyDescent="0.2">
      <c r="D4781" s="338"/>
    </row>
    <row r="4782" spans="4:4" x14ac:dyDescent="0.2">
      <c r="D4782" s="338"/>
    </row>
    <row r="4783" spans="4:4" x14ac:dyDescent="0.2">
      <c r="D4783" s="338"/>
    </row>
    <row r="4784" spans="4:4" x14ac:dyDescent="0.2">
      <c r="D4784" s="338"/>
    </row>
    <row r="4785" spans="4:4" x14ac:dyDescent="0.2">
      <c r="D4785" s="338"/>
    </row>
    <row r="4786" spans="4:4" x14ac:dyDescent="0.2">
      <c r="D4786" s="338"/>
    </row>
    <row r="4787" spans="4:4" x14ac:dyDescent="0.2">
      <c r="D4787" s="338"/>
    </row>
    <row r="4788" spans="4:4" x14ac:dyDescent="0.2">
      <c r="D4788" s="338"/>
    </row>
    <row r="4789" spans="4:4" x14ac:dyDescent="0.2">
      <c r="D4789" s="338"/>
    </row>
    <row r="4790" spans="4:4" x14ac:dyDescent="0.2">
      <c r="D4790" s="338"/>
    </row>
    <row r="4791" spans="4:4" x14ac:dyDescent="0.2">
      <c r="D4791" s="338"/>
    </row>
    <row r="4792" spans="4:4" x14ac:dyDescent="0.2">
      <c r="D4792" s="338"/>
    </row>
    <row r="4793" spans="4:4" x14ac:dyDescent="0.2">
      <c r="D4793" s="338"/>
    </row>
    <row r="4794" spans="4:4" x14ac:dyDescent="0.2">
      <c r="D4794" s="338"/>
    </row>
    <row r="4795" spans="4:4" x14ac:dyDescent="0.2">
      <c r="D4795" s="338"/>
    </row>
    <row r="4796" spans="4:4" x14ac:dyDescent="0.2">
      <c r="D4796" s="338"/>
    </row>
    <row r="4797" spans="4:4" x14ac:dyDescent="0.2">
      <c r="D4797" s="338"/>
    </row>
    <row r="4798" spans="4:4" x14ac:dyDescent="0.2">
      <c r="D4798" s="338"/>
    </row>
    <row r="4799" spans="4:4" x14ac:dyDescent="0.2">
      <c r="D4799" s="338"/>
    </row>
    <row r="4800" spans="4:4" x14ac:dyDescent="0.2">
      <c r="D4800" s="338"/>
    </row>
    <row r="4801" spans="4:4" x14ac:dyDescent="0.2">
      <c r="D4801" s="338"/>
    </row>
    <row r="4802" spans="4:4" x14ac:dyDescent="0.2">
      <c r="D4802" s="338"/>
    </row>
    <row r="4803" spans="4:4" x14ac:dyDescent="0.2">
      <c r="D4803" s="338"/>
    </row>
    <row r="4804" spans="4:4" x14ac:dyDescent="0.2">
      <c r="D4804" s="338"/>
    </row>
    <row r="4805" spans="4:4" x14ac:dyDescent="0.2">
      <c r="D4805" s="338"/>
    </row>
    <row r="4806" spans="4:4" x14ac:dyDescent="0.2">
      <c r="D4806" s="338"/>
    </row>
    <row r="4807" spans="4:4" x14ac:dyDescent="0.2">
      <c r="D4807" s="338"/>
    </row>
    <row r="4808" spans="4:4" x14ac:dyDescent="0.2">
      <c r="D4808" s="338"/>
    </row>
    <row r="4809" spans="4:4" x14ac:dyDescent="0.2">
      <c r="D4809" s="338"/>
    </row>
    <row r="4810" spans="4:4" x14ac:dyDescent="0.2">
      <c r="D4810" s="338"/>
    </row>
    <row r="4811" spans="4:4" x14ac:dyDescent="0.2">
      <c r="D4811" s="338"/>
    </row>
    <row r="4812" spans="4:4" x14ac:dyDescent="0.2">
      <c r="D4812" s="338"/>
    </row>
    <row r="4813" spans="4:4" x14ac:dyDescent="0.2">
      <c r="D4813" s="338"/>
    </row>
    <row r="4814" spans="4:4" x14ac:dyDescent="0.2">
      <c r="D4814" s="338"/>
    </row>
    <row r="4815" spans="4:4" x14ac:dyDescent="0.2">
      <c r="D4815" s="338"/>
    </row>
    <row r="4816" spans="4:4" x14ac:dyDescent="0.2">
      <c r="D4816" s="338"/>
    </row>
    <row r="4817" spans="4:4" x14ac:dyDescent="0.2">
      <c r="D4817" s="338"/>
    </row>
    <row r="4818" spans="4:4" x14ac:dyDescent="0.2">
      <c r="D4818" s="338"/>
    </row>
    <row r="4819" spans="4:4" x14ac:dyDescent="0.2">
      <c r="D4819" s="338"/>
    </row>
    <row r="4820" spans="4:4" x14ac:dyDescent="0.2">
      <c r="D4820" s="338"/>
    </row>
    <row r="4821" spans="4:4" x14ac:dyDescent="0.2">
      <c r="D4821" s="338"/>
    </row>
    <row r="4822" spans="4:4" x14ac:dyDescent="0.2">
      <c r="D4822" s="338"/>
    </row>
    <row r="4823" spans="4:4" x14ac:dyDescent="0.2">
      <c r="D4823" s="338"/>
    </row>
    <row r="4824" spans="4:4" x14ac:dyDescent="0.2">
      <c r="D4824" s="338"/>
    </row>
    <row r="4825" spans="4:4" x14ac:dyDescent="0.2">
      <c r="D4825" s="338"/>
    </row>
    <row r="4826" spans="4:4" x14ac:dyDescent="0.2">
      <c r="D4826" s="338"/>
    </row>
    <row r="4827" spans="4:4" x14ac:dyDescent="0.2">
      <c r="D4827" s="338"/>
    </row>
    <row r="4828" spans="4:4" x14ac:dyDescent="0.2">
      <c r="D4828" s="338"/>
    </row>
    <row r="4829" spans="4:4" x14ac:dyDescent="0.2">
      <c r="D4829" s="338"/>
    </row>
    <row r="4830" spans="4:4" x14ac:dyDescent="0.2">
      <c r="D4830" s="338"/>
    </row>
    <row r="4831" spans="4:4" x14ac:dyDescent="0.2">
      <c r="D4831" s="338"/>
    </row>
    <row r="4832" spans="4:4" x14ac:dyDescent="0.2">
      <c r="D4832" s="338"/>
    </row>
    <row r="4833" spans="4:4" x14ac:dyDescent="0.2">
      <c r="D4833" s="338"/>
    </row>
    <row r="4834" spans="4:4" x14ac:dyDescent="0.2">
      <c r="D4834" s="338"/>
    </row>
    <row r="4835" spans="4:4" x14ac:dyDescent="0.2">
      <c r="D4835" s="338"/>
    </row>
    <row r="4836" spans="4:4" x14ac:dyDescent="0.2">
      <c r="D4836" s="338"/>
    </row>
    <row r="4837" spans="4:4" x14ac:dyDescent="0.2">
      <c r="D4837" s="338"/>
    </row>
    <row r="4838" spans="4:4" x14ac:dyDescent="0.2">
      <c r="D4838" s="338"/>
    </row>
    <row r="4839" spans="4:4" x14ac:dyDescent="0.2">
      <c r="D4839" s="338"/>
    </row>
    <row r="4840" spans="4:4" x14ac:dyDescent="0.2">
      <c r="D4840" s="338"/>
    </row>
    <row r="4841" spans="4:4" x14ac:dyDescent="0.2">
      <c r="D4841" s="338"/>
    </row>
    <row r="4842" spans="4:4" x14ac:dyDescent="0.2">
      <c r="D4842" s="338"/>
    </row>
    <row r="4843" spans="4:4" x14ac:dyDescent="0.2">
      <c r="D4843" s="338"/>
    </row>
    <row r="4844" spans="4:4" x14ac:dyDescent="0.2">
      <c r="D4844" s="338"/>
    </row>
    <row r="4845" spans="4:4" x14ac:dyDescent="0.2">
      <c r="D4845" s="338"/>
    </row>
    <row r="4846" spans="4:4" x14ac:dyDescent="0.2">
      <c r="D4846" s="338"/>
    </row>
    <row r="4847" spans="4:4" x14ac:dyDescent="0.2">
      <c r="D4847" s="338"/>
    </row>
    <row r="4848" spans="4:4" x14ac:dyDescent="0.2">
      <c r="D4848" s="338"/>
    </row>
    <row r="4849" spans="4:4" x14ac:dyDescent="0.2">
      <c r="D4849" s="338"/>
    </row>
    <row r="4850" spans="4:4" x14ac:dyDescent="0.2">
      <c r="D4850" s="338"/>
    </row>
    <row r="4851" spans="4:4" x14ac:dyDescent="0.2">
      <c r="D4851" s="338"/>
    </row>
    <row r="4852" spans="4:4" x14ac:dyDescent="0.2">
      <c r="D4852" s="338"/>
    </row>
    <row r="4853" spans="4:4" x14ac:dyDescent="0.2">
      <c r="D4853" s="338"/>
    </row>
    <row r="4854" spans="4:4" x14ac:dyDescent="0.2">
      <c r="D4854" s="338"/>
    </row>
    <row r="4855" spans="4:4" x14ac:dyDescent="0.2">
      <c r="D4855" s="338"/>
    </row>
    <row r="4856" spans="4:4" x14ac:dyDescent="0.2">
      <c r="D4856" s="338"/>
    </row>
    <row r="4857" spans="4:4" x14ac:dyDescent="0.2">
      <c r="D4857" s="338"/>
    </row>
    <row r="4858" spans="4:4" x14ac:dyDescent="0.2">
      <c r="D4858" s="338"/>
    </row>
    <row r="4859" spans="4:4" x14ac:dyDescent="0.2">
      <c r="D4859" s="338"/>
    </row>
    <row r="4860" spans="4:4" x14ac:dyDescent="0.2">
      <c r="D4860" s="338"/>
    </row>
    <row r="4861" spans="4:4" x14ac:dyDescent="0.2">
      <c r="D4861" s="338"/>
    </row>
    <row r="4862" spans="4:4" x14ac:dyDescent="0.2">
      <c r="D4862" s="338"/>
    </row>
    <row r="4863" spans="4:4" x14ac:dyDescent="0.2">
      <c r="D4863" s="338"/>
    </row>
    <row r="4864" spans="4:4" x14ac:dyDescent="0.2">
      <c r="D4864" s="338"/>
    </row>
    <row r="4865" spans="4:4" x14ac:dyDescent="0.2">
      <c r="D4865" s="338"/>
    </row>
    <row r="4866" spans="4:4" x14ac:dyDescent="0.2">
      <c r="D4866" s="338"/>
    </row>
    <row r="4867" spans="4:4" x14ac:dyDescent="0.2">
      <c r="D4867" s="338"/>
    </row>
    <row r="4868" spans="4:4" x14ac:dyDescent="0.2">
      <c r="D4868" s="338"/>
    </row>
    <row r="4869" spans="4:4" x14ac:dyDescent="0.2">
      <c r="D4869" s="338"/>
    </row>
    <row r="4870" spans="4:4" x14ac:dyDescent="0.2">
      <c r="D4870" s="338"/>
    </row>
    <row r="4871" spans="4:4" x14ac:dyDescent="0.2">
      <c r="D4871" s="338"/>
    </row>
    <row r="4872" spans="4:4" x14ac:dyDescent="0.2">
      <c r="D4872" s="338"/>
    </row>
    <row r="4873" spans="4:4" x14ac:dyDescent="0.2">
      <c r="D4873" s="338"/>
    </row>
    <row r="4874" spans="4:4" x14ac:dyDescent="0.2">
      <c r="D4874" s="338"/>
    </row>
    <row r="4875" spans="4:4" x14ac:dyDescent="0.2">
      <c r="D4875" s="338"/>
    </row>
    <row r="4876" spans="4:4" x14ac:dyDescent="0.2">
      <c r="D4876" s="338"/>
    </row>
    <row r="4877" spans="4:4" x14ac:dyDescent="0.2">
      <c r="D4877" s="338"/>
    </row>
    <row r="4878" spans="4:4" x14ac:dyDescent="0.2">
      <c r="D4878" s="338"/>
    </row>
    <row r="4879" spans="4:4" x14ac:dyDescent="0.2">
      <c r="D4879" s="338"/>
    </row>
    <row r="4880" spans="4:4" x14ac:dyDescent="0.2">
      <c r="D4880" s="338"/>
    </row>
    <row r="4881" spans="4:4" x14ac:dyDescent="0.2">
      <c r="D4881" s="338"/>
    </row>
    <row r="4882" spans="4:4" x14ac:dyDescent="0.2">
      <c r="D4882" s="338"/>
    </row>
    <row r="4883" spans="4:4" x14ac:dyDescent="0.2">
      <c r="D4883" s="338"/>
    </row>
    <row r="4884" spans="4:4" x14ac:dyDescent="0.2">
      <c r="D4884" s="338"/>
    </row>
    <row r="4885" spans="4:4" x14ac:dyDescent="0.2">
      <c r="D4885" s="338"/>
    </row>
    <row r="4886" spans="4:4" x14ac:dyDescent="0.2">
      <c r="D4886" s="338"/>
    </row>
    <row r="4887" spans="4:4" x14ac:dyDescent="0.2">
      <c r="D4887" s="338"/>
    </row>
    <row r="4888" spans="4:4" x14ac:dyDescent="0.2">
      <c r="D4888" s="338"/>
    </row>
    <row r="4889" spans="4:4" x14ac:dyDescent="0.2">
      <c r="D4889" s="338"/>
    </row>
    <row r="4890" spans="4:4" x14ac:dyDescent="0.2">
      <c r="D4890" s="338"/>
    </row>
    <row r="4891" spans="4:4" x14ac:dyDescent="0.2">
      <c r="D4891" s="338"/>
    </row>
    <row r="4892" spans="4:4" x14ac:dyDescent="0.2">
      <c r="D4892" s="338"/>
    </row>
    <row r="4893" spans="4:4" x14ac:dyDescent="0.2">
      <c r="D4893" s="338"/>
    </row>
    <row r="4894" spans="4:4" x14ac:dyDescent="0.2">
      <c r="D4894" s="338"/>
    </row>
    <row r="4895" spans="4:4" x14ac:dyDescent="0.2">
      <c r="D4895" s="338"/>
    </row>
    <row r="4896" spans="4:4" x14ac:dyDescent="0.2">
      <c r="D4896" s="338"/>
    </row>
    <row r="4897" spans="4:4" x14ac:dyDescent="0.2">
      <c r="D4897" s="338"/>
    </row>
    <row r="4898" spans="4:4" x14ac:dyDescent="0.2">
      <c r="D4898" s="338"/>
    </row>
    <row r="4899" spans="4:4" x14ac:dyDescent="0.2">
      <c r="D4899" s="338"/>
    </row>
    <row r="4900" spans="4:4" x14ac:dyDescent="0.2">
      <c r="D4900" s="338"/>
    </row>
    <row r="4901" spans="4:4" x14ac:dyDescent="0.2">
      <c r="D4901" s="338"/>
    </row>
    <row r="4902" spans="4:4" x14ac:dyDescent="0.2">
      <c r="D4902" s="338"/>
    </row>
    <row r="4903" spans="4:4" x14ac:dyDescent="0.2">
      <c r="D4903" s="338"/>
    </row>
    <row r="4904" spans="4:4" x14ac:dyDescent="0.2">
      <c r="D4904" s="338"/>
    </row>
    <row r="4905" spans="4:4" x14ac:dyDescent="0.2">
      <c r="D4905" s="338"/>
    </row>
    <row r="4906" spans="4:4" x14ac:dyDescent="0.2">
      <c r="D4906" s="338"/>
    </row>
    <row r="4907" spans="4:4" x14ac:dyDescent="0.2">
      <c r="D4907" s="338"/>
    </row>
    <row r="4908" spans="4:4" x14ac:dyDescent="0.2">
      <c r="D4908" s="338"/>
    </row>
    <row r="4909" spans="4:4" x14ac:dyDescent="0.2">
      <c r="D4909" s="338"/>
    </row>
    <row r="4910" spans="4:4" x14ac:dyDescent="0.2">
      <c r="D4910" s="338"/>
    </row>
    <row r="4911" spans="4:4" x14ac:dyDescent="0.2">
      <c r="D4911" s="338"/>
    </row>
    <row r="4912" spans="4:4" x14ac:dyDescent="0.2">
      <c r="D4912" s="338"/>
    </row>
    <row r="4913" spans="4:4" x14ac:dyDescent="0.2">
      <c r="D4913" s="338"/>
    </row>
    <row r="4914" spans="4:4" x14ac:dyDescent="0.2">
      <c r="D4914" s="338"/>
    </row>
    <row r="4915" spans="4:4" x14ac:dyDescent="0.2">
      <c r="D4915" s="338"/>
    </row>
    <row r="4916" spans="4:4" x14ac:dyDescent="0.2">
      <c r="D4916" s="338"/>
    </row>
    <row r="4917" spans="4:4" x14ac:dyDescent="0.2">
      <c r="D4917" s="338"/>
    </row>
    <row r="4918" spans="4:4" x14ac:dyDescent="0.2">
      <c r="D4918" s="338"/>
    </row>
    <row r="4919" spans="4:4" x14ac:dyDescent="0.2">
      <c r="D4919" s="338"/>
    </row>
    <row r="4920" spans="4:4" x14ac:dyDescent="0.2">
      <c r="D4920" s="338"/>
    </row>
    <row r="4921" spans="4:4" x14ac:dyDescent="0.2">
      <c r="D4921" s="338"/>
    </row>
    <row r="4922" spans="4:4" x14ac:dyDescent="0.2">
      <c r="D4922" s="338"/>
    </row>
    <row r="4923" spans="4:4" x14ac:dyDescent="0.2">
      <c r="D4923" s="338"/>
    </row>
    <row r="4924" spans="4:4" x14ac:dyDescent="0.2">
      <c r="D4924" s="338"/>
    </row>
    <row r="4925" spans="4:4" x14ac:dyDescent="0.2">
      <c r="D4925" s="338"/>
    </row>
    <row r="4926" spans="4:4" x14ac:dyDescent="0.2">
      <c r="D4926" s="338"/>
    </row>
    <row r="4927" spans="4:4" x14ac:dyDescent="0.2">
      <c r="D4927" s="338"/>
    </row>
    <row r="4928" spans="4:4" x14ac:dyDescent="0.2">
      <c r="D4928" s="338"/>
    </row>
    <row r="4929" spans="4:4" x14ac:dyDescent="0.2">
      <c r="D4929" s="338"/>
    </row>
    <row r="4930" spans="4:4" x14ac:dyDescent="0.2">
      <c r="D4930" s="338"/>
    </row>
    <row r="4931" spans="4:4" x14ac:dyDescent="0.2">
      <c r="D4931" s="338"/>
    </row>
    <row r="4932" spans="4:4" x14ac:dyDescent="0.2">
      <c r="D4932" s="338"/>
    </row>
    <row r="4933" spans="4:4" x14ac:dyDescent="0.2">
      <c r="D4933" s="338"/>
    </row>
    <row r="4934" spans="4:4" x14ac:dyDescent="0.2">
      <c r="D4934" s="338"/>
    </row>
    <row r="4935" spans="4:4" x14ac:dyDescent="0.2">
      <c r="D4935" s="338"/>
    </row>
    <row r="4936" spans="4:4" x14ac:dyDescent="0.2">
      <c r="D4936" s="338"/>
    </row>
    <row r="4937" spans="4:4" x14ac:dyDescent="0.2">
      <c r="D4937" s="338"/>
    </row>
    <row r="4938" spans="4:4" x14ac:dyDescent="0.2">
      <c r="D4938" s="338"/>
    </row>
    <row r="4939" spans="4:4" x14ac:dyDescent="0.2">
      <c r="D4939" s="338"/>
    </row>
    <row r="4940" spans="4:4" x14ac:dyDescent="0.2">
      <c r="D4940" s="338"/>
    </row>
    <row r="4941" spans="4:4" x14ac:dyDescent="0.2">
      <c r="D4941" s="338"/>
    </row>
    <row r="4942" spans="4:4" x14ac:dyDescent="0.2">
      <c r="D4942" s="338"/>
    </row>
    <row r="4943" spans="4:4" x14ac:dyDescent="0.2">
      <c r="D4943" s="338"/>
    </row>
    <row r="4944" spans="4:4" x14ac:dyDescent="0.2">
      <c r="D4944" s="338"/>
    </row>
    <row r="4945" spans="4:4" x14ac:dyDescent="0.2">
      <c r="D4945" s="338"/>
    </row>
    <row r="4946" spans="4:4" x14ac:dyDescent="0.2">
      <c r="D4946" s="338"/>
    </row>
    <row r="4947" spans="4:4" x14ac:dyDescent="0.2">
      <c r="D4947" s="338"/>
    </row>
    <row r="4948" spans="4:4" x14ac:dyDescent="0.2">
      <c r="D4948" s="338"/>
    </row>
    <row r="4949" spans="4:4" x14ac:dyDescent="0.2">
      <c r="D4949" s="338"/>
    </row>
    <row r="4950" spans="4:4" x14ac:dyDescent="0.2">
      <c r="D4950" s="338"/>
    </row>
    <row r="4951" spans="4:4" x14ac:dyDescent="0.2">
      <c r="D4951" s="338"/>
    </row>
    <row r="4952" spans="4:4" x14ac:dyDescent="0.2">
      <c r="D4952" s="338"/>
    </row>
    <row r="4953" spans="4:4" x14ac:dyDescent="0.2">
      <c r="D4953" s="338"/>
    </row>
    <row r="4954" spans="4:4" x14ac:dyDescent="0.2">
      <c r="D4954" s="338"/>
    </row>
    <row r="4955" spans="4:4" x14ac:dyDescent="0.2">
      <c r="D4955" s="338"/>
    </row>
    <row r="4956" spans="4:4" x14ac:dyDescent="0.2">
      <c r="D4956" s="338"/>
    </row>
    <row r="4957" spans="4:4" x14ac:dyDescent="0.2">
      <c r="D4957" s="338"/>
    </row>
    <row r="4958" spans="4:4" x14ac:dyDescent="0.2">
      <c r="D4958" s="338"/>
    </row>
    <row r="4959" spans="4:4" x14ac:dyDescent="0.2">
      <c r="D4959" s="338"/>
    </row>
    <row r="4960" spans="4:4" x14ac:dyDescent="0.2">
      <c r="D4960" s="338"/>
    </row>
    <row r="4961" spans="4:4" x14ac:dyDescent="0.2">
      <c r="D4961" s="338"/>
    </row>
    <row r="4962" spans="4:4" x14ac:dyDescent="0.2">
      <c r="D4962" s="338"/>
    </row>
    <row r="4963" spans="4:4" x14ac:dyDescent="0.2">
      <c r="D4963" s="338"/>
    </row>
    <row r="4964" spans="4:4" x14ac:dyDescent="0.2">
      <c r="D4964" s="338"/>
    </row>
    <row r="4965" spans="4:4" x14ac:dyDescent="0.2">
      <c r="D4965" s="338"/>
    </row>
    <row r="4966" spans="4:4" x14ac:dyDescent="0.2">
      <c r="D4966" s="338"/>
    </row>
    <row r="4967" spans="4:4" x14ac:dyDescent="0.2">
      <c r="D4967" s="338"/>
    </row>
    <row r="4968" spans="4:4" x14ac:dyDescent="0.2">
      <c r="D4968" s="338"/>
    </row>
    <row r="4969" spans="4:4" x14ac:dyDescent="0.2">
      <c r="D4969" s="338"/>
    </row>
    <row r="4970" spans="4:4" x14ac:dyDescent="0.2">
      <c r="D4970" s="338"/>
    </row>
    <row r="4971" spans="4:4" x14ac:dyDescent="0.2">
      <c r="D4971" s="338"/>
    </row>
    <row r="4972" spans="4:4" x14ac:dyDescent="0.2">
      <c r="D4972" s="338"/>
    </row>
    <row r="4973" spans="4:4" x14ac:dyDescent="0.2">
      <c r="D4973" s="338"/>
    </row>
    <row r="4974" spans="4:4" x14ac:dyDescent="0.2">
      <c r="D4974" s="338"/>
    </row>
    <row r="4975" spans="4:4" x14ac:dyDescent="0.2">
      <c r="D4975" s="338"/>
    </row>
    <row r="4976" spans="4:4" x14ac:dyDescent="0.2">
      <c r="D4976" s="338"/>
    </row>
    <row r="4977" spans="4:4" x14ac:dyDescent="0.2">
      <c r="D4977" s="338"/>
    </row>
    <row r="4978" spans="4:4" x14ac:dyDescent="0.2">
      <c r="D4978" s="338"/>
    </row>
    <row r="4979" spans="4:4" x14ac:dyDescent="0.2">
      <c r="D4979" s="338"/>
    </row>
    <row r="4980" spans="4:4" x14ac:dyDescent="0.2">
      <c r="D4980" s="338"/>
    </row>
    <row r="4981" spans="4:4" x14ac:dyDescent="0.2">
      <c r="D4981" s="338"/>
    </row>
    <row r="4982" spans="4:4" x14ac:dyDescent="0.2">
      <c r="D4982" s="338"/>
    </row>
    <row r="4983" spans="4:4" x14ac:dyDescent="0.2">
      <c r="D4983" s="338"/>
    </row>
    <row r="4984" spans="4:4" x14ac:dyDescent="0.2">
      <c r="D4984" s="338"/>
    </row>
    <row r="4985" spans="4:4" x14ac:dyDescent="0.2">
      <c r="D4985" s="338"/>
    </row>
    <row r="4986" spans="4:4" x14ac:dyDescent="0.2">
      <c r="D4986" s="338"/>
    </row>
    <row r="4987" spans="4:4" x14ac:dyDescent="0.2">
      <c r="D4987" s="338"/>
    </row>
    <row r="4988" spans="4:4" x14ac:dyDescent="0.2">
      <c r="D4988" s="338"/>
    </row>
    <row r="4989" spans="4:4" x14ac:dyDescent="0.2">
      <c r="D4989" s="338"/>
    </row>
    <row r="4990" spans="4:4" x14ac:dyDescent="0.2">
      <c r="D4990" s="338"/>
    </row>
    <row r="4991" spans="4:4" x14ac:dyDescent="0.2">
      <c r="D4991" s="338"/>
    </row>
  </sheetData>
  <mergeCells count="6">
    <mergeCell ref="A52:G54"/>
    <mergeCell ref="A1:G1"/>
    <mergeCell ref="C2:G2"/>
    <mergeCell ref="C3:G3"/>
    <mergeCell ref="C4:G4"/>
    <mergeCell ref="A51:C51"/>
  </mergeCells>
  <pageMargins left="0.59055118110236204" right="0.39370078740157499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L10" sqref="L10"/>
    </sheetView>
  </sheetViews>
  <sheetFormatPr defaultRowHeight="15" x14ac:dyDescent="0.2"/>
  <cols>
    <col min="1" max="1" width="50.7109375" style="352" customWidth="1"/>
    <col min="2" max="2" width="3.28515625" style="353" customWidth="1"/>
    <col min="3" max="3" width="5.7109375" style="354" customWidth="1"/>
    <col min="4" max="4" width="7.140625" style="354" customWidth="1"/>
    <col min="5" max="5" width="13.140625" style="354" customWidth="1"/>
    <col min="6" max="6" width="7" style="354" customWidth="1"/>
    <col min="7" max="7" width="12.5703125" style="354" customWidth="1"/>
    <col min="8" max="8" width="7.85546875" style="354" customWidth="1"/>
    <col min="9" max="9" width="12.7109375" style="354" customWidth="1"/>
    <col min="10" max="256" width="9.140625" style="342"/>
    <col min="257" max="257" width="50.7109375" style="342" customWidth="1"/>
    <col min="258" max="258" width="3.28515625" style="342" customWidth="1"/>
    <col min="259" max="259" width="5.7109375" style="342" customWidth="1"/>
    <col min="260" max="260" width="7.140625" style="342" customWidth="1"/>
    <col min="261" max="261" width="13.140625" style="342" customWidth="1"/>
    <col min="262" max="262" width="7" style="342" customWidth="1"/>
    <col min="263" max="263" width="12.5703125" style="342" customWidth="1"/>
    <col min="264" max="264" width="7.85546875" style="342" customWidth="1"/>
    <col min="265" max="265" width="12.7109375" style="342" customWidth="1"/>
    <col min="266" max="512" width="9.140625" style="342"/>
    <col min="513" max="513" width="50.7109375" style="342" customWidth="1"/>
    <col min="514" max="514" width="3.28515625" style="342" customWidth="1"/>
    <col min="515" max="515" width="5.7109375" style="342" customWidth="1"/>
    <col min="516" max="516" width="7.140625" style="342" customWidth="1"/>
    <col min="517" max="517" width="13.140625" style="342" customWidth="1"/>
    <col min="518" max="518" width="7" style="342" customWidth="1"/>
    <col min="519" max="519" width="12.5703125" style="342" customWidth="1"/>
    <col min="520" max="520" width="7.85546875" style="342" customWidth="1"/>
    <col min="521" max="521" width="12.7109375" style="342" customWidth="1"/>
    <col min="522" max="768" width="9.140625" style="342"/>
    <col min="769" max="769" width="50.7109375" style="342" customWidth="1"/>
    <col min="770" max="770" width="3.28515625" style="342" customWidth="1"/>
    <col min="771" max="771" width="5.7109375" style="342" customWidth="1"/>
    <col min="772" max="772" width="7.140625" style="342" customWidth="1"/>
    <col min="773" max="773" width="13.140625" style="342" customWidth="1"/>
    <col min="774" max="774" width="7" style="342" customWidth="1"/>
    <col min="775" max="775" width="12.5703125" style="342" customWidth="1"/>
    <col min="776" max="776" width="7.85546875" style="342" customWidth="1"/>
    <col min="777" max="777" width="12.7109375" style="342" customWidth="1"/>
    <col min="778" max="1024" width="9.140625" style="342"/>
    <col min="1025" max="1025" width="50.7109375" style="342" customWidth="1"/>
    <col min="1026" max="1026" width="3.28515625" style="342" customWidth="1"/>
    <col min="1027" max="1027" width="5.7109375" style="342" customWidth="1"/>
    <col min="1028" max="1028" width="7.140625" style="342" customWidth="1"/>
    <col min="1029" max="1029" width="13.140625" style="342" customWidth="1"/>
    <col min="1030" max="1030" width="7" style="342" customWidth="1"/>
    <col min="1031" max="1031" width="12.5703125" style="342" customWidth="1"/>
    <col min="1032" max="1032" width="7.85546875" style="342" customWidth="1"/>
    <col min="1033" max="1033" width="12.7109375" style="342" customWidth="1"/>
    <col min="1034" max="1280" width="9.140625" style="342"/>
    <col min="1281" max="1281" width="50.7109375" style="342" customWidth="1"/>
    <col min="1282" max="1282" width="3.28515625" style="342" customWidth="1"/>
    <col min="1283" max="1283" width="5.7109375" style="342" customWidth="1"/>
    <col min="1284" max="1284" width="7.140625" style="342" customWidth="1"/>
    <col min="1285" max="1285" width="13.140625" style="342" customWidth="1"/>
    <col min="1286" max="1286" width="7" style="342" customWidth="1"/>
    <col min="1287" max="1287" width="12.5703125" style="342" customWidth="1"/>
    <col min="1288" max="1288" width="7.85546875" style="342" customWidth="1"/>
    <col min="1289" max="1289" width="12.7109375" style="342" customWidth="1"/>
    <col min="1290" max="1536" width="9.140625" style="342"/>
    <col min="1537" max="1537" width="50.7109375" style="342" customWidth="1"/>
    <col min="1538" max="1538" width="3.28515625" style="342" customWidth="1"/>
    <col min="1539" max="1539" width="5.7109375" style="342" customWidth="1"/>
    <col min="1540" max="1540" width="7.140625" style="342" customWidth="1"/>
    <col min="1541" max="1541" width="13.140625" style="342" customWidth="1"/>
    <col min="1542" max="1542" width="7" style="342" customWidth="1"/>
    <col min="1543" max="1543" width="12.5703125" style="342" customWidth="1"/>
    <col min="1544" max="1544" width="7.85546875" style="342" customWidth="1"/>
    <col min="1545" max="1545" width="12.7109375" style="342" customWidth="1"/>
    <col min="1546" max="1792" width="9.140625" style="342"/>
    <col min="1793" max="1793" width="50.7109375" style="342" customWidth="1"/>
    <col min="1794" max="1794" width="3.28515625" style="342" customWidth="1"/>
    <col min="1795" max="1795" width="5.7109375" style="342" customWidth="1"/>
    <col min="1796" max="1796" width="7.140625" style="342" customWidth="1"/>
    <col min="1797" max="1797" width="13.140625" style="342" customWidth="1"/>
    <col min="1798" max="1798" width="7" style="342" customWidth="1"/>
    <col min="1799" max="1799" width="12.5703125" style="342" customWidth="1"/>
    <col min="1800" max="1800" width="7.85546875" style="342" customWidth="1"/>
    <col min="1801" max="1801" width="12.7109375" style="342" customWidth="1"/>
    <col min="1802" max="2048" width="9.140625" style="342"/>
    <col min="2049" max="2049" width="50.7109375" style="342" customWidth="1"/>
    <col min="2050" max="2050" width="3.28515625" style="342" customWidth="1"/>
    <col min="2051" max="2051" width="5.7109375" style="342" customWidth="1"/>
    <col min="2052" max="2052" width="7.140625" style="342" customWidth="1"/>
    <col min="2053" max="2053" width="13.140625" style="342" customWidth="1"/>
    <col min="2054" max="2054" width="7" style="342" customWidth="1"/>
    <col min="2055" max="2055" width="12.5703125" style="342" customWidth="1"/>
    <col min="2056" max="2056" width="7.85546875" style="342" customWidth="1"/>
    <col min="2057" max="2057" width="12.7109375" style="342" customWidth="1"/>
    <col min="2058" max="2304" width="9.140625" style="342"/>
    <col min="2305" max="2305" width="50.7109375" style="342" customWidth="1"/>
    <col min="2306" max="2306" width="3.28515625" style="342" customWidth="1"/>
    <col min="2307" max="2307" width="5.7109375" style="342" customWidth="1"/>
    <col min="2308" max="2308" width="7.140625" style="342" customWidth="1"/>
    <col min="2309" max="2309" width="13.140625" style="342" customWidth="1"/>
    <col min="2310" max="2310" width="7" style="342" customWidth="1"/>
    <col min="2311" max="2311" width="12.5703125" style="342" customWidth="1"/>
    <col min="2312" max="2312" width="7.85546875" style="342" customWidth="1"/>
    <col min="2313" max="2313" width="12.7109375" style="342" customWidth="1"/>
    <col min="2314" max="2560" width="9.140625" style="342"/>
    <col min="2561" max="2561" width="50.7109375" style="342" customWidth="1"/>
    <col min="2562" max="2562" width="3.28515625" style="342" customWidth="1"/>
    <col min="2563" max="2563" width="5.7109375" style="342" customWidth="1"/>
    <col min="2564" max="2564" width="7.140625" style="342" customWidth="1"/>
    <col min="2565" max="2565" width="13.140625" style="342" customWidth="1"/>
    <col min="2566" max="2566" width="7" style="342" customWidth="1"/>
    <col min="2567" max="2567" width="12.5703125" style="342" customWidth="1"/>
    <col min="2568" max="2568" width="7.85546875" style="342" customWidth="1"/>
    <col min="2569" max="2569" width="12.7109375" style="342" customWidth="1"/>
    <col min="2570" max="2816" width="9.140625" style="342"/>
    <col min="2817" max="2817" width="50.7109375" style="342" customWidth="1"/>
    <col min="2818" max="2818" width="3.28515625" style="342" customWidth="1"/>
    <col min="2819" max="2819" width="5.7109375" style="342" customWidth="1"/>
    <col min="2820" max="2820" width="7.140625" style="342" customWidth="1"/>
    <col min="2821" max="2821" width="13.140625" style="342" customWidth="1"/>
    <col min="2822" max="2822" width="7" style="342" customWidth="1"/>
    <col min="2823" max="2823" width="12.5703125" style="342" customWidth="1"/>
    <col min="2824" max="2824" width="7.85546875" style="342" customWidth="1"/>
    <col min="2825" max="2825" width="12.7109375" style="342" customWidth="1"/>
    <col min="2826" max="3072" width="9.140625" style="342"/>
    <col min="3073" max="3073" width="50.7109375" style="342" customWidth="1"/>
    <col min="3074" max="3074" width="3.28515625" style="342" customWidth="1"/>
    <col min="3075" max="3075" width="5.7109375" style="342" customWidth="1"/>
    <col min="3076" max="3076" width="7.140625" style="342" customWidth="1"/>
    <col min="3077" max="3077" width="13.140625" style="342" customWidth="1"/>
    <col min="3078" max="3078" width="7" style="342" customWidth="1"/>
    <col min="3079" max="3079" width="12.5703125" style="342" customWidth="1"/>
    <col min="3080" max="3080" width="7.85546875" style="342" customWidth="1"/>
    <col min="3081" max="3081" width="12.7109375" style="342" customWidth="1"/>
    <col min="3082" max="3328" width="9.140625" style="342"/>
    <col min="3329" max="3329" width="50.7109375" style="342" customWidth="1"/>
    <col min="3330" max="3330" width="3.28515625" style="342" customWidth="1"/>
    <col min="3331" max="3331" width="5.7109375" style="342" customWidth="1"/>
    <col min="3332" max="3332" width="7.140625" style="342" customWidth="1"/>
    <col min="3333" max="3333" width="13.140625" style="342" customWidth="1"/>
    <col min="3334" max="3334" width="7" style="342" customWidth="1"/>
    <col min="3335" max="3335" width="12.5703125" style="342" customWidth="1"/>
    <col min="3336" max="3336" width="7.85546875" style="342" customWidth="1"/>
    <col min="3337" max="3337" width="12.7109375" style="342" customWidth="1"/>
    <col min="3338" max="3584" width="9.140625" style="342"/>
    <col min="3585" max="3585" width="50.7109375" style="342" customWidth="1"/>
    <col min="3586" max="3586" width="3.28515625" style="342" customWidth="1"/>
    <col min="3587" max="3587" width="5.7109375" style="342" customWidth="1"/>
    <col min="3588" max="3588" width="7.140625" style="342" customWidth="1"/>
    <col min="3589" max="3589" width="13.140625" style="342" customWidth="1"/>
    <col min="3590" max="3590" width="7" style="342" customWidth="1"/>
    <col min="3591" max="3591" width="12.5703125" style="342" customWidth="1"/>
    <col min="3592" max="3592" width="7.85546875" style="342" customWidth="1"/>
    <col min="3593" max="3593" width="12.7109375" style="342" customWidth="1"/>
    <col min="3594" max="3840" width="9.140625" style="342"/>
    <col min="3841" max="3841" width="50.7109375" style="342" customWidth="1"/>
    <col min="3842" max="3842" width="3.28515625" style="342" customWidth="1"/>
    <col min="3843" max="3843" width="5.7109375" style="342" customWidth="1"/>
    <col min="3844" max="3844" width="7.140625" style="342" customWidth="1"/>
    <col min="3845" max="3845" width="13.140625" style="342" customWidth="1"/>
    <col min="3846" max="3846" width="7" style="342" customWidth="1"/>
    <col min="3847" max="3847" width="12.5703125" style="342" customWidth="1"/>
    <col min="3848" max="3848" width="7.85546875" style="342" customWidth="1"/>
    <col min="3849" max="3849" width="12.7109375" style="342" customWidth="1"/>
    <col min="3850" max="4096" width="9.140625" style="342"/>
    <col min="4097" max="4097" width="50.7109375" style="342" customWidth="1"/>
    <col min="4098" max="4098" width="3.28515625" style="342" customWidth="1"/>
    <col min="4099" max="4099" width="5.7109375" style="342" customWidth="1"/>
    <col min="4100" max="4100" width="7.140625" style="342" customWidth="1"/>
    <col min="4101" max="4101" width="13.140625" style="342" customWidth="1"/>
    <col min="4102" max="4102" width="7" style="342" customWidth="1"/>
    <col min="4103" max="4103" width="12.5703125" style="342" customWidth="1"/>
    <col min="4104" max="4104" width="7.85546875" style="342" customWidth="1"/>
    <col min="4105" max="4105" width="12.7109375" style="342" customWidth="1"/>
    <col min="4106" max="4352" width="9.140625" style="342"/>
    <col min="4353" max="4353" width="50.7109375" style="342" customWidth="1"/>
    <col min="4354" max="4354" width="3.28515625" style="342" customWidth="1"/>
    <col min="4355" max="4355" width="5.7109375" style="342" customWidth="1"/>
    <col min="4356" max="4356" width="7.140625" style="342" customWidth="1"/>
    <col min="4357" max="4357" width="13.140625" style="342" customWidth="1"/>
    <col min="4358" max="4358" width="7" style="342" customWidth="1"/>
    <col min="4359" max="4359" width="12.5703125" style="342" customWidth="1"/>
    <col min="4360" max="4360" width="7.85546875" style="342" customWidth="1"/>
    <col min="4361" max="4361" width="12.7109375" style="342" customWidth="1"/>
    <col min="4362" max="4608" width="9.140625" style="342"/>
    <col min="4609" max="4609" width="50.7109375" style="342" customWidth="1"/>
    <col min="4610" max="4610" width="3.28515625" style="342" customWidth="1"/>
    <col min="4611" max="4611" width="5.7109375" style="342" customWidth="1"/>
    <col min="4612" max="4612" width="7.140625" style="342" customWidth="1"/>
    <col min="4613" max="4613" width="13.140625" style="342" customWidth="1"/>
    <col min="4614" max="4614" width="7" style="342" customWidth="1"/>
    <col min="4615" max="4615" width="12.5703125" style="342" customWidth="1"/>
    <col min="4616" max="4616" width="7.85546875" style="342" customWidth="1"/>
    <col min="4617" max="4617" width="12.7109375" style="342" customWidth="1"/>
    <col min="4618" max="4864" width="9.140625" style="342"/>
    <col min="4865" max="4865" width="50.7109375" style="342" customWidth="1"/>
    <col min="4866" max="4866" width="3.28515625" style="342" customWidth="1"/>
    <col min="4867" max="4867" width="5.7109375" style="342" customWidth="1"/>
    <col min="4868" max="4868" width="7.140625" style="342" customWidth="1"/>
    <col min="4869" max="4869" width="13.140625" style="342" customWidth="1"/>
    <col min="4870" max="4870" width="7" style="342" customWidth="1"/>
    <col min="4871" max="4871" width="12.5703125" style="342" customWidth="1"/>
    <col min="4872" max="4872" width="7.85546875" style="342" customWidth="1"/>
    <col min="4873" max="4873" width="12.7109375" style="342" customWidth="1"/>
    <col min="4874" max="5120" width="9.140625" style="342"/>
    <col min="5121" max="5121" width="50.7109375" style="342" customWidth="1"/>
    <col min="5122" max="5122" width="3.28515625" style="342" customWidth="1"/>
    <col min="5123" max="5123" width="5.7109375" style="342" customWidth="1"/>
    <col min="5124" max="5124" width="7.140625" style="342" customWidth="1"/>
    <col min="5125" max="5125" width="13.140625" style="342" customWidth="1"/>
    <col min="5126" max="5126" width="7" style="342" customWidth="1"/>
    <col min="5127" max="5127" width="12.5703125" style="342" customWidth="1"/>
    <col min="5128" max="5128" width="7.85546875" style="342" customWidth="1"/>
    <col min="5129" max="5129" width="12.7109375" style="342" customWidth="1"/>
    <col min="5130" max="5376" width="9.140625" style="342"/>
    <col min="5377" max="5377" width="50.7109375" style="342" customWidth="1"/>
    <col min="5378" max="5378" width="3.28515625" style="342" customWidth="1"/>
    <col min="5379" max="5379" width="5.7109375" style="342" customWidth="1"/>
    <col min="5380" max="5380" width="7.140625" style="342" customWidth="1"/>
    <col min="5381" max="5381" width="13.140625" style="342" customWidth="1"/>
    <col min="5382" max="5382" width="7" style="342" customWidth="1"/>
    <col min="5383" max="5383" width="12.5703125" style="342" customWidth="1"/>
    <col min="5384" max="5384" width="7.85546875" style="342" customWidth="1"/>
    <col min="5385" max="5385" width="12.7109375" style="342" customWidth="1"/>
    <col min="5386" max="5632" width="9.140625" style="342"/>
    <col min="5633" max="5633" width="50.7109375" style="342" customWidth="1"/>
    <col min="5634" max="5634" width="3.28515625" style="342" customWidth="1"/>
    <col min="5635" max="5635" width="5.7109375" style="342" customWidth="1"/>
    <col min="5636" max="5636" width="7.140625" style="342" customWidth="1"/>
    <col min="5637" max="5637" width="13.140625" style="342" customWidth="1"/>
    <col min="5638" max="5638" width="7" style="342" customWidth="1"/>
    <col min="5639" max="5639" width="12.5703125" style="342" customWidth="1"/>
    <col min="5640" max="5640" width="7.85546875" style="342" customWidth="1"/>
    <col min="5641" max="5641" width="12.7109375" style="342" customWidth="1"/>
    <col min="5642" max="5888" width="9.140625" style="342"/>
    <col min="5889" max="5889" width="50.7109375" style="342" customWidth="1"/>
    <col min="5890" max="5890" width="3.28515625" style="342" customWidth="1"/>
    <col min="5891" max="5891" width="5.7109375" style="342" customWidth="1"/>
    <col min="5892" max="5892" width="7.140625" style="342" customWidth="1"/>
    <col min="5893" max="5893" width="13.140625" style="342" customWidth="1"/>
    <col min="5894" max="5894" width="7" style="342" customWidth="1"/>
    <col min="5895" max="5895" width="12.5703125" style="342" customWidth="1"/>
    <col min="5896" max="5896" width="7.85546875" style="342" customWidth="1"/>
    <col min="5897" max="5897" width="12.7109375" style="342" customWidth="1"/>
    <col min="5898" max="6144" width="9.140625" style="342"/>
    <col min="6145" max="6145" width="50.7109375" style="342" customWidth="1"/>
    <col min="6146" max="6146" width="3.28515625" style="342" customWidth="1"/>
    <col min="6147" max="6147" width="5.7109375" style="342" customWidth="1"/>
    <col min="6148" max="6148" width="7.140625" style="342" customWidth="1"/>
    <col min="6149" max="6149" width="13.140625" style="342" customWidth="1"/>
    <col min="6150" max="6150" width="7" style="342" customWidth="1"/>
    <col min="6151" max="6151" width="12.5703125" style="342" customWidth="1"/>
    <col min="6152" max="6152" width="7.85546875" style="342" customWidth="1"/>
    <col min="6153" max="6153" width="12.7109375" style="342" customWidth="1"/>
    <col min="6154" max="6400" width="9.140625" style="342"/>
    <col min="6401" max="6401" width="50.7109375" style="342" customWidth="1"/>
    <col min="6402" max="6402" width="3.28515625" style="342" customWidth="1"/>
    <col min="6403" max="6403" width="5.7109375" style="342" customWidth="1"/>
    <col min="6404" max="6404" width="7.140625" style="342" customWidth="1"/>
    <col min="6405" max="6405" width="13.140625" style="342" customWidth="1"/>
    <col min="6406" max="6406" width="7" style="342" customWidth="1"/>
    <col min="6407" max="6407" width="12.5703125" style="342" customWidth="1"/>
    <col min="6408" max="6408" width="7.85546875" style="342" customWidth="1"/>
    <col min="6409" max="6409" width="12.7109375" style="342" customWidth="1"/>
    <col min="6410" max="6656" width="9.140625" style="342"/>
    <col min="6657" max="6657" width="50.7109375" style="342" customWidth="1"/>
    <col min="6658" max="6658" width="3.28515625" style="342" customWidth="1"/>
    <col min="6659" max="6659" width="5.7109375" style="342" customWidth="1"/>
    <col min="6660" max="6660" width="7.140625" style="342" customWidth="1"/>
    <col min="6661" max="6661" width="13.140625" style="342" customWidth="1"/>
    <col min="6662" max="6662" width="7" style="342" customWidth="1"/>
    <col min="6663" max="6663" width="12.5703125" style="342" customWidth="1"/>
    <col min="6664" max="6664" width="7.85546875" style="342" customWidth="1"/>
    <col min="6665" max="6665" width="12.7109375" style="342" customWidth="1"/>
    <col min="6666" max="6912" width="9.140625" style="342"/>
    <col min="6913" max="6913" width="50.7109375" style="342" customWidth="1"/>
    <col min="6914" max="6914" width="3.28515625" style="342" customWidth="1"/>
    <col min="6915" max="6915" width="5.7109375" style="342" customWidth="1"/>
    <col min="6916" max="6916" width="7.140625" style="342" customWidth="1"/>
    <col min="6917" max="6917" width="13.140625" style="342" customWidth="1"/>
    <col min="6918" max="6918" width="7" style="342" customWidth="1"/>
    <col min="6919" max="6919" width="12.5703125" style="342" customWidth="1"/>
    <col min="6920" max="6920" width="7.85546875" style="342" customWidth="1"/>
    <col min="6921" max="6921" width="12.7109375" style="342" customWidth="1"/>
    <col min="6922" max="7168" width="9.140625" style="342"/>
    <col min="7169" max="7169" width="50.7109375" style="342" customWidth="1"/>
    <col min="7170" max="7170" width="3.28515625" style="342" customWidth="1"/>
    <col min="7171" max="7171" width="5.7109375" style="342" customWidth="1"/>
    <col min="7172" max="7172" width="7.140625" style="342" customWidth="1"/>
    <col min="7173" max="7173" width="13.140625" style="342" customWidth="1"/>
    <col min="7174" max="7174" width="7" style="342" customWidth="1"/>
    <col min="7175" max="7175" width="12.5703125" style="342" customWidth="1"/>
    <col min="7176" max="7176" width="7.85546875" style="342" customWidth="1"/>
    <col min="7177" max="7177" width="12.7109375" style="342" customWidth="1"/>
    <col min="7178" max="7424" width="9.140625" style="342"/>
    <col min="7425" max="7425" width="50.7109375" style="342" customWidth="1"/>
    <col min="7426" max="7426" width="3.28515625" style="342" customWidth="1"/>
    <col min="7427" max="7427" width="5.7109375" style="342" customWidth="1"/>
    <col min="7428" max="7428" width="7.140625" style="342" customWidth="1"/>
    <col min="7429" max="7429" width="13.140625" style="342" customWidth="1"/>
    <col min="7430" max="7430" width="7" style="342" customWidth="1"/>
    <col min="7431" max="7431" width="12.5703125" style="342" customWidth="1"/>
    <col min="7432" max="7432" width="7.85546875" style="342" customWidth="1"/>
    <col min="7433" max="7433" width="12.7109375" style="342" customWidth="1"/>
    <col min="7434" max="7680" width="9.140625" style="342"/>
    <col min="7681" max="7681" width="50.7109375" style="342" customWidth="1"/>
    <col min="7682" max="7682" width="3.28515625" style="342" customWidth="1"/>
    <col min="7683" max="7683" width="5.7109375" style="342" customWidth="1"/>
    <col min="7684" max="7684" width="7.140625" style="342" customWidth="1"/>
    <col min="7685" max="7685" width="13.140625" style="342" customWidth="1"/>
    <col min="7686" max="7686" width="7" style="342" customWidth="1"/>
    <col min="7687" max="7687" width="12.5703125" style="342" customWidth="1"/>
    <col min="7688" max="7688" width="7.85546875" style="342" customWidth="1"/>
    <col min="7689" max="7689" width="12.7109375" style="342" customWidth="1"/>
    <col min="7690" max="7936" width="9.140625" style="342"/>
    <col min="7937" max="7937" width="50.7109375" style="342" customWidth="1"/>
    <col min="7938" max="7938" width="3.28515625" style="342" customWidth="1"/>
    <col min="7939" max="7939" width="5.7109375" style="342" customWidth="1"/>
    <col min="7940" max="7940" width="7.140625" style="342" customWidth="1"/>
    <col min="7941" max="7941" width="13.140625" style="342" customWidth="1"/>
    <col min="7942" max="7942" width="7" style="342" customWidth="1"/>
    <col min="7943" max="7943" width="12.5703125" style="342" customWidth="1"/>
    <col min="7944" max="7944" width="7.85546875" style="342" customWidth="1"/>
    <col min="7945" max="7945" width="12.7109375" style="342" customWidth="1"/>
    <col min="7946" max="8192" width="9.140625" style="342"/>
    <col min="8193" max="8193" width="50.7109375" style="342" customWidth="1"/>
    <col min="8194" max="8194" width="3.28515625" style="342" customWidth="1"/>
    <col min="8195" max="8195" width="5.7109375" style="342" customWidth="1"/>
    <col min="8196" max="8196" width="7.140625" style="342" customWidth="1"/>
    <col min="8197" max="8197" width="13.140625" style="342" customWidth="1"/>
    <col min="8198" max="8198" width="7" style="342" customWidth="1"/>
    <col min="8199" max="8199" width="12.5703125" style="342" customWidth="1"/>
    <col min="8200" max="8200" width="7.85546875" style="342" customWidth="1"/>
    <col min="8201" max="8201" width="12.7109375" style="342" customWidth="1"/>
    <col min="8202" max="8448" width="9.140625" style="342"/>
    <col min="8449" max="8449" width="50.7109375" style="342" customWidth="1"/>
    <col min="8450" max="8450" width="3.28515625" style="342" customWidth="1"/>
    <col min="8451" max="8451" width="5.7109375" style="342" customWidth="1"/>
    <col min="8452" max="8452" width="7.140625" style="342" customWidth="1"/>
    <col min="8453" max="8453" width="13.140625" style="342" customWidth="1"/>
    <col min="8454" max="8454" width="7" style="342" customWidth="1"/>
    <col min="8455" max="8455" width="12.5703125" style="342" customWidth="1"/>
    <col min="8456" max="8456" width="7.85546875" style="342" customWidth="1"/>
    <col min="8457" max="8457" width="12.7109375" style="342" customWidth="1"/>
    <col min="8458" max="8704" width="9.140625" style="342"/>
    <col min="8705" max="8705" width="50.7109375" style="342" customWidth="1"/>
    <col min="8706" max="8706" width="3.28515625" style="342" customWidth="1"/>
    <col min="8707" max="8707" width="5.7109375" style="342" customWidth="1"/>
    <col min="8708" max="8708" width="7.140625" style="342" customWidth="1"/>
    <col min="8709" max="8709" width="13.140625" style="342" customWidth="1"/>
    <col min="8710" max="8710" width="7" style="342" customWidth="1"/>
    <col min="8711" max="8711" width="12.5703125" style="342" customWidth="1"/>
    <col min="8712" max="8712" width="7.85546875" style="342" customWidth="1"/>
    <col min="8713" max="8713" width="12.7109375" style="342" customWidth="1"/>
    <col min="8714" max="8960" width="9.140625" style="342"/>
    <col min="8961" max="8961" width="50.7109375" style="342" customWidth="1"/>
    <col min="8962" max="8962" width="3.28515625" style="342" customWidth="1"/>
    <col min="8963" max="8963" width="5.7109375" style="342" customWidth="1"/>
    <col min="8964" max="8964" width="7.140625" style="342" customWidth="1"/>
    <col min="8965" max="8965" width="13.140625" style="342" customWidth="1"/>
    <col min="8966" max="8966" width="7" style="342" customWidth="1"/>
    <col min="8967" max="8967" width="12.5703125" style="342" customWidth="1"/>
    <col min="8968" max="8968" width="7.85546875" style="342" customWidth="1"/>
    <col min="8969" max="8969" width="12.7109375" style="342" customWidth="1"/>
    <col min="8970" max="9216" width="9.140625" style="342"/>
    <col min="9217" max="9217" width="50.7109375" style="342" customWidth="1"/>
    <col min="9218" max="9218" width="3.28515625" style="342" customWidth="1"/>
    <col min="9219" max="9219" width="5.7109375" style="342" customWidth="1"/>
    <col min="9220" max="9220" width="7.140625" style="342" customWidth="1"/>
    <col min="9221" max="9221" width="13.140625" style="342" customWidth="1"/>
    <col min="9222" max="9222" width="7" style="342" customWidth="1"/>
    <col min="9223" max="9223" width="12.5703125" style="342" customWidth="1"/>
    <col min="9224" max="9224" width="7.85546875" style="342" customWidth="1"/>
    <col min="9225" max="9225" width="12.7109375" style="342" customWidth="1"/>
    <col min="9226" max="9472" width="9.140625" style="342"/>
    <col min="9473" max="9473" width="50.7109375" style="342" customWidth="1"/>
    <col min="9474" max="9474" width="3.28515625" style="342" customWidth="1"/>
    <col min="9475" max="9475" width="5.7109375" style="342" customWidth="1"/>
    <col min="9476" max="9476" width="7.140625" style="342" customWidth="1"/>
    <col min="9477" max="9477" width="13.140625" style="342" customWidth="1"/>
    <col min="9478" max="9478" width="7" style="342" customWidth="1"/>
    <col min="9479" max="9479" width="12.5703125" style="342" customWidth="1"/>
    <col min="9480" max="9480" width="7.85546875" style="342" customWidth="1"/>
    <col min="9481" max="9481" width="12.7109375" style="342" customWidth="1"/>
    <col min="9482" max="9728" width="9.140625" style="342"/>
    <col min="9729" max="9729" width="50.7109375" style="342" customWidth="1"/>
    <col min="9730" max="9730" width="3.28515625" style="342" customWidth="1"/>
    <col min="9731" max="9731" width="5.7109375" style="342" customWidth="1"/>
    <col min="9732" max="9732" width="7.140625" style="342" customWidth="1"/>
    <col min="9733" max="9733" width="13.140625" style="342" customWidth="1"/>
    <col min="9734" max="9734" width="7" style="342" customWidth="1"/>
    <col min="9735" max="9735" width="12.5703125" style="342" customWidth="1"/>
    <col min="9736" max="9736" width="7.85546875" style="342" customWidth="1"/>
    <col min="9737" max="9737" width="12.7109375" style="342" customWidth="1"/>
    <col min="9738" max="9984" width="9.140625" style="342"/>
    <col min="9985" max="9985" width="50.7109375" style="342" customWidth="1"/>
    <col min="9986" max="9986" width="3.28515625" style="342" customWidth="1"/>
    <col min="9987" max="9987" width="5.7109375" style="342" customWidth="1"/>
    <col min="9988" max="9988" width="7.140625" style="342" customWidth="1"/>
    <col min="9989" max="9989" width="13.140625" style="342" customWidth="1"/>
    <col min="9990" max="9990" width="7" style="342" customWidth="1"/>
    <col min="9991" max="9991" width="12.5703125" style="342" customWidth="1"/>
    <col min="9992" max="9992" width="7.85546875" style="342" customWidth="1"/>
    <col min="9993" max="9993" width="12.7109375" style="342" customWidth="1"/>
    <col min="9994" max="10240" width="9.140625" style="342"/>
    <col min="10241" max="10241" width="50.7109375" style="342" customWidth="1"/>
    <col min="10242" max="10242" width="3.28515625" style="342" customWidth="1"/>
    <col min="10243" max="10243" width="5.7109375" style="342" customWidth="1"/>
    <col min="10244" max="10244" width="7.140625" style="342" customWidth="1"/>
    <col min="10245" max="10245" width="13.140625" style="342" customWidth="1"/>
    <col min="10246" max="10246" width="7" style="342" customWidth="1"/>
    <col min="10247" max="10247" width="12.5703125" style="342" customWidth="1"/>
    <col min="10248" max="10248" width="7.85546875" style="342" customWidth="1"/>
    <col min="10249" max="10249" width="12.7109375" style="342" customWidth="1"/>
    <col min="10250" max="10496" width="9.140625" style="342"/>
    <col min="10497" max="10497" width="50.7109375" style="342" customWidth="1"/>
    <col min="10498" max="10498" width="3.28515625" style="342" customWidth="1"/>
    <col min="10499" max="10499" width="5.7109375" style="342" customWidth="1"/>
    <col min="10500" max="10500" width="7.140625" style="342" customWidth="1"/>
    <col min="10501" max="10501" width="13.140625" style="342" customWidth="1"/>
    <col min="10502" max="10502" width="7" style="342" customWidth="1"/>
    <col min="10503" max="10503" width="12.5703125" style="342" customWidth="1"/>
    <col min="10504" max="10504" width="7.85546875" style="342" customWidth="1"/>
    <col min="10505" max="10505" width="12.7109375" style="342" customWidth="1"/>
    <col min="10506" max="10752" width="9.140625" style="342"/>
    <col min="10753" max="10753" width="50.7109375" style="342" customWidth="1"/>
    <col min="10754" max="10754" width="3.28515625" style="342" customWidth="1"/>
    <col min="10755" max="10755" width="5.7109375" style="342" customWidth="1"/>
    <col min="10756" max="10756" width="7.140625" style="342" customWidth="1"/>
    <col min="10757" max="10757" width="13.140625" style="342" customWidth="1"/>
    <col min="10758" max="10758" width="7" style="342" customWidth="1"/>
    <col min="10759" max="10759" width="12.5703125" style="342" customWidth="1"/>
    <col min="10760" max="10760" width="7.85546875" style="342" customWidth="1"/>
    <col min="10761" max="10761" width="12.7109375" style="342" customWidth="1"/>
    <col min="10762" max="11008" width="9.140625" style="342"/>
    <col min="11009" max="11009" width="50.7109375" style="342" customWidth="1"/>
    <col min="11010" max="11010" width="3.28515625" style="342" customWidth="1"/>
    <col min="11011" max="11011" width="5.7109375" style="342" customWidth="1"/>
    <col min="11012" max="11012" width="7.140625" style="342" customWidth="1"/>
    <col min="11013" max="11013" width="13.140625" style="342" customWidth="1"/>
    <col min="11014" max="11014" width="7" style="342" customWidth="1"/>
    <col min="11015" max="11015" width="12.5703125" style="342" customWidth="1"/>
    <col min="11016" max="11016" width="7.85546875" style="342" customWidth="1"/>
    <col min="11017" max="11017" width="12.7109375" style="342" customWidth="1"/>
    <col min="11018" max="11264" width="9.140625" style="342"/>
    <col min="11265" max="11265" width="50.7109375" style="342" customWidth="1"/>
    <col min="11266" max="11266" width="3.28515625" style="342" customWidth="1"/>
    <col min="11267" max="11267" width="5.7109375" style="342" customWidth="1"/>
    <col min="11268" max="11268" width="7.140625" style="342" customWidth="1"/>
    <col min="11269" max="11269" width="13.140625" style="342" customWidth="1"/>
    <col min="11270" max="11270" width="7" style="342" customWidth="1"/>
    <col min="11271" max="11271" width="12.5703125" style="342" customWidth="1"/>
    <col min="11272" max="11272" width="7.85546875" style="342" customWidth="1"/>
    <col min="11273" max="11273" width="12.7109375" style="342" customWidth="1"/>
    <col min="11274" max="11520" width="9.140625" style="342"/>
    <col min="11521" max="11521" width="50.7109375" style="342" customWidth="1"/>
    <col min="11522" max="11522" width="3.28515625" style="342" customWidth="1"/>
    <col min="11523" max="11523" width="5.7109375" style="342" customWidth="1"/>
    <col min="11524" max="11524" width="7.140625" style="342" customWidth="1"/>
    <col min="11525" max="11525" width="13.140625" style="342" customWidth="1"/>
    <col min="11526" max="11526" width="7" style="342" customWidth="1"/>
    <col min="11527" max="11527" width="12.5703125" style="342" customWidth="1"/>
    <col min="11528" max="11528" width="7.85546875" style="342" customWidth="1"/>
    <col min="11529" max="11529" width="12.7109375" style="342" customWidth="1"/>
    <col min="11530" max="11776" width="9.140625" style="342"/>
    <col min="11777" max="11777" width="50.7109375" style="342" customWidth="1"/>
    <col min="11778" max="11778" width="3.28515625" style="342" customWidth="1"/>
    <col min="11779" max="11779" width="5.7109375" style="342" customWidth="1"/>
    <col min="11780" max="11780" width="7.140625" style="342" customWidth="1"/>
    <col min="11781" max="11781" width="13.140625" style="342" customWidth="1"/>
    <col min="11782" max="11782" width="7" style="342" customWidth="1"/>
    <col min="11783" max="11783" width="12.5703125" style="342" customWidth="1"/>
    <col min="11784" max="11784" width="7.85546875" style="342" customWidth="1"/>
    <col min="11785" max="11785" width="12.7109375" style="342" customWidth="1"/>
    <col min="11786" max="12032" width="9.140625" style="342"/>
    <col min="12033" max="12033" width="50.7109375" style="342" customWidth="1"/>
    <col min="12034" max="12034" width="3.28515625" style="342" customWidth="1"/>
    <col min="12035" max="12035" width="5.7109375" style="342" customWidth="1"/>
    <col min="12036" max="12036" width="7.140625" style="342" customWidth="1"/>
    <col min="12037" max="12037" width="13.140625" style="342" customWidth="1"/>
    <col min="12038" max="12038" width="7" style="342" customWidth="1"/>
    <col min="12039" max="12039" width="12.5703125" style="342" customWidth="1"/>
    <col min="12040" max="12040" width="7.85546875" style="342" customWidth="1"/>
    <col min="12041" max="12041" width="12.7109375" style="342" customWidth="1"/>
    <col min="12042" max="12288" width="9.140625" style="342"/>
    <col min="12289" max="12289" width="50.7109375" style="342" customWidth="1"/>
    <col min="12290" max="12290" width="3.28515625" style="342" customWidth="1"/>
    <col min="12291" max="12291" width="5.7109375" style="342" customWidth="1"/>
    <col min="12292" max="12292" width="7.140625" style="342" customWidth="1"/>
    <col min="12293" max="12293" width="13.140625" style="342" customWidth="1"/>
    <col min="12294" max="12294" width="7" style="342" customWidth="1"/>
    <col min="12295" max="12295" width="12.5703125" style="342" customWidth="1"/>
    <col min="12296" max="12296" width="7.85546875" style="342" customWidth="1"/>
    <col min="12297" max="12297" width="12.7109375" style="342" customWidth="1"/>
    <col min="12298" max="12544" width="9.140625" style="342"/>
    <col min="12545" max="12545" width="50.7109375" style="342" customWidth="1"/>
    <col min="12546" max="12546" width="3.28515625" style="342" customWidth="1"/>
    <col min="12547" max="12547" width="5.7109375" style="342" customWidth="1"/>
    <col min="12548" max="12548" width="7.140625" style="342" customWidth="1"/>
    <col min="12549" max="12549" width="13.140625" style="342" customWidth="1"/>
    <col min="12550" max="12550" width="7" style="342" customWidth="1"/>
    <col min="12551" max="12551" width="12.5703125" style="342" customWidth="1"/>
    <col min="12552" max="12552" width="7.85546875" style="342" customWidth="1"/>
    <col min="12553" max="12553" width="12.7109375" style="342" customWidth="1"/>
    <col min="12554" max="12800" width="9.140625" style="342"/>
    <col min="12801" max="12801" width="50.7109375" style="342" customWidth="1"/>
    <col min="12802" max="12802" width="3.28515625" style="342" customWidth="1"/>
    <col min="12803" max="12803" width="5.7109375" style="342" customWidth="1"/>
    <col min="12804" max="12804" width="7.140625" style="342" customWidth="1"/>
    <col min="12805" max="12805" width="13.140625" style="342" customWidth="1"/>
    <col min="12806" max="12806" width="7" style="342" customWidth="1"/>
    <col min="12807" max="12807" width="12.5703125" style="342" customWidth="1"/>
    <col min="12808" max="12808" width="7.85546875" style="342" customWidth="1"/>
    <col min="12809" max="12809" width="12.7109375" style="342" customWidth="1"/>
    <col min="12810" max="13056" width="9.140625" style="342"/>
    <col min="13057" max="13057" width="50.7109375" style="342" customWidth="1"/>
    <col min="13058" max="13058" width="3.28515625" style="342" customWidth="1"/>
    <col min="13059" max="13059" width="5.7109375" style="342" customWidth="1"/>
    <col min="13060" max="13060" width="7.140625" style="342" customWidth="1"/>
    <col min="13061" max="13061" width="13.140625" style="342" customWidth="1"/>
    <col min="13062" max="13062" width="7" style="342" customWidth="1"/>
    <col min="13063" max="13063" width="12.5703125" style="342" customWidth="1"/>
    <col min="13064" max="13064" width="7.85546875" style="342" customWidth="1"/>
    <col min="13065" max="13065" width="12.7109375" style="342" customWidth="1"/>
    <col min="13066" max="13312" width="9.140625" style="342"/>
    <col min="13313" max="13313" width="50.7109375" style="342" customWidth="1"/>
    <col min="13314" max="13314" width="3.28515625" style="342" customWidth="1"/>
    <col min="13315" max="13315" width="5.7109375" style="342" customWidth="1"/>
    <col min="13316" max="13316" width="7.140625" style="342" customWidth="1"/>
    <col min="13317" max="13317" width="13.140625" style="342" customWidth="1"/>
    <col min="13318" max="13318" width="7" style="342" customWidth="1"/>
    <col min="13319" max="13319" width="12.5703125" style="342" customWidth="1"/>
    <col min="13320" max="13320" width="7.85546875" style="342" customWidth="1"/>
    <col min="13321" max="13321" width="12.7109375" style="342" customWidth="1"/>
    <col min="13322" max="13568" width="9.140625" style="342"/>
    <col min="13569" max="13569" width="50.7109375" style="342" customWidth="1"/>
    <col min="13570" max="13570" width="3.28515625" style="342" customWidth="1"/>
    <col min="13571" max="13571" width="5.7109375" style="342" customWidth="1"/>
    <col min="13572" max="13572" width="7.140625" style="342" customWidth="1"/>
    <col min="13573" max="13573" width="13.140625" style="342" customWidth="1"/>
    <col min="13574" max="13574" width="7" style="342" customWidth="1"/>
    <col min="13575" max="13575" width="12.5703125" style="342" customWidth="1"/>
    <col min="13576" max="13576" width="7.85546875" style="342" customWidth="1"/>
    <col min="13577" max="13577" width="12.7109375" style="342" customWidth="1"/>
    <col min="13578" max="13824" width="9.140625" style="342"/>
    <col min="13825" max="13825" width="50.7109375" style="342" customWidth="1"/>
    <col min="13826" max="13826" width="3.28515625" style="342" customWidth="1"/>
    <col min="13827" max="13827" width="5.7109375" style="342" customWidth="1"/>
    <col min="13828" max="13828" width="7.140625" style="342" customWidth="1"/>
    <col min="13829" max="13829" width="13.140625" style="342" customWidth="1"/>
    <col min="13830" max="13830" width="7" style="342" customWidth="1"/>
    <col min="13831" max="13831" width="12.5703125" style="342" customWidth="1"/>
    <col min="13832" max="13832" width="7.85546875" style="342" customWidth="1"/>
    <col min="13833" max="13833" width="12.7109375" style="342" customWidth="1"/>
    <col min="13834" max="14080" width="9.140625" style="342"/>
    <col min="14081" max="14081" width="50.7109375" style="342" customWidth="1"/>
    <col min="14082" max="14082" width="3.28515625" style="342" customWidth="1"/>
    <col min="14083" max="14083" width="5.7109375" style="342" customWidth="1"/>
    <col min="14084" max="14084" width="7.140625" style="342" customWidth="1"/>
    <col min="14085" max="14085" width="13.140625" style="342" customWidth="1"/>
    <col min="14086" max="14086" width="7" style="342" customWidth="1"/>
    <col min="14087" max="14087" width="12.5703125" style="342" customWidth="1"/>
    <col min="14088" max="14088" width="7.85546875" style="342" customWidth="1"/>
    <col min="14089" max="14089" width="12.7109375" style="342" customWidth="1"/>
    <col min="14090" max="14336" width="9.140625" style="342"/>
    <col min="14337" max="14337" width="50.7109375" style="342" customWidth="1"/>
    <col min="14338" max="14338" width="3.28515625" style="342" customWidth="1"/>
    <col min="14339" max="14339" width="5.7109375" style="342" customWidth="1"/>
    <col min="14340" max="14340" width="7.140625" style="342" customWidth="1"/>
    <col min="14341" max="14341" width="13.140625" style="342" customWidth="1"/>
    <col min="14342" max="14342" width="7" style="342" customWidth="1"/>
    <col min="14343" max="14343" width="12.5703125" style="342" customWidth="1"/>
    <col min="14344" max="14344" width="7.85546875" style="342" customWidth="1"/>
    <col min="14345" max="14345" width="12.7109375" style="342" customWidth="1"/>
    <col min="14346" max="14592" width="9.140625" style="342"/>
    <col min="14593" max="14593" width="50.7109375" style="342" customWidth="1"/>
    <col min="14594" max="14594" width="3.28515625" style="342" customWidth="1"/>
    <col min="14595" max="14595" width="5.7109375" style="342" customWidth="1"/>
    <col min="14596" max="14596" width="7.140625" style="342" customWidth="1"/>
    <col min="14597" max="14597" width="13.140625" style="342" customWidth="1"/>
    <col min="14598" max="14598" width="7" style="342" customWidth="1"/>
    <col min="14599" max="14599" width="12.5703125" style="342" customWidth="1"/>
    <col min="14600" max="14600" width="7.85546875" style="342" customWidth="1"/>
    <col min="14601" max="14601" width="12.7109375" style="342" customWidth="1"/>
    <col min="14602" max="14848" width="9.140625" style="342"/>
    <col min="14849" max="14849" width="50.7109375" style="342" customWidth="1"/>
    <col min="14850" max="14850" width="3.28515625" style="342" customWidth="1"/>
    <col min="14851" max="14851" width="5.7109375" style="342" customWidth="1"/>
    <col min="14852" max="14852" width="7.140625" style="342" customWidth="1"/>
    <col min="14853" max="14853" width="13.140625" style="342" customWidth="1"/>
    <col min="14854" max="14854" width="7" style="342" customWidth="1"/>
    <col min="14855" max="14855" width="12.5703125" style="342" customWidth="1"/>
    <col min="14856" max="14856" width="7.85546875" style="342" customWidth="1"/>
    <col min="14857" max="14857" width="12.7109375" style="342" customWidth="1"/>
    <col min="14858" max="15104" width="9.140625" style="342"/>
    <col min="15105" max="15105" width="50.7109375" style="342" customWidth="1"/>
    <col min="15106" max="15106" width="3.28515625" style="342" customWidth="1"/>
    <col min="15107" max="15107" width="5.7109375" style="342" customWidth="1"/>
    <col min="15108" max="15108" width="7.140625" style="342" customWidth="1"/>
    <col min="15109" max="15109" width="13.140625" style="342" customWidth="1"/>
    <col min="15110" max="15110" width="7" style="342" customWidth="1"/>
    <col min="15111" max="15111" width="12.5703125" style="342" customWidth="1"/>
    <col min="15112" max="15112" width="7.85546875" style="342" customWidth="1"/>
    <col min="15113" max="15113" width="12.7109375" style="342" customWidth="1"/>
    <col min="15114" max="15360" width="9.140625" style="342"/>
    <col min="15361" max="15361" width="50.7109375" style="342" customWidth="1"/>
    <col min="15362" max="15362" width="3.28515625" style="342" customWidth="1"/>
    <col min="15363" max="15363" width="5.7109375" style="342" customWidth="1"/>
    <col min="15364" max="15364" width="7.140625" style="342" customWidth="1"/>
    <col min="15365" max="15365" width="13.140625" style="342" customWidth="1"/>
    <col min="15366" max="15366" width="7" style="342" customWidth="1"/>
    <col min="15367" max="15367" width="12.5703125" style="342" customWidth="1"/>
    <col min="15368" max="15368" width="7.85546875" style="342" customWidth="1"/>
    <col min="15369" max="15369" width="12.7109375" style="342" customWidth="1"/>
    <col min="15370" max="15616" width="9.140625" style="342"/>
    <col min="15617" max="15617" width="50.7109375" style="342" customWidth="1"/>
    <col min="15618" max="15618" width="3.28515625" style="342" customWidth="1"/>
    <col min="15619" max="15619" width="5.7109375" style="342" customWidth="1"/>
    <col min="15620" max="15620" width="7.140625" style="342" customWidth="1"/>
    <col min="15621" max="15621" width="13.140625" style="342" customWidth="1"/>
    <col min="15622" max="15622" width="7" style="342" customWidth="1"/>
    <col min="15623" max="15623" width="12.5703125" style="342" customWidth="1"/>
    <col min="15624" max="15624" width="7.85546875" style="342" customWidth="1"/>
    <col min="15625" max="15625" width="12.7109375" style="342" customWidth="1"/>
    <col min="15626" max="15872" width="9.140625" style="342"/>
    <col min="15873" max="15873" width="50.7109375" style="342" customWidth="1"/>
    <col min="15874" max="15874" width="3.28515625" style="342" customWidth="1"/>
    <col min="15875" max="15875" width="5.7109375" style="342" customWidth="1"/>
    <col min="15876" max="15876" width="7.140625" style="342" customWidth="1"/>
    <col min="15877" max="15877" width="13.140625" style="342" customWidth="1"/>
    <col min="15878" max="15878" width="7" style="342" customWidth="1"/>
    <col min="15879" max="15879" width="12.5703125" style="342" customWidth="1"/>
    <col min="15880" max="15880" width="7.85546875" style="342" customWidth="1"/>
    <col min="15881" max="15881" width="12.7109375" style="342" customWidth="1"/>
    <col min="15882" max="16128" width="9.140625" style="342"/>
    <col min="16129" max="16129" width="50.7109375" style="342" customWidth="1"/>
    <col min="16130" max="16130" width="3.28515625" style="342" customWidth="1"/>
    <col min="16131" max="16131" width="5.7109375" style="342" customWidth="1"/>
    <col min="16132" max="16132" width="7.140625" style="342" customWidth="1"/>
    <col min="16133" max="16133" width="13.140625" style="342" customWidth="1"/>
    <col min="16134" max="16134" width="7" style="342" customWidth="1"/>
    <col min="16135" max="16135" width="12.5703125" style="342" customWidth="1"/>
    <col min="16136" max="16136" width="7.85546875" style="342" customWidth="1"/>
    <col min="16137" max="16137" width="12.7109375" style="342" customWidth="1"/>
    <col min="16138" max="16384" width="9.140625" style="342"/>
  </cols>
  <sheetData>
    <row r="1" spans="1:9" x14ac:dyDescent="0.2">
      <c r="A1" s="339" t="s">
        <v>6</v>
      </c>
      <c r="B1" s="340" t="s">
        <v>582</v>
      </c>
      <c r="C1" s="341" t="s">
        <v>583</v>
      </c>
      <c r="D1" s="341" t="s">
        <v>584</v>
      </c>
      <c r="E1" s="341" t="s">
        <v>585</v>
      </c>
      <c r="F1" s="341" t="s">
        <v>33</v>
      </c>
      <c r="G1" s="341" t="s">
        <v>586</v>
      </c>
      <c r="H1" s="341" t="s">
        <v>587</v>
      </c>
      <c r="I1" s="341" t="s">
        <v>1</v>
      </c>
    </row>
    <row r="2" spans="1:9" ht="16.5" x14ac:dyDescent="0.2">
      <c r="A2" s="343" t="s">
        <v>588</v>
      </c>
      <c r="B2" s="344" t="s">
        <v>515</v>
      </c>
      <c r="C2" s="345"/>
      <c r="D2" s="345"/>
      <c r="E2" s="345"/>
      <c r="F2" s="345"/>
      <c r="G2" s="345"/>
      <c r="H2" s="345"/>
      <c r="I2" s="345"/>
    </row>
    <row r="3" spans="1:9" x14ac:dyDescent="0.2">
      <c r="A3" s="346" t="s">
        <v>589</v>
      </c>
      <c r="B3" s="347" t="s">
        <v>515</v>
      </c>
      <c r="C3" s="348"/>
      <c r="D3" s="348"/>
      <c r="E3" s="348"/>
      <c r="F3" s="348"/>
      <c r="G3" s="348"/>
      <c r="H3" s="348"/>
      <c r="I3" s="348"/>
    </row>
    <row r="4" spans="1:9" x14ac:dyDescent="0.2">
      <c r="A4" s="349" t="s">
        <v>590</v>
      </c>
      <c r="B4" s="350" t="s">
        <v>532</v>
      </c>
      <c r="C4" s="351">
        <v>1</v>
      </c>
      <c r="D4" s="356">
        <v>0</v>
      </c>
      <c r="E4" s="351">
        <f>C4*D4</f>
        <v>0</v>
      </c>
      <c r="F4" s="356">
        <v>0</v>
      </c>
      <c r="G4" s="351">
        <f>C4*F4</f>
        <v>0</v>
      </c>
      <c r="H4" s="351">
        <f>D4+F4</f>
        <v>0</v>
      </c>
      <c r="I4" s="351">
        <f>C4*H4</f>
        <v>0</v>
      </c>
    </row>
    <row r="5" spans="1:9" ht="24" x14ac:dyDescent="0.2">
      <c r="A5" s="349" t="s">
        <v>591</v>
      </c>
      <c r="B5" s="350" t="s">
        <v>532</v>
      </c>
      <c r="C5" s="351">
        <v>12</v>
      </c>
      <c r="D5" s="356">
        <v>0</v>
      </c>
      <c r="E5" s="351">
        <f>C5*D5</f>
        <v>0</v>
      </c>
      <c r="F5" s="356">
        <v>0</v>
      </c>
      <c r="G5" s="351">
        <f>C5*F5</f>
        <v>0</v>
      </c>
      <c r="H5" s="351">
        <f>D5+F5</f>
        <v>0</v>
      </c>
      <c r="I5" s="351">
        <f>C5*H5</f>
        <v>0</v>
      </c>
    </row>
    <row r="6" spans="1:9" x14ac:dyDescent="0.2">
      <c r="A6" s="346" t="s">
        <v>592</v>
      </c>
      <c r="B6" s="347" t="s">
        <v>515</v>
      </c>
      <c r="C6" s="348"/>
      <c r="D6" s="348"/>
      <c r="E6" s="348">
        <f>SUM(E4:E5)</f>
        <v>0</v>
      </c>
      <c r="F6" s="348"/>
      <c r="G6" s="348">
        <f>SUM(G4:G5)</f>
        <v>0</v>
      </c>
      <c r="H6" s="348"/>
      <c r="I6" s="348">
        <f>SUM(I4:I5)</f>
        <v>0</v>
      </c>
    </row>
    <row r="7" spans="1:9" x14ac:dyDescent="0.2">
      <c r="A7" s="346" t="s">
        <v>593</v>
      </c>
      <c r="B7" s="347" t="s">
        <v>515</v>
      </c>
      <c r="C7" s="348"/>
      <c r="D7" s="348"/>
      <c r="E7" s="348"/>
      <c r="F7" s="348"/>
      <c r="G7" s="348"/>
      <c r="H7" s="348"/>
      <c r="I7" s="348"/>
    </row>
    <row r="8" spans="1:9" ht="24" x14ac:dyDescent="0.2">
      <c r="A8" s="349" t="s">
        <v>594</v>
      </c>
      <c r="B8" s="350" t="s">
        <v>532</v>
      </c>
      <c r="C8" s="351">
        <v>4</v>
      </c>
      <c r="D8" s="356">
        <v>0</v>
      </c>
      <c r="E8" s="351">
        <f>C8*D8</f>
        <v>0</v>
      </c>
      <c r="F8" s="356">
        <v>0</v>
      </c>
      <c r="G8" s="351">
        <f>C8*F8</f>
        <v>0</v>
      </c>
      <c r="H8" s="351">
        <f>D8+F8</f>
        <v>0</v>
      </c>
      <c r="I8" s="351">
        <f>C8*H8</f>
        <v>0</v>
      </c>
    </row>
    <row r="9" spans="1:9" ht="24" x14ac:dyDescent="0.2">
      <c r="A9" s="349" t="s">
        <v>595</v>
      </c>
      <c r="B9" s="350" t="s">
        <v>515</v>
      </c>
      <c r="C9" s="351">
        <v>17</v>
      </c>
      <c r="D9" s="356">
        <v>0</v>
      </c>
      <c r="E9" s="351">
        <f>C9*D9</f>
        <v>0</v>
      </c>
      <c r="F9" s="356">
        <v>0</v>
      </c>
      <c r="G9" s="351">
        <f>C9*F9</f>
        <v>0</v>
      </c>
      <c r="H9" s="351">
        <f>D9+F9</f>
        <v>0</v>
      </c>
      <c r="I9" s="351">
        <f>C9*H9</f>
        <v>0</v>
      </c>
    </row>
    <row r="10" spans="1:9" ht="24" x14ac:dyDescent="0.2">
      <c r="A10" s="349" t="s">
        <v>596</v>
      </c>
      <c r="B10" s="350" t="s">
        <v>515</v>
      </c>
      <c r="C10" s="351">
        <v>1</v>
      </c>
      <c r="D10" s="356">
        <v>0</v>
      </c>
      <c r="E10" s="351">
        <f>C10*D10</f>
        <v>0</v>
      </c>
      <c r="F10" s="356">
        <v>0</v>
      </c>
      <c r="G10" s="351">
        <f>C10*F10</f>
        <v>0</v>
      </c>
      <c r="H10" s="351">
        <f>D10+F10</f>
        <v>0</v>
      </c>
      <c r="I10" s="351">
        <f>C10*H10</f>
        <v>0</v>
      </c>
    </row>
    <row r="11" spans="1:9" x14ac:dyDescent="0.2">
      <c r="A11" s="349" t="s">
        <v>597</v>
      </c>
      <c r="B11" s="350" t="s">
        <v>532</v>
      </c>
      <c r="C11" s="351">
        <v>8</v>
      </c>
      <c r="D11" s="356">
        <v>0</v>
      </c>
      <c r="E11" s="351">
        <f>C11*D11</f>
        <v>0</v>
      </c>
      <c r="F11" s="356">
        <v>0</v>
      </c>
      <c r="G11" s="351">
        <f>C11*F11</f>
        <v>0</v>
      </c>
      <c r="H11" s="351">
        <f>D11+F11</f>
        <v>0</v>
      </c>
      <c r="I11" s="351">
        <f>C11*H11</f>
        <v>0</v>
      </c>
    </row>
    <row r="12" spans="1:9" x14ac:dyDescent="0.2">
      <c r="A12" s="346" t="s">
        <v>598</v>
      </c>
      <c r="B12" s="347" t="s">
        <v>515</v>
      </c>
      <c r="C12" s="348"/>
      <c r="D12" s="348"/>
      <c r="E12" s="348">
        <f>SUM(E8:E11)</f>
        <v>0</v>
      </c>
      <c r="F12" s="348"/>
      <c r="G12" s="348">
        <f>SUM(G8:G11)</f>
        <v>0</v>
      </c>
      <c r="H12" s="348"/>
      <c r="I12" s="348">
        <f>SUM(I8:I11)</f>
        <v>0</v>
      </c>
    </row>
    <row r="13" spans="1:9" x14ac:dyDescent="0.2">
      <c r="A13" s="346" t="s">
        <v>599</v>
      </c>
      <c r="B13" s="347" t="s">
        <v>515</v>
      </c>
      <c r="C13" s="348"/>
      <c r="D13" s="348"/>
      <c r="E13" s="348"/>
      <c r="F13" s="348"/>
      <c r="G13" s="348"/>
      <c r="H13" s="348"/>
      <c r="I13" s="348"/>
    </row>
    <row r="14" spans="1:9" x14ac:dyDescent="0.2">
      <c r="A14" s="349" t="s">
        <v>600</v>
      </c>
      <c r="B14" s="350" t="s">
        <v>351</v>
      </c>
      <c r="C14" s="351">
        <v>400</v>
      </c>
      <c r="D14" s="356">
        <v>0</v>
      </c>
      <c r="E14" s="351">
        <f>C14*D14</f>
        <v>0</v>
      </c>
      <c r="F14" s="356">
        <v>0</v>
      </c>
      <c r="G14" s="351">
        <f>C14*F14</f>
        <v>0</v>
      </c>
      <c r="H14" s="351">
        <f>D14+F14</f>
        <v>0</v>
      </c>
      <c r="I14" s="351">
        <f>C14*H14</f>
        <v>0</v>
      </c>
    </row>
    <row r="15" spans="1:9" x14ac:dyDescent="0.2">
      <c r="A15" s="349" t="s">
        <v>601</v>
      </c>
      <c r="B15" s="350" t="s">
        <v>602</v>
      </c>
      <c r="C15" s="351">
        <v>1</v>
      </c>
      <c r="D15" s="355"/>
      <c r="E15" s="351"/>
      <c r="F15" s="356">
        <v>0</v>
      </c>
      <c r="G15" s="351">
        <f>C15*F15</f>
        <v>0</v>
      </c>
      <c r="H15" s="351">
        <f>D15+F15</f>
        <v>0</v>
      </c>
      <c r="I15" s="351">
        <f>C15*H15</f>
        <v>0</v>
      </c>
    </row>
    <row r="16" spans="1:9" x14ac:dyDescent="0.2">
      <c r="A16" s="346" t="s">
        <v>603</v>
      </c>
      <c r="B16" s="347" t="s">
        <v>515</v>
      </c>
      <c r="C16" s="348"/>
      <c r="D16" s="348"/>
      <c r="E16" s="348">
        <f>SUM(E14:E15)</f>
        <v>0</v>
      </c>
      <c r="F16" s="348"/>
      <c r="G16" s="348">
        <f>SUM(G14:G15)</f>
        <v>0</v>
      </c>
      <c r="H16" s="348"/>
      <c r="I16" s="348">
        <f>SUM(I14:I15)</f>
        <v>0</v>
      </c>
    </row>
    <row r="17" spans="1:9" x14ac:dyDescent="0.2">
      <c r="A17" s="346" t="s">
        <v>604</v>
      </c>
      <c r="B17" s="347" t="s">
        <v>515</v>
      </c>
      <c r="C17" s="348"/>
      <c r="D17" s="348"/>
      <c r="E17" s="348"/>
      <c r="F17" s="348"/>
      <c r="G17" s="348"/>
      <c r="H17" s="348"/>
      <c r="I17" s="348"/>
    </row>
    <row r="18" spans="1:9" x14ac:dyDescent="0.2">
      <c r="A18" s="349" t="s">
        <v>605</v>
      </c>
      <c r="B18" s="350" t="s">
        <v>532</v>
      </c>
      <c r="C18" s="351">
        <v>20</v>
      </c>
      <c r="D18" s="356">
        <v>0</v>
      </c>
      <c r="E18" s="351">
        <f>C18*D18</f>
        <v>0</v>
      </c>
      <c r="F18" s="356">
        <v>0</v>
      </c>
      <c r="G18" s="351">
        <f>C18*F18</f>
        <v>0</v>
      </c>
      <c r="H18" s="351">
        <f>D18+F18</f>
        <v>0</v>
      </c>
      <c r="I18" s="351">
        <f>C18*H18</f>
        <v>0</v>
      </c>
    </row>
    <row r="19" spans="1:9" x14ac:dyDescent="0.2">
      <c r="A19" s="346" t="s">
        <v>606</v>
      </c>
      <c r="B19" s="347" t="s">
        <v>515</v>
      </c>
      <c r="C19" s="348"/>
      <c r="D19" s="348"/>
      <c r="E19" s="348">
        <f>SUM(E18)</f>
        <v>0</v>
      </c>
      <c r="F19" s="348"/>
      <c r="G19" s="348">
        <f>SUM(G18)</f>
        <v>0</v>
      </c>
      <c r="H19" s="348"/>
      <c r="I19" s="348">
        <f>SUM(I18)</f>
        <v>0</v>
      </c>
    </row>
    <row r="20" spans="1:9" x14ac:dyDescent="0.2">
      <c r="A20" s="346" t="s">
        <v>607</v>
      </c>
      <c r="B20" s="347" t="s">
        <v>515</v>
      </c>
      <c r="C20" s="348"/>
      <c r="D20" s="348"/>
      <c r="E20" s="348"/>
      <c r="F20" s="348"/>
      <c r="G20" s="348"/>
      <c r="H20" s="348"/>
      <c r="I20" s="348"/>
    </row>
    <row r="21" spans="1:9" x14ac:dyDescent="0.2">
      <c r="A21" s="349" t="s">
        <v>608</v>
      </c>
      <c r="B21" s="350" t="s">
        <v>532</v>
      </c>
      <c r="C21" s="351">
        <v>8</v>
      </c>
      <c r="D21" s="356">
        <v>0</v>
      </c>
      <c r="E21" s="351">
        <f>C21*D21</f>
        <v>0</v>
      </c>
      <c r="F21" s="356">
        <v>0</v>
      </c>
      <c r="G21" s="351">
        <f>C21*F21</f>
        <v>0</v>
      </c>
      <c r="H21" s="351">
        <f>D21+F21</f>
        <v>0</v>
      </c>
      <c r="I21" s="351">
        <f>C21*H21</f>
        <v>0</v>
      </c>
    </row>
    <row r="22" spans="1:9" x14ac:dyDescent="0.2">
      <c r="A22" s="349" t="s">
        <v>609</v>
      </c>
      <c r="B22" s="350" t="s">
        <v>351</v>
      </c>
      <c r="C22" s="351">
        <v>300</v>
      </c>
      <c r="D22" s="356">
        <v>0</v>
      </c>
      <c r="E22" s="351">
        <f>C22*D22</f>
        <v>0</v>
      </c>
      <c r="F22" s="356">
        <v>0</v>
      </c>
      <c r="G22" s="351">
        <f>C22*F22</f>
        <v>0</v>
      </c>
      <c r="H22" s="351">
        <f>D22+F22</f>
        <v>0</v>
      </c>
      <c r="I22" s="351">
        <f>C22*H22</f>
        <v>0</v>
      </c>
    </row>
    <row r="23" spans="1:9" x14ac:dyDescent="0.2">
      <c r="A23" s="346" t="s">
        <v>610</v>
      </c>
      <c r="B23" s="347" t="s">
        <v>515</v>
      </c>
      <c r="C23" s="348"/>
      <c r="D23" s="348"/>
      <c r="E23" s="348">
        <f>SUM(E21:E22)</f>
        <v>0</v>
      </c>
      <c r="F23" s="348"/>
      <c r="G23" s="348">
        <f>SUM(G21:G22)</f>
        <v>0</v>
      </c>
      <c r="H23" s="348"/>
      <c r="I23" s="348">
        <f>SUM(I21:I22)</f>
        <v>0</v>
      </c>
    </row>
    <row r="24" spans="1:9" x14ac:dyDescent="0.2">
      <c r="A24" s="346" t="s">
        <v>107</v>
      </c>
      <c r="B24" s="347" t="s">
        <v>515</v>
      </c>
      <c r="C24" s="348"/>
      <c r="D24" s="348"/>
      <c r="E24" s="348"/>
      <c r="F24" s="348"/>
      <c r="G24" s="348"/>
      <c r="H24" s="348"/>
      <c r="I24" s="348"/>
    </row>
    <row r="25" spans="1:9" ht="48" x14ac:dyDescent="0.2">
      <c r="A25" s="349" t="s">
        <v>611</v>
      </c>
      <c r="B25" s="350" t="s">
        <v>532</v>
      </c>
      <c r="C25" s="351">
        <v>1</v>
      </c>
      <c r="D25" s="356">
        <v>0</v>
      </c>
      <c r="E25" s="351">
        <f t="shared" ref="E25:E30" si="0">C25*D25</f>
        <v>0</v>
      </c>
      <c r="F25" s="356">
        <v>0</v>
      </c>
      <c r="G25" s="351">
        <f t="shared" ref="G25" si="1">C25*F25</f>
        <v>0</v>
      </c>
      <c r="H25" s="351">
        <f t="shared" ref="H25" si="2">D25+F25</f>
        <v>0</v>
      </c>
      <c r="I25" s="351">
        <f t="shared" ref="I25" si="3">C25*H25</f>
        <v>0</v>
      </c>
    </row>
    <row r="26" spans="1:9" x14ac:dyDescent="0.2">
      <c r="A26" s="349" t="s">
        <v>612</v>
      </c>
      <c r="B26" s="350" t="s">
        <v>532</v>
      </c>
      <c r="C26" s="351">
        <v>1</v>
      </c>
      <c r="D26" s="356">
        <v>0</v>
      </c>
      <c r="E26" s="351">
        <f t="shared" si="0"/>
        <v>0</v>
      </c>
      <c r="F26" s="351"/>
      <c r="G26" s="351"/>
      <c r="H26" s="351">
        <f t="shared" ref="H26:H30" si="4">D26+F26</f>
        <v>0</v>
      </c>
      <c r="I26" s="351">
        <f t="shared" ref="I26:I30" si="5">C26*H26</f>
        <v>0</v>
      </c>
    </row>
    <row r="27" spans="1:9" x14ac:dyDescent="0.2">
      <c r="A27" s="349" t="s">
        <v>613</v>
      </c>
      <c r="B27" s="350" t="s">
        <v>532</v>
      </c>
      <c r="C27" s="351">
        <v>1</v>
      </c>
      <c r="D27" s="356">
        <v>0</v>
      </c>
      <c r="E27" s="351">
        <f t="shared" si="0"/>
        <v>0</v>
      </c>
      <c r="F27" s="351"/>
      <c r="G27" s="351"/>
      <c r="H27" s="351">
        <f t="shared" si="4"/>
        <v>0</v>
      </c>
      <c r="I27" s="351">
        <f t="shared" si="5"/>
        <v>0</v>
      </c>
    </row>
    <row r="28" spans="1:9" x14ac:dyDescent="0.2">
      <c r="A28" s="349" t="s">
        <v>614</v>
      </c>
      <c r="B28" s="350" t="s">
        <v>532</v>
      </c>
      <c r="C28" s="351">
        <v>1</v>
      </c>
      <c r="D28" s="356">
        <v>0</v>
      </c>
      <c r="E28" s="351">
        <f t="shared" si="0"/>
        <v>0</v>
      </c>
      <c r="F28" s="351"/>
      <c r="G28" s="351"/>
      <c r="H28" s="351">
        <f t="shared" si="4"/>
        <v>0</v>
      </c>
      <c r="I28" s="351">
        <f t="shared" si="5"/>
        <v>0</v>
      </c>
    </row>
    <row r="29" spans="1:9" x14ac:dyDescent="0.2">
      <c r="A29" s="349" t="s">
        <v>615</v>
      </c>
      <c r="B29" s="350" t="s">
        <v>532</v>
      </c>
      <c r="C29" s="351">
        <v>1</v>
      </c>
      <c r="D29" s="356">
        <v>0</v>
      </c>
      <c r="E29" s="351">
        <f t="shared" si="0"/>
        <v>0</v>
      </c>
      <c r="F29" s="351"/>
      <c r="G29" s="351"/>
      <c r="H29" s="351">
        <f t="shared" si="4"/>
        <v>0</v>
      </c>
      <c r="I29" s="351">
        <f t="shared" si="5"/>
        <v>0</v>
      </c>
    </row>
    <row r="30" spans="1:9" x14ac:dyDescent="0.2">
      <c r="A30" s="349" t="s">
        <v>616</v>
      </c>
      <c r="B30" s="350" t="s">
        <v>532</v>
      </c>
      <c r="C30" s="351">
        <v>1</v>
      </c>
      <c r="D30" s="356">
        <v>0</v>
      </c>
      <c r="E30" s="351">
        <f t="shared" si="0"/>
        <v>0</v>
      </c>
      <c r="F30" s="351"/>
      <c r="G30" s="351"/>
      <c r="H30" s="351">
        <f t="shared" si="4"/>
        <v>0</v>
      </c>
      <c r="I30" s="351">
        <f t="shared" si="5"/>
        <v>0</v>
      </c>
    </row>
    <row r="31" spans="1:9" x14ac:dyDescent="0.2">
      <c r="A31" s="346" t="s">
        <v>617</v>
      </c>
      <c r="B31" s="347" t="s">
        <v>515</v>
      </c>
      <c r="C31" s="348"/>
      <c r="D31" s="348"/>
      <c r="E31" s="348">
        <f>SUM(E25:E30)</f>
        <v>0</v>
      </c>
      <c r="F31" s="348"/>
      <c r="G31" s="348">
        <f>SUM(G25:G30)</f>
        <v>0</v>
      </c>
      <c r="H31" s="348"/>
      <c r="I31" s="348">
        <f>SUM(I25:I30)</f>
        <v>0</v>
      </c>
    </row>
    <row r="32" spans="1:9" ht="16.5" x14ac:dyDescent="0.2">
      <c r="A32" s="343" t="s">
        <v>618</v>
      </c>
      <c r="B32" s="344" t="s">
        <v>515</v>
      </c>
      <c r="C32" s="345"/>
      <c r="D32" s="345"/>
      <c r="E32" s="345">
        <f>SUM(E4:E31)/2</f>
        <v>0</v>
      </c>
      <c r="F32" s="345"/>
      <c r="G32" s="345">
        <f>SUM(G4:G31)/2</f>
        <v>0</v>
      </c>
      <c r="H32" s="345"/>
      <c r="I32" s="345">
        <f>SUM(I4:I31)/2</f>
        <v>0</v>
      </c>
    </row>
    <row r="33" spans="1:9" ht="48" x14ac:dyDescent="0.2">
      <c r="A33" s="349" t="s">
        <v>619</v>
      </c>
      <c r="B33" s="350" t="s">
        <v>515</v>
      </c>
      <c r="C33" s="351"/>
      <c r="D33" s="351"/>
      <c r="E33" s="351"/>
      <c r="F33" s="351"/>
      <c r="G33" s="351"/>
      <c r="H33" s="351"/>
      <c r="I33" s="351"/>
    </row>
    <row r="34" spans="1:9" ht="60" x14ac:dyDescent="0.2">
      <c r="A34" s="349" t="s">
        <v>620</v>
      </c>
      <c r="B34" s="350" t="s">
        <v>515</v>
      </c>
      <c r="C34" s="351"/>
      <c r="D34" s="351"/>
      <c r="E34" s="351"/>
      <c r="F34" s="351"/>
      <c r="G34" s="351"/>
      <c r="H34" s="351"/>
      <c r="I34" s="351"/>
    </row>
    <row r="35" spans="1:9" ht="72" x14ac:dyDescent="0.2">
      <c r="A35" s="349" t="s">
        <v>621</v>
      </c>
      <c r="B35" s="350" t="s">
        <v>515</v>
      </c>
      <c r="C35" s="351"/>
      <c r="D35" s="351"/>
      <c r="E35" s="351"/>
      <c r="F35" s="351"/>
      <c r="G35" s="351"/>
      <c r="H35" s="351"/>
      <c r="I35" s="35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46</vt:i4>
      </vt:variant>
    </vt:vector>
  </HeadingPairs>
  <TitlesOfParts>
    <vt:vector size="52" baseType="lpstr">
      <vt:lpstr>Pokyny pro vyplnění</vt:lpstr>
      <vt:lpstr>Stavba</vt:lpstr>
      <vt:lpstr>VzorPolozky</vt:lpstr>
      <vt:lpstr>SO1 1.02 Pol</vt:lpstr>
      <vt:lpstr>Příloha ZTI</vt:lpstr>
      <vt:lpstr>Příloha 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'Příloha ZTI'!Oblast_tisku</vt:lpstr>
      <vt:lpstr>'SO1 1.02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2017-04-06T09:04:20Z</dcterms:modified>
</cp:coreProperties>
</file>