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ZPOCTYLBC\2018\Odhady\OD2017_029 16LI21018 ZŠ Jabloňová rekonstrukce\Rozpočty\"/>
    </mc:Choice>
  </mc:AlternateContent>
  <bookViews>
    <workbookView xWindow="360" yWindow="270" windowWidth="18735" windowHeight="12210" activeTab="1" xr2:uid="{00000000-000D-0000-FFFF-FFFF00000000}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SO1" sheetId="11" r:id="rId5"/>
    <sheet name="SO1 1.01 Pol" sheetId="12" r:id="rId6"/>
    <sheet name="Příloha ZTI" sheetId="15" r:id="rId7"/>
    <sheet name="Příloha Elektro" sheetId="16" r:id="rId8"/>
  </sheets>
  <externalReferences>
    <externalReference r:id="rId9"/>
  </externalReferences>
  <definedNames>
    <definedName name="CelkemObjekty" localSheetId="1">Stavba!$I$24</definedName>
    <definedName name="CenaCelkem" localSheetId="6">#REF!</definedName>
    <definedName name="CenaCelkem">#REF!</definedName>
    <definedName name="CenaCelkemBezDPH" localSheetId="6">#REF!</definedName>
    <definedName name="CenaCelkemBezDPH">#REF!</definedName>
    <definedName name="CenaStavby">Stavba!$D$8</definedName>
    <definedName name="cisloobjektu" localSheetId="6">#REF!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CisloStavebnihoRozpoctu" localSheetId="6">#REF!</definedName>
    <definedName name="CisloStavebnihoRozpoctu">#REF!</definedName>
    <definedName name="dadresa" localSheetId="6">#REF!</definedName>
    <definedName name="dadresa" localSheetId="1">Stavba!#REF!</definedName>
    <definedName name="dadresa">#REF!</definedName>
    <definedName name="DIČ" localSheetId="1">Stavba!#REF!</definedName>
    <definedName name="dmisto" localSheetId="6">#REF!</definedName>
    <definedName name="dmisto" localSheetId="1">Stavba!#REF!</definedName>
    <definedName name="dmisto">#REF!</definedName>
    <definedName name="DPHSni" localSheetId="6">#REF!</definedName>
    <definedName name="DPHSni">#REF!</definedName>
    <definedName name="DPHZakl" localSheetId="6">#REF!</definedName>
    <definedName name="DPHZakl">#REF!</definedName>
    <definedName name="dpsc" localSheetId="1">Stavba!#REF!</definedName>
    <definedName name="IČO" localSheetId="1">Stavba!#REF!</definedName>
    <definedName name="Mena" localSheetId="6">#REF!</definedName>
    <definedName name="Mena">#REF!</definedName>
    <definedName name="MenaStavby">Stavba!$E$8</definedName>
    <definedName name="MistoStavby" localSheetId="6">#REF!</definedName>
    <definedName name="MistoStavby">Stavba!$F$5</definedName>
    <definedName name="nazevobjektu" localSheetId="6">#REF!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NazevStavebnihoRozpoctu" localSheetId="6">#REF!</definedName>
    <definedName name="NazevStavebnihoRozpoctu">#REF!</definedName>
    <definedName name="oadresa" localSheetId="6">#REF!</definedName>
    <definedName name="oadresa">#REF!</definedName>
    <definedName name="Objednatel" localSheetId="1">Stavba!$D$11</definedName>
    <definedName name="Objekt" localSheetId="1">Stavba!#REF!</definedName>
    <definedName name="_xlnm.Print_Area" localSheetId="6">'Příloha ZTI'!$A$1:$G$50</definedName>
    <definedName name="_xlnm.Print_Area" localSheetId="4">'Rekapitulace Objekt SO1'!$A$1:$H$56</definedName>
    <definedName name="_xlnm.Print_Area" localSheetId="5">'SO1 1.01 Pol'!$A$1:$I$484</definedName>
    <definedName name="_xlnm.Print_Area" localSheetId="1">Stavba!$A$1:$J$69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 localSheetId="6">#REF!</definedName>
    <definedName name="padresa">Stavba!$D$16</definedName>
    <definedName name="pdic" localSheetId="6">#REF!</definedName>
    <definedName name="pdic">#REF!</definedName>
    <definedName name="pico" localSheetId="6">#REF!</definedName>
    <definedName name="pico">#REF!</definedName>
    <definedName name="pmisto" localSheetId="6">#REF!</definedName>
    <definedName name="pmisto">Stavba!$D$17</definedName>
    <definedName name="PocetMJ" localSheetId="6">#REF!</definedName>
    <definedName name="PocetMJ">#REF!</definedName>
    <definedName name="pokus" localSheetId="6">#REF!</definedName>
    <definedName name="pokus">#REF!</definedName>
    <definedName name="PoptavkaID" localSheetId="1">Stavba!$A$1</definedName>
    <definedName name="PoptavkaID">#REF!</definedName>
    <definedName name="pPSC" localSheetId="6">#REF!</definedName>
    <definedName name="ppsc">Stavba!$C$17</definedName>
    <definedName name="Projektant" localSheetId="6">#REF!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 localSheetId="6">#REF!</definedName>
    <definedName name="SloupecCC">#REF!</definedName>
    <definedName name="SloupecCisloPol" localSheetId="6">#REF!</definedName>
    <definedName name="SloupecCisloPol">#REF!</definedName>
    <definedName name="SloupecJC" localSheetId="6">#REF!</definedName>
    <definedName name="SloupecJC">#REF!</definedName>
    <definedName name="SloupecMJ" localSheetId="6">#REF!</definedName>
    <definedName name="SloupecMJ">#REF!</definedName>
    <definedName name="SloupecMnozstvi" localSheetId="6">#REF!</definedName>
    <definedName name="SloupecMnozstvi">#REF!</definedName>
    <definedName name="SloupecNazPol" localSheetId="6">#REF!</definedName>
    <definedName name="SloupecNazPol">#REF!</definedName>
    <definedName name="SloupecPC" localSheetId="6">#REF!</definedName>
    <definedName name="SloupecPC">#REF!</definedName>
    <definedName name="SoucetDilu" localSheetId="1">Stavba!#REF!</definedName>
    <definedName name="StavbaCelkem" localSheetId="1">Stavba!#REF!</definedName>
    <definedName name="Vypracoval" localSheetId="6">#REF!</definedName>
    <definedName name="Vypracoval">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akladDPHSni">#REF!</definedName>
    <definedName name="ZakladDPHZakl" localSheetId="6">#REF!</definedName>
    <definedName name="ZakladDPHZakl">#REF!</definedName>
    <definedName name="Zaokrouhleni" localSheetId="6">#REF!</definedName>
    <definedName name="Zaokrouhleni">#REF!</definedName>
    <definedName name="Zhotovitel" localSheetId="6">#REF!</definedName>
    <definedName name="Zhotovitel" localSheetId="1">Stavba!#REF!</definedName>
    <definedName name="Zhotovitel">#REF!</definedName>
  </definedNames>
  <calcPr calcId="171027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H35" i="16" l="1"/>
  <c r="I35" i="16" s="1"/>
  <c r="G35" i="16"/>
  <c r="E35" i="16"/>
  <c r="H34" i="16"/>
  <c r="I34" i="16" s="1"/>
  <c r="G34" i="16"/>
  <c r="E34" i="16"/>
  <c r="H33" i="16"/>
  <c r="I33" i="16" s="1"/>
  <c r="G33" i="16"/>
  <c r="E33" i="16"/>
  <c r="H32" i="16"/>
  <c r="I32" i="16" s="1"/>
  <c r="G32" i="16"/>
  <c r="E32" i="16"/>
  <c r="H31" i="16"/>
  <c r="I31" i="16" s="1"/>
  <c r="G31" i="16"/>
  <c r="E31" i="16"/>
  <c r="H30" i="16"/>
  <c r="I30" i="16" s="1"/>
  <c r="G30" i="16"/>
  <c r="E30" i="16"/>
  <c r="H29" i="16"/>
  <c r="I29" i="16" s="1"/>
  <c r="G29" i="16"/>
  <c r="E29" i="16"/>
  <c r="H28" i="16"/>
  <c r="I28" i="16" s="1"/>
  <c r="G28" i="16"/>
  <c r="E28" i="16"/>
  <c r="H25" i="16"/>
  <c r="I25" i="16" s="1"/>
  <c r="G25" i="16"/>
  <c r="E25" i="16"/>
  <c r="H24" i="16"/>
  <c r="I24" i="16" s="1"/>
  <c r="G24" i="16"/>
  <c r="E24" i="16"/>
  <c r="E26" i="16" s="1"/>
  <c r="I21" i="16"/>
  <c r="H21" i="16"/>
  <c r="G21" i="16"/>
  <c r="E21" i="16"/>
  <c r="I20" i="16"/>
  <c r="I22" i="16" s="1"/>
  <c r="H20" i="16"/>
  <c r="G20" i="16"/>
  <c r="G22" i="16" s="1"/>
  <c r="E20" i="16"/>
  <c r="E22" i="16" s="1"/>
  <c r="H17" i="16"/>
  <c r="I17" i="16" s="1"/>
  <c r="G17" i="16"/>
  <c r="E17" i="16"/>
  <c r="H16" i="16"/>
  <c r="I16" i="16" s="1"/>
  <c r="G16" i="16"/>
  <c r="E16" i="16"/>
  <c r="H15" i="16"/>
  <c r="I15" i="16" s="1"/>
  <c r="G15" i="16"/>
  <c r="E15" i="16"/>
  <c r="H14" i="16"/>
  <c r="I14" i="16" s="1"/>
  <c r="G14" i="16"/>
  <c r="E14" i="16"/>
  <c r="H11" i="16"/>
  <c r="I11" i="16" s="1"/>
  <c r="G11" i="16"/>
  <c r="E11" i="16"/>
  <c r="H10" i="16"/>
  <c r="I10" i="16" s="1"/>
  <c r="G10" i="16"/>
  <c r="E10" i="16"/>
  <c r="H9" i="16"/>
  <c r="I9" i="16" s="1"/>
  <c r="G9" i="16"/>
  <c r="E9" i="16"/>
  <c r="H8" i="16"/>
  <c r="I8" i="16" s="1"/>
  <c r="G8" i="16"/>
  <c r="G12" i="16" s="1"/>
  <c r="E8" i="16"/>
  <c r="E12" i="16" s="1"/>
  <c r="H5" i="16"/>
  <c r="I5" i="16" s="1"/>
  <c r="G5" i="16"/>
  <c r="E5" i="16"/>
  <c r="H4" i="16"/>
  <c r="I4" i="16" s="1"/>
  <c r="G4" i="16"/>
  <c r="E4" i="16"/>
  <c r="G36" i="16" l="1"/>
  <c r="G26" i="16"/>
  <c r="G18" i="16"/>
  <c r="I12" i="16"/>
  <c r="E36" i="16"/>
  <c r="I36" i="16"/>
  <c r="E18" i="16"/>
  <c r="I6" i="16"/>
  <c r="I18" i="16"/>
  <c r="I26" i="16"/>
  <c r="E6" i="16"/>
  <c r="G6" i="16"/>
  <c r="G37" i="16" s="1"/>
  <c r="G42" i="15"/>
  <c r="G41" i="15"/>
  <c r="G40" i="15"/>
  <c r="G39" i="15"/>
  <c r="G38" i="15"/>
  <c r="G37" i="15"/>
  <c r="G36" i="15"/>
  <c r="G35" i="15"/>
  <c r="BA34" i="15"/>
  <c r="G34" i="15"/>
  <c r="M33" i="15" s="1"/>
  <c r="Q33" i="15"/>
  <c r="O33" i="15"/>
  <c r="K33" i="15"/>
  <c r="I33" i="15"/>
  <c r="G32" i="15"/>
  <c r="G31" i="15"/>
  <c r="G30" i="15"/>
  <c r="G29" i="15"/>
  <c r="G28" i="15"/>
  <c r="G27" i="15"/>
  <c r="G26" i="15"/>
  <c r="G25" i="15"/>
  <c r="G24" i="15"/>
  <c r="G23" i="15"/>
  <c r="G22" i="15"/>
  <c r="Q21" i="15"/>
  <c r="O21" i="15"/>
  <c r="M21" i="15"/>
  <c r="K21" i="15"/>
  <c r="I21" i="15"/>
  <c r="G20" i="15"/>
  <c r="G19" i="15"/>
  <c r="G18" i="15"/>
  <c r="G17" i="15"/>
  <c r="G16" i="15"/>
  <c r="G15" i="15"/>
  <c r="G14" i="15"/>
  <c r="G13" i="15"/>
  <c r="G12" i="15"/>
  <c r="G11" i="15"/>
  <c r="K10" i="15"/>
  <c r="K7" i="15" s="1"/>
  <c r="I10" i="15"/>
  <c r="G10" i="15"/>
  <c r="G9" i="15"/>
  <c r="Q8" i="15"/>
  <c r="O8" i="15"/>
  <c r="K8" i="15"/>
  <c r="I8" i="15"/>
  <c r="G8" i="15"/>
  <c r="M8" i="15" s="1"/>
  <c r="M7" i="15" s="1"/>
  <c r="Q7" i="15"/>
  <c r="O7" i="15"/>
  <c r="I7" i="15"/>
  <c r="G33" i="15" l="1"/>
  <c r="G21" i="15"/>
  <c r="E37" i="16"/>
  <c r="I37" i="16"/>
  <c r="F466" i="12" s="1"/>
  <c r="G7" i="15"/>
  <c r="G44" i="15" l="1"/>
  <c r="F223" i="12" s="1"/>
  <c r="G223" i="12" s="1"/>
  <c r="F222" i="12" s="1"/>
  <c r="D56" i="11"/>
  <c r="BC28" i="11"/>
  <c r="AN486" i="12"/>
  <c r="O18" i="11" s="1"/>
  <c r="H22" i="11" s="1"/>
  <c r="BA483" i="12"/>
  <c r="BA479" i="12"/>
  <c r="BA470" i="12"/>
  <c r="BA372" i="12"/>
  <c r="BA294" i="12"/>
  <c r="BA260" i="12"/>
  <c r="BA233" i="12"/>
  <c r="BA232" i="12"/>
  <c r="BA226" i="12"/>
  <c r="BA213" i="12"/>
  <c r="BA185" i="12"/>
  <c r="AZ148" i="12"/>
  <c r="BA134" i="12"/>
  <c r="AZ132" i="12"/>
  <c r="BA123" i="12"/>
  <c r="AZ110" i="12"/>
  <c r="BA104" i="12"/>
  <c r="BA62" i="12"/>
  <c r="AZ56" i="12"/>
  <c r="BA44" i="12"/>
  <c r="BA43" i="12"/>
  <c r="BA42" i="12"/>
  <c r="BA38" i="12"/>
  <c r="G11" i="12"/>
  <c r="G21" i="12"/>
  <c r="G28" i="12"/>
  <c r="G34" i="12"/>
  <c r="G37" i="12"/>
  <c r="G40" i="12"/>
  <c r="G41" i="12"/>
  <c r="G51" i="12"/>
  <c r="G57" i="12"/>
  <c r="G61" i="12"/>
  <c r="G73" i="12"/>
  <c r="G78" i="12"/>
  <c r="G89" i="12"/>
  <c r="G99" i="12"/>
  <c r="G103" i="12"/>
  <c r="G111" i="12"/>
  <c r="F108" i="12" s="1"/>
  <c r="H33" i="11" s="1"/>
  <c r="G115" i="12"/>
  <c r="F121" i="12"/>
  <c r="J47" i="1" s="1"/>
  <c r="G122" i="12"/>
  <c r="F124" i="12"/>
  <c r="H35" i="11" s="1"/>
  <c r="G126" i="12"/>
  <c r="F130" i="12"/>
  <c r="J49" i="1" s="1"/>
  <c r="G133" i="12"/>
  <c r="G149" i="12"/>
  <c r="G154" i="12"/>
  <c r="G160" i="12"/>
  <c r="G164" i="12"/>
  <c r="G173" i="12"/>
  <c r="G177" i="12"/>
  <c r="G184" i="12"/>
  <c r="G195" i="12"/>
  <c r="G202" i="12"/>
  <c r="G207" i="12"/>
  <c r="F203" i="12" s="1"/>
  <c r="G209" i="12"/>
  <c r="F208" i="12" s="1"/>
  <c r="G212" i="12"/>
  <c r="F210" i="12" s="1"/>
  <c r="G225" i="12"/>
  <c r="F224" i="12" s="1"/>
  <c r="G231" i="12"/>
  <c r="G239" i="12"/>
  <c r="F229" i="12" s="1"/>
  <c r="H43" i="11" s="1"/>
  <c r="G246" i="12"/>
  <c r="G256" i="12"/>
  <c r="G259" i="12"/>
  <c r="G264" i="12"/>
  <c r="G267" i="12"/>
  <c r="G269" i="12"/>
  <c r="G273" i="12"/>
  <c r="G279" i="12"/>
  <c r="G280" i="12"/>
  <c r="G283" i="12"/>
  <c r="G287" i="12"/>
  <c r="G293" i="12"/>
  <c r="F284" i="12" s="1"/>
  <c r="H45" i="11" s="1"/>
  <c r="G295" i="12"/>
  <c r="G298" i="12"/>
  <c r="G301" i="12"/>
  <c r="G306" i="12"/>
  <c r="G312" i="12"/>
  <c r="G315" i="12"/>
  <c r="G320" i="12"/>
  <c r="G323" i="12"/>
  <c r="G331" i="12"/>
  <c r="G339" i="12"/>
  <c r="G344" i="12"/>
  <c r="G347" i="12"/>
  <c r="G349" i="12"/>
  <c r="G354" i="12"/>
  <c r="G358" i="12"/>
  <c r="G364" i="12"/>
  <c r="G368" i="12"/>
  <c r="G371" i="12"/>
  <c r="F369" i="12" s="1"/>
  <c r="H49" i="11" s="1"/>
  <c r="G376" i="12"/>
  <c r="G377" i="12"/>
  <c r="G381" i="12"/>
  <c r="G401" i="12"/>
  <c r="G403" i="12"/>
  <c r="G427" i="12"/>
  <c r="F426" i="12" s="1"/>
  <c r="H51" i="11" s="1"/>
  <c r="G430" i="12"/>
  <c r="G432" i="12"/>
  <c r="G437" i="12"/>
  <c r="G441" i="12"/>
  <c r="G444" i="12"/>
  <c r="G446" i="12"/>
  <c r="G450" i="12"/>
  <c r="G455" i="12"/>
  <c r="G465" i="12"/>
  <c r="G466" i="12"/>
  <c r="F464" i="12" s="1"/>
  <c r="H53" i="11" s="1"/>
  <c r="G469" i="12"/>
  <c r="G471" i="12"/>
  <c r="G473" i="12"/>
  <c r="G475" i="12"/>
  <c r="G478" i="12"/>
  <c r="G482" i="12"/>
  <c r="F476" i="12" s="1"/>
  <c r="H55" i="11" s="1"/>
  <c r="D19" i="11"/>
  <c r="B7" i="11"/>
  <c r="B6" i="11"/>
  <c r="C1" i="11"/>
  <c r="B1" i="11"/>
  <c r="B1" i="9"/>
  <c r="C1" i="9"/>
  <c r="B7" i="9"/>
  <c r="B6" i="9"/>
  <c r="J55" i="1" l="1"/>
  <c r="H42" i="11"/>
  <c r="J53" i="1"/>
  <c r="H40" i="11"/>
  <c r="J51" i="1"/>
  <c r="H38" i="11"/>
  <c r="H23" i="11"/>
  <c r="O21" i="11"/>
  <c r="O23" i="1" s="1"/>
  <c r="J27" i="1" s="1"/>
  <c r="J28" i="1" s="1"/>
  <c r="H41" i="11"/>
  <c r="J54" i="1"/>
  <c r="H39" i="11"/>
  <c r="J52" i="1"/>
  <c r="F321" i="12"/>
  <c r="F467" i="12"/>
  <c r="F429" i="12"/>
  <c r="F379" i="12"/>
  <c r="F355" i="12"/>
  <c r="F299" i="12"/>
  <c r="F244" i="12"/>
  <c r="F146" i="12"/>
  <c r="F96" i="12"/>
  <c r="F8" i="12"/>
  <c r="AO486" i="12"/>
  <c r="P18" i="11" s="1"/>
  <c r="H24" i="11" s="1"/>
  <c r="H34" i="11"/>
  <c r="H36" i="11"/>
  <c r="J46" i="1"/>
  <c r="J48" i="1"/>
  <c r="J56" i="1"/>
  <c r="J58" i="1"/>
  <c r="J62" i="1"/>
  <c r="J64" i="1"/>
  <c r="J66" i="1"/>
  <c r="J68" i="1"/>
  <c r="F54" i="12"/>
  <c r="H31" i="11" l="1"/>
  <c r="J44" i="1"/>
  <c r="J43" i="1"/>
  <c r="H30" i="11"/>
  <c r="G485" i="12"/>
  <c r="H18" i="11" s="1"/>
  <c r="H19" i="11" s="1"/>
  <c r="J23" i="1" s="1"/>
  <c r="J24" i="1" s="1"/>
  <c r="H37" i="11"/>
  <c r="J50" i="1"/>
  <c r="J59" i="1"/>
  <c r="H46" i="11"/>
  <c r="J63" i="1"/>
  <c r="H50" i="11"/>
  <c r="J67" i="1"/>
  <c r="H54" i="11"/>
  <c r="P21" i="11"/>
  <c r="P23" i="1" s="1"/>
  <c r="J29" i="1" s="1"/>
  <c r="J30" i="1" s="1"/>
  <c r="H25" i="11"/>
  <c r="H26" i="11" s="1"/>
  <c r="J45" i="1"/>
  <c r="H32" i="11"/>
  <c r="J57" i="1"/>
  <c r="H44" i="11"/>
  <c r="J61" i="1"/>
  <c r="H48" i="11"/>
  <c r="J65" i="1"/>
  <c r="H52" i="11"/>
  <c r="H47" i="11"/>
  <c r="J60" i="1"/>
  <c r="H56" i="11" l="1"/>
  <c r="J31" i="1"/>
  <c r="J69" i="1"/>
</calcChain>
</file>

<file path=xl/sharedStrings.xml><?xml version="1.0" encoding="utf-8"?>
<sst xmlns="http://schemas.openxmlformats.org/spreadsheetml/2006/main" count="1436" uniqueCount="690">
  <si>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</si>
  <si>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</si>
  <si>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</si>
  <si>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</si>
  <si>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</si>
  <si>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</si>
  <si>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</si>
  <si>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</si>
  <si>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</si>
  <si>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</si>
  <si>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</si>
  <si>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</si>
  <si>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</si>
  <si>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</si>
  <si>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</si>
  <si>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</si>
  <si>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</si>
  <si>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</si>
  <si>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</si>
  <si>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</si>
  <si>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</si>
  <si>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</si>
  <si>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</si>
  <si>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</si>
  <si>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</si>
  <si>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</si>
  <si>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</si>
  <si>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</si>
  <si>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</si>
  <si>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</si>
  <si>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</si>
  <si>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</si>
  <si>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</si>
  <si>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</si>
  <si>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</si>
  <si>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</si>
  <si>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</si>
  <si>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</si>
  <si>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</si>
  <si>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</si>
  <si>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</si>
  <si>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OD2017/029</t>
  </si>
  <si>
    <t>16LI21018 ZŠ Jabloňová rekonstrukce</t>
  </si>
  <si>
    <t>STATUTÁRNÍ MĚSTO LIBEREC</t>
  </si>
  <si>
    <t>nám. Dr. E. Beneše 1/1</t>
  </si>
  <si>
    <t>Liberec-Liberec I-Staré Město</t>
  </si>
  <si>
    <t>46001</t>
  </si>
  <si>
    <t>Valbek, spol. s r.o.</t>
  </si>
  <si>
    <t>Vaňurova 505/17</t>
  </si>
  <si>
    <t>Liberec-Liberec III-Jeřáb</t>
  </si>
  <si>
    <t>46007</t>
  </si>
  <si>
    <t>48266230</t>
  </si>
  <si>
    <t>CZ48266230</t>
  </si>
  <si>
    <t>00262978</t>
  </si>
  <si>
    <t>CZ00262978</t>
  </si>
  <si>
    <t>Stavební objekt</t>
  </si>
  <si>
    <t>SO1</t>
  </si>
  <si>
    <t>Sociální zařízení u tělocvičny</t>
  </si>
  <si>
    <t>Celkem za stavbu</t>
  </si>
  <si>
    <t>Rekapitulace DPH</t>
  </si>
  <si>
    <t>Základ pro DPH</t>
  </si>
  <si>
    <t>%</t>
  </si>
  <si>
    <t>DPH</t>
  </si>
  <si>
    <t>Celkem za stavbu s DPH</t>
  </si>
  <si>
    <t>Rekapitulace dílů</t>
  </si>
  <si>
    <t>Číslo</t>
  </si>
  <si>
    <t>Název</t>
  </si>
  <si>
    <t>Celkem</t>
  </si>
  <si>
    <t>3</t>
  </si>
  <si>
    <t>Svislé a kompletní konstrukce</t>
  </si>
  <si>
    <t>61</t>
  </si>
  <si>
    <t>Úpravy povrchů vnitřní</t>
  </si>
  <si>
    <t>63</t>
  </si>
  <si>
    <t>Podlahy a podlahové konstrukce</t>
  </si>
  <si>
    <t>64</t>
  </si>
  <si>
    <t>Výplně otvorů</t>
  </si>
  <si>
    <t>9</t>
  </si>
  <si>
    <t>Ostatní konstrukce, bourání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</si>
  <si>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</si>
  <si>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</si>
  <si>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</si>
  <si>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</si>
  <si>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</si>
  <si>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</si>
  <si>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</si>
  <si>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</si>
  <si>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991</t>
  </si>
  <si>
    <t>Hodinové zúčtovací sazby</t>
  </si>
  <si>
    <t>711</t>
  </si>
  <si>
    <t>Izolace proti vodě</t>
  </si>
  <si>
    <t>720</t>
  </si>
  <si>
    <t>Zdravotechnická instalace</t>
  </si>
  <si>
    <t>728</t>
  </si>
  <si>
    <t>Vzduchotechnika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</si>
  <si>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</si>
  <si>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</si>
  <si>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</si>
  <si>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</si>
  <si>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</si>
  <si>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</si>
  <si>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</si>
  <si>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</si>
  <si>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</si>
  <si>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</si>
  <si>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</si>
  <si>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</si>
  <si>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</si>
  <si>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</si>
  <si>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</si>
  <si>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</si>
  <si>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787</t>
  </si>
  <si>
    <t>Zasklívání</t>
  </si>
  <si>
    <t>799</t>
  </si>
  <si>
    <t>Ostatní</t>
  </si>
  <si>
    <t>M21</t>
  </si>
  <si>
    <t>Elektromontáže</t>
  </si>
  <si>
    <t>D96</t>
  </si>
  <si>
    <t>Přesuny suti a vybouraných hmot</t>
  </si>
  <si>
    <t>VN</t>
  </si>
  <si>
    <t>Vedlejší náklady</t>
  </si>
  <si>
    <t>Cena celkem</t>
  </si>
  <si>
    <t>STA</t>
  </si>
  <si>
    <t>Rozsah:</t>
  </si>
  <si>
    <t>Rekapitulace soupisů náležejících k objektu</t>
  </si>
  <si>
    <t>Soupis</t>
  </si>
  <si>
    <t>Cena (Kč)</t>
  </si>
  <si>
    <t>1.01</t>
  </si>
  <si>
    <t>Soupis prací, dodávek a služeb</t>
  </si>
  <si>
    <t>Celkem objekt</t>
  </si>
  <si>
    <t>Celkem za objekt s DPH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</si>
  <si>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</si>
  <si>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</si>
  <si>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</si>
  <si>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</si>
  <si>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</si>
  <si>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</si>
  <si>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</si>
  <si>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</si>
  <si>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340 27-1 Zazdívka otvorů příček z pórobetonových tvárnic</t>
  </si>
  <si>
    <t>z pomocného pracovního lešení o výšce podlahy do 1900 mm a pro zatížení do 1,5 kPa,</t>
  </si>
  <si>
    <t>SPX</t>
  </si>
  <si>
    <t>340271615R00</t>
  </si>
  <si>
    <t>...plochy od 1 m2  do 4 m2, tloušťka zdiva 150 mm</t>
  </si>
  <si>
    <t>m3</t>
  </si>
  <si>
    <t>801-4</t>
  </si>
  <si>
    <t>RTS</t>
  </si>
  <si>
    <t>POL</t>
  </si>
  <si>
    <t xml:space="preserve">Výkres č.4, Půdorys nové stavební práce : </t>
  </si>
  <si>
    <t xml:space="preserve">zazdívky původních dveřních otvorů : </t>
  </si>
  <si>
    <t>0.28 kabinet : 0,40*2,00*0,15</t>
  </si>
  <si>
    <t>0.29 WC chlapci : 0,60*2,00*0,15</t>
  </si>
  <si>
    <t>0.30 WC dívky : 0,60*2,00*0,15</t>
  </si>
  <si>
    <t>0.31 sklad tělocvič. nářadí : 0,40*2,00*0,15</t>
  </si>
  <si>
    <t>342 01 Příčky z desek sádrokartonových</t>
  </si>
  <si>
    <t>zřízení nosné konstrukce příčky, vložení tepelné izolace tl. do 5 cm, dodávka a montáž desek, přebroušení a tmelení spár a úprava rohů</t>
  </si>
  <si>
    <t>342 01-33 dvojité opláštění, jednoduchá konstrukce CW 100</t>
  </si>
  <si>
    <t>342013321R00</t>
  </si>
  <si>
    <t>...tloušťka příčky 150 mm, tloušťka sádrokartonových desek 12,5 mm, standard, tloušťka izolace 80 mm, požární odolnost EI 60</t>
  </si>
  <si>
    <t>m2</t>
  </si>
  <si>
    <t>801-1</t>
  </si>
  <si>
    <t xml:space="preserve">nové příčka : </t>
  </si>
  <si>
    <t>mezi 0.28/0.29 : 2,80*3,50</t>
  </si>
  <si>
    <t>mezi 0.30/0.31 : 2,90*3,50</t>
  </si>
  <si>
    <t>342 09 Úpravy, doplňkové práce a příplatky pro sádrokartonové a sádrovláknité příčky</t>
  </si>
  <si>
    <t>342 09-1 Úpravy  příček pro osazení zařizovacích předmět</t>
  </si>
  <si>
    <t>342263310R00</t>
  </si>
  <si>
    <t>...úprava pro osazení umývadla</t>
  </si>
  <si>
    <t>kus</t>
  </si>
  <si>
    <t>0.29 WC chlapci : 1,00</t>
  </si>
  <si>
    <t>0.30 WC dívky : 1,00</t>
  </si>
  <si>
    <t>342 09-8 příplatek za desku</t>
  </si>
  <si>
    <t>342263990RV1</t>
  </si>
  <si>
    <t>...tloušťky 12,5 mm, impregnovanou, z jedné strany příčky</t>
  </si>
  <si>
    <t>Položka pořadí 2 : 39.90000*2</t>
  </si>
  <si>
    <t>342 94 Kotvení příček ke konstrukcím</t>
  </si>
  <si>
    <t>342948111R00</t>
  </si>
  <si>
    <t>...kotvami na hmoždinky</t>
  </si>
  <si>
    <t>m</t>
  </si>
  <si>
    <t>Včetně dodávky kotev i spojovacího materiálu.</t>
  </si>
  <si>
    <t>Výkres č.4, Půdorys nové stavební práce : 4*2,00</t>
  </si>
  <si>
    <t>340271615X00</t>
  </si>
  <si>
    <t>Zazdívka otvoru po vybouraném copilitovém oknu</t>
  </si>
  <si>
    <t>soub</t>
  </si>
  <si>
    <t>Vlastní</t>
  </si>
  <si>
    <t>POL_NEZ</t>
  </si>
  <si>
    <t>347016133X00</t>
  </si>
  <si>
    <t>Předstěna SDK, ocel.kce CW, 1x RBI 12,5mm</t>
  </si>
  <si>
    <t>Včetně:</t>
  </si>
  <si>
    <t>- nezbytné úpravy desek na příslušný rozměr</t>
  </si>
  <si>
    <t>- úpravy rohů, koutů a hran konstrukcí ze sádrokartonu</t>
  </si>
  <si>
    <t xml:space="preserve">předstěny : </t>
  </si>
  <si>
    <t xml:space="preserve">0.29 WC chlapci : </t>
  </si>
  <si>
    <t>u klozetu : 0,95*1,60</t>
  </si>
  <si>
    <t>u pisoáru : (0,50+0,95)*1,60</t>
  </si>
  <si>
    <t>0.30 WC dívky : 2*0,95*1,60</t>
  </si>
  <si>
    <t>347909001X00</t>
  </si>
  <si>
    <t>Zapláštění SDK deskou vč. osazení revizních dvířek</t>
  </si>
  <si>
    <t>0.23 umývárna : 1,00</t>
  </si>
  <si>
    <t>610 99 Zakrývání výplní vnitřních otvorů, předmětů apod.</t>
  </si>
  <si>
    <t>které se zřizují před úpravami povrchu, a obalení osazených dveřních zárubní před znečištěním při úpravách povrchu nástřikem plastických maltovin včetně pozdějšího odkrytí,</t>
  </si>
  <si>
    <t>610991111R00</t>
  </si>
  <si>
    <t>...fólií Pe 0,05-0,2 mm</t>
  </si>
  <si>
    <t>dle potřeby : 20,00</t>
  </si>
  <si>
    <t>611 42-1 Oprava vnitřních vápenných omítek stropů</t>
  </si>
  <si>
    <t>611 42-11 železobetonových rovných tvárnicových a kleneb v množství opravované plochy</t>
  </si>
  <si>
    <t>611421231R00</t>
  </si>
  <si>
    <t>...v množství opravované plochy přes 5 do 10 %, štukových</t>
  </si>
  <si>
    <t>Včetně pomocného pracovního lešení</t>
  </si>
  <si>
    <t>0.22 šatna : 19,31</t>
  </si>
  <si>
    <t>0.23 umývárna : 13,17</t>
  </si>
  <si>
    <t>0.24 sprchy : 7,93</t>
  </si>
  <si>
    <t>0.25 šatna : 20,59</t>
  </si>
  <si>
    <t>0.29 WC chlapci : 5,37</t>
  </si>
  <si>
    <t>0.30 WC dívky : 5,51</t>
  </si>
  <si>
    <t>0.31 sklad tělocvič. nářadí : 7,19</t>
  </si>
  <si>
    <t>612 40-1 Omítky malých ploch vnitřních stěn</t>
  </si>
  <si>
    <t>jakoukoliv maltou, z pomocného pracovního lešení o výšce podlahy do 1900 mm a pro zatížení do 1,5 kPa,</t>
  </si>
  <si>
    <t>612401391RT2</t>
  </si>
  <si>
    <t>...přes 0,25 do 1 m2, vápennou štukovou omítkou</t>
  </si>
  <si>
    <t>zazdívky původních dveřních otvorů : 10,00</t>
  </si>
  <si>
    <t>opravy omítek v m.č. 0.22 a 0.25 : 2,00</t>
  </si>
  <si>
    <t>612 42-1 Oprava vnitřních vápenných omítek stěn</t>
  </si>
  <si>
    <t>612421231R00</t>
  </si>
  <si>
    <t>...v množství opravované plochy přes 5 do 10 %,  štukových</t>
  </si>
  <si>
    <t xml:space="preserve">stěny a plochy stěn nad keramickým obkladem : </t>
  </si>
  <si>
    <t>0.22 šatna : 2*(2,90+6,75)*(3,50-2,00)</t>
  </si>
  <si>
    <t>0.23 umývárna : 2*(4,10+3,20)*(3,50-2,00)</t>
  </si>
  <si>
    <t>0.24 sprchy : 2*(2,50+3,20)*(3,50-2,00)</t>
  </si>
  <si>
    <t>0.25 šatna : 2*(3,05+6,75)*(3,50-2,00)</t>
  </si>
  <si>
    <t>0.28 kabinet, nová SDK příčka : 2,80*(3,50-2,00)</t>
  </si>
  <si>
    <t>0.29 WC chlapci : 2*(2,90+1,90)*(3,50-2,00)</t>
  </si>
  <si>
    <t>0.30 WC dívky : 2*(2,90+1,90)*(3,50-2,00)</t>
  </si>
  <si>
    <t>0.31 sklad tělocvič. nářadí, nová SDK příčka : 2,90*(3,50-2,00)</t>
  </si>
  <si>
    <t>612421321R00</t>
  </si>
  <si>
    <t>...v množství opravované plochy přes 10 do 30 %, hladkých</t>
  </si>
  <si>
    <t xml:space="preserve">Příprava podkladu pod nový keramický obklad, vyrovnání : </t>
  </si>
  <si>
    <t xml:space="preserve">celková plocha keramického obkladu : </t>
  </si>
  <si>
    <t>Položka pořadí 63 : 85.40000</t>
  </si>
  <si>
    <t xml:space="preserve">odpočet plochy kde podklad tvoří  nové SDK příčky : </t>
  </si>
  <si>
    <t>0.29 WC chlapci : -1*((2,90+2*1,90)*2,00-0,70*2,00)</t>
  </si>
  <si>
    <t>0.30 WC dívky : -1*((2,90+2*1,90)*2,00-0,70*2,00)</t>
  </si>
  <si>
    <t>632 41-1 Potěr ze suchých směsí</t>
  </si>
  <si>
    <t>s rozprostřením a uhlazením</t>
  </si>
  <si>
    <t>632421112RT1</t>
  </si>
  <si>
    <t>...samonivelační podlahová hmota na bázi cementu, tloušťky 2 mm, ruční zpracování</t>
  </si>
  <si>
    <t xml:space="preserve">nivelace pod novou PVC podlahovou krytinu : </t>
  </si>
  <si>
    <t>Položka pořadí 58 : 39.90000</t>
  </si>
  <si>
    <t>632421115RT1</t>
  </si>
  <si>
    <t>...samonivelační podlahová hmota na bázi cementu, tloušťka 5 mm, ruční zpracování</t>
  </si>
  <si>
    <t>včetně penetrace podkladu.</t>
  </si>
  <si>
    <t xml:space="preserve">nivelace pod novou keramickou dlažbu : </t>
  </si>
  <si>
    <t>Položka pořadí 52 : 31.98000</t>
  </si>
  <si>
    <t>642 94-2 Ocelové zárubně osazované dodatečně</t>
  </si>
  <si>
    <t>lisované nebo z úhelníků s vybetonováním prahu, z pomocného pracovního lešení o výšce podlahy do 1900 mm a pro zatížení do 1,5 kPa, včetně dodávky zárubně</t>
  </si>
  <si>
    <t>642944121RU3</t>
  </si>
  <si>
    <t>...šířky 700 mm, výšky 1970 mm, hloubky 160 mm</t>
  </si>
  <si>
    <t>0.29 WC chlapci, 700/1970 : 1,00</t>
  </si>
  <si>
    <t>0.30 WC dívky, 700/1970 : 1,00</t>
  </si>
  <si>
    <t>642944121RU4</t>
  </si>
  <si>
    <t>...šířky 800 mm, výšky 1970 mm, hloubky 160 mm</t>
  </si>
  <si>
    <t>0.22 šatna, 800/1970 : 2,00</t>
  </si>
  <si>
    <t>0.25 šatna, 800/1970 : 2,00</t>
  </si>
  <si>
    <t>0.28 kabinet, 800/1970 : 1,00</t>
  </si>
  <si>
    <t>0.31 sklad tělocvič. nářadí, 800/1970 : 1,00</t>
  </si>
  <si>
    <t>900      XT1</t>
  </si>
  <si>
    <t>Zednické přípomoce specialistům PSV</t>
  </si>
  <si>
    <t>zasekání původního potrubí v rohu místnosti 0.23 u snížených umyvadel + drážky, zaomítání, prostupy, průrazy dle potřeby</t>
  </si>
  <si>
    <t>941 95-5 Lešení lehké pracovní pomocné</t>
  </si>
  <si>
    <t>941955003R00</t>
  </si>
  <si>
    <t>...pomocné, o výšce lešeňové podlahy přes 1,9 do 2,5 m</t>
  </si>
  <si>
    <t>800-3</t>
  </si>
  <si>
    <t xml:space="preserve">pro bourací práce a pro provedení opravy omítek : </t>
  </si>
  <si>
    <t>Položka pořadí 12 : 44.45100*0,33</t>
  </si>
  <si>
    <t>Položka pořadí 13 : 20.26200*0,33</t>
  </si>
  <si>
    <t>952 90 Vyčištění budov a ostatních objektů</t>
  </si>
  <si>
    <t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t>
  </si>
  <si>
    <t>952901111R00</t>
  </si>
  <si>
    <t>...světlá výška podlaží do 4 m</t>
  </si>
  <si>
    <t>Položka je určena pro vyčištění budov bytové nebo občanské výstavby - zametení a umytí podlah, dlažeb, obkladů, schodů v místnostech, chodbách a schodištích, vyčištění a umytí oken, dveří s rámy, zárubněmi, umytí a vyčistění jiných zasklených a natíraných ploch a zařizovacích předmětů před předáním do užívání.</t>
  </si>
  <si>
    <t>0.26 chodba : 40,00</t>
  </si>
  <si>
    <t>0.28 kabinet : 10,00</t>
  </si>
  <si>
    <t>ostatní dotčené plochy : 50,00</t>
  </si>
  <si>
    <t>962 03-1 Bourání příček z cihel a tvárnic</t>
  </si>
  <si>
    <t>nebo vybourání otvorů průřezové plochy přes 4 m2 v příčkách, včetně pomocného lešení o výšce podlahy do 1900 mm a pro zatížení do 1,5 kPa  (150 kg/m2),</t>
  </si>
  <si>
    <t>962031132R00</t>
  </si>
  <si>
    <t xml:space="preserve">...z jakýchkoliv cihel pálených, plných nebo dutých, na jakoukoliv maltu vápenou nebo vápenocementovou, tloušťky do 100 mm </t>
  </si>
  <si>
    <t>801-3</t>
  </si>
  <si>
    <t xml:space="preserve">Výkres č.3, Půdorys demoličních prací : </t>
  </si>
  <si>
    <t xml:space="preserve">stávající příčky : </t>
  </si>
  <si>
    <t>v 0.29 : 1,45*3,50-0,60*1,90</t>
  </si>
  <si>
    <t>v 0.30 : 1,45*3,50-0,60*1,90</t>
  </si>
  <si>
    <t>962031133R00</t>
  </si>
  <si>
    <t xml:space="preserve">...z jakýchkoliv cihel pálených, plných nebo dutých, na jakoukoliv maltu vápenou nebo vápenocementovou, tloušťky do 150 mm </t>
  </si>
  <si>
    <t>965 04-81 Dočištění povrchu po vybourání dlažeb</t>
  </si>
  <si>
    <t>965048130R00</t>
  </si>
  <si>
    <t>...do tmele, plochy do 30%</t>
  </si>
  <si>
    <t>Položka pořadí 24 : 34.47000</t>
  </si>
  <si>
    <t>965 08-1 Bourání podlah</t>
  </si>
  <si>
    <t>bez podkladního lože, s jakoukoliv výplní spár</t>
  </si>
  <si>
    <t>965081713R00</t>
  </si>
  <si>
    <t>...z keramických dlaždic, tloušťky do 10 mm, plochy přes 1 m2</t>
  </si>
  <si>
    <t>0.29 WC dívky : 4,16</t>
  </si>
  <si>
    <t>0.30 WC chlapci : 4,21</t>
  </si>
  <si>
    <t>soklíky : 5,00</t>
  </si>
  <si>
    <t>968 06-1 Vyvěšení nebo zavěšení dřevěných křídel</t>
  </si>
  <si>
    <t>oken, dveří a vrat, s uložením a opětovným zavěšením po provedení stavebních změn,</t>
  </si>
  <si>
    <t>968061125R00</t>
  </si>
  <si>
    <t>...dveří, plochy do 2 m2</t>
  </si>
  <si>
    <t>Výkres č.3, Půdorys demoličních prací : 10,00</t>
  </si>
  <si>
    <t>968 07-2 Vybourání a vyjmutí kovových rámů a rolet</t>
  </si>
  <si>
    <t>968 07-21 rámů, včetně pomocného lešení o výšce podlahy do 1900 mm a pro zatížení do 1,5 kPa  (150 kg/m2)</t>
  </si>
  <si>
    <t>968072455R00</t>
  </si>
  <si>
    <t>...dveřních zárubní, plochy do 2 m2</t>
  </si>
  <si>
    <t>600/1970 : 4,00</t>
  </si>
  <si>
    <t>800/1970 : 6,00</t>
  </si>
  <si>
    <t>971 03 Vybourání otvorů ve zdivu cihelném</t>
  </si>
  <si>
    <t>základovém nebo nadzákladovém,</t>
  </si>
  <si>
    <t>971 03-2 z jakýchkoliv cihel pálených</t>
  </si>
  <si>
    <t>971033631R00</t>
  </si>
  <si>
    <t>...na jakoukoliv maltu vápenou nebo vápenocementovou, plochy do 4 m2, tloušťky do 150 mm</t>
  </si>
  <si>
    <t>Včetně pomocného lešení o výšce podlahy do 1900 mm a pro zatížení do 1,5 kPa  (150 kg/m2).</t>
  </si>
  <si>
    <t xml:space="preserve">otvory pro nové umístění dveří : </t>
  </si>
  <si>
    <t>0.28 kabinet : 0,80*2,00</t>
  </si>
  <si>
    <t>0.29 WC dívky : 1,30*2,00</t>
  </si>
  <si>
    <t>0.30 WC chlapci : 1,10*2,00</t>
  </si>
  <si>
    <t>0.31 sklad tělocvič. nářadí : 0,80*2,00</t>
  </si>
  <si>
    <t>978 05 Odsekání a odebrání obkladů</t>
  </si>
  <si>
    <t>včetně otlučení podkladní omítky až na zdivo,</t>
  </si>
  <si>
    <t>978 05-2 stěn</t>
  </si>
  <si>
    <t>978059531R00</t>
  </si>
  <si>
    <t>...z obkládaček vnitřních z jakýchkoliv materiálů, plochy přes 2 m2</t>
  </si>
  <si>
    <t xml:space="preserve">stávající keramický obklad : </t>
  </si>
  <si>
    <t>0.23 umývárna : (4,10+3,20+4,10+2*0,15)*1,50-(0,80*1,50+1,20*1,50)</t>
  </si>
  <si>
    <t>0.24 sprchy : (2*(2,50+3,20)+2*0,50)*1,50-(1,20*1,50)</t>
  </si>
  <si>
    <t>0.29 WC dívky : (1,45+1,90+2*(1,45+0,90))*1,50-2*0,60*1,50</t>
  </si>
  <si>
    <t>0.30 WC chlapci : (2*1,45+1,90+2*(1,45+0,90))*1,50-3*0,60*1,50</t>
  </si>
  <si>
    <t>962081141X00</t>
  </si>
  <si>
    <t>Vybourání copilitové výplně mezi WC a chodbou</t>
  </si>
  <si>
    <t>999 28 Přesun hmot pro opravy a údržbu objektů</t>
  </si>
  <si>
    <t>oborů 801, 803, 811 a 812</t>
  </si>
  <si>
    <t>999 28-1 pro opravy a údržbu dosavadních objektů včetně vnějších plášťů</t>
  </si>
  <si>
    <t>999281105R00</t>
  </si>
  <si>
    <t>...výšky do 6 m</t>
  </si>
  <si>
    <t>t</t>
  </si>
  <si>
    <t>991909001</t>
  </si>
  <si>
    <t>Ostatní demontáže neuvedené položkově, mýdelníky, zrcadla a pod...</t>
  </si>
  <si>
    <t>hod</t>
  </si>
  <si>
    <t>711 21 Izolace stěrkové</t>
  </si>
  <si>
    <t>711210020RA0</t>
  </si>
  <si>
    <t>...hydroizolační těsnicí hmotou , dvousložkovou pružnou izolací, proti vlhkosti, včetně těsnicího pásu do spoje podlaha-stěna</t>
  </si>
  <si>
    <t>AP-PSV</t>
  </si>
  <si>
    <t>Nanesení hydroizolační stěrky ve dvou vrstvách. Vlepení těsnicí pásky do spoje podlaha-stěna, přitlačení a uhlazení, přetažení pásky další vrstvou izolační stěrky.</t>
  </si>
  <si>
    <t xml:space="preserve">pod novou dlažbou : </t>
  </si>
  <si>
    <t xml:space="preserve">SDK předstěny : </t>
  </si>
  <si>
    <t>Položka pořadí 7 : 6.88000</t>
  </si>
  <si>
    <t xml:space="preserve">stěny : </t>
  </si>
  <si>
    <t>u umyvadel : 10*0,60*2,00</t>
  </si>
  <si>
    <t>0.24 sprchy : 2*(2,50+3,20)*2,00+2*0,50*2,00-1,20*2,00</t>
  </si>
  <si>
    <t>720909000RAX</t>
  </si>
  <si>
    <t>Zdravotechnické instalace - dle oceněné přílohy</t>
  </si>
  <si>
    <t>728909001RAX</t>
  </si>
  <si>
    <t>Výměna VZT potrubí v m.č. 0.23 a 0.24, nové potrubí vč. výústků v celé délce, agregovaná položka - kompletní provedení</t>
  </si>
  <si>
    <t>Položka obsahuje odvoz a likvidaci stávajícího VZT potrubí</t>
  </si>
  <si>
    <t>735 15 Otopná tělesa panelová</t>
  </si>
  <si>
    <t>735156669R00</t>
  </si>
  <si>
    <t>...počet desek 2, počet přídavných přestupných ploch 2, výška 600 mm, délka 1600 mm, levé nebo pravé boční připojení,s nuceným nebo samotížným oběhem, čelní deska profilovaná</t>
  </si>
  <si>
    <t>800-731</t>
  </si>
  <si>
    <t>počet desek 2, počet přídavných přestupných ploch 2, výška 600 mm, délka 1600 mm, levé nebo pravé boční připojení,s nuceným nebo samotížným oběhem, čelní deska profilovaná, vč. termohlavice</t>
  </si>
  <si>
    <t>položka obsahuje veškeré související práce nutné k provedení výměny otopného tělesa (např. vypuštění a napuštění potrubí, zátky a pod...)</t>
  </si>
  <si>
    <t>0.22 šatna : 1,00</t>
  </si>
  <si>
    <t>0.25 šatna : 1,00</t>
  </si>
  <si>
    <t>735 15 Demontáž otopných těles panelových</t>
  </si>
  <si>
    <t>735151822R00</t>
  </si>
  <si>
    <t>...dvouřadých, stavební délky přes 1500 do 2820  mm</t>
  </si>
  <si>
    <t>766 66 Montáž dveřních křídel kompletizovaných</t>
  </si>
  <si>
    <t>766661112R00</t>
  </si>
  <si>
    <t>...otevíravých ,  , do ocelové nebo fošnové zárubně, jednokřídlových, šířky do 800 mm</t>
  </si>
  <si>
    <t>800-766</t>
  </si>
  <si>
    <t>766 69 Ostatní</t>
  </si>
  <si>
    <t>766 69-17 montáž prahů dveří</t>
  </si>
  <si>
    <t>766695212R00</t>
  </si>
  <si>
    <t>...jednokřídlých, šířky do 100 mm</t>
  </si>
  <si>
    <t>dveře mezi 0.26/0.22, 0.25, 0.28, 0.29, 0.30, 0.31 : 4,00+2,00</t>
  </si>
  <si>
    <t>766909001RAX</t>
  </si>
  <si>
    <t>Dod+Mtž sanitární zástěna rám elox hliník, komplet vč. dveří a přesunu hmot</t>
  </si>
  <si>
    <t>DTD desky tl 32 mm lemované profily z elox hliníku, dveře se zámkovou úpravou signalizace volno/obsazeno, výška kabin 205 cm včt stavitelných nožiček, rozměrově dle dispozice na výkresu, barva dle výběru uživatele, před realizací provést zaměření na místě.</t>
  </si>
  <si>
    <t>0.29 WC chlapci : (0,95+1,30)*2,10</t>
  </si>
  <si>
    <t>0.30 WC dívky : (1,90+1,30)*2,10</t>
  </si>
  <si>
    <t>54914634X</t>
  </si>
  <si>
    <t>Dveřní kování</t>
  </si>
  <si>
    <t>Položka pořadí 42 : 2.00000</t>
  </si>
  <si>
    <t>Položka pořadí 43 : 6.00000</t>
  </si>
  <si>
    <t>54990900X</t>
  </si>
  <si>
    <t>Příplatek k dveřnímu křídlu za zámek a vložku FAB</t>
  </si>
  <si>
    <t>Položka pořadí 40 : 8.00000</t>
  </si>
  <si>
    <t>61161802X</t>
  </si>
  <si>
    <t>Dveře vnitřní hladké plné 1kř. 70x197</t>
  </si>
  <si>
    <t>61161803X</t>
  </si>
  <si>
    <t>Dveře vnitřní hladké plné 1kř. 80x197</t>
  </si>
  <si>
    <t>61187141R</t>
  </si>
  <si>
    <t>práh dub; š = 150 mm; l = 700,0 mm; tl = 20,0 mm</t>
  </si>
  <si>
    <t>SPCM</t>
  </si>
  <si>
    <t>61187161R</t>
  </si>
  <si>
    <t>práh dub; š = 150 mm; l = 800,0 mm; tl = 20,0 mm</t>
  </si>
  <si>
    <t>998 76-6 Přesun hmot pro konstrukce truhlářské</t>
  </si>
  <si>
    <t>50 m vodorovně</t>
  </si>
  <si>
    <t>998766101R00</t>
  </si>
  <si>
    <t>...v objektech výšky do 6 m</t>
  </si>
  <si>
    <t>767 64 Montáž dveří</t>
  </si>
  <si>
    <t>767 64-1 montáž doplňků dveří</t>
  </si>
  <si>
    <t>767649191R00</t>
  </si>
  <si>
    <t>...samozavírače hydraulického</t>
  </si>
  <si>
    <t>800-767</t>
  </si>
  <si>
    <t>767909001RAX</t>
  </si>
  <si>
    <t>Úprava dvoukřídlových dveří 1700/3200mm</t>
  </si>
  <si>
    <t>Dveře z chodby podříznout a osadit atypický práh pro zakrytí výškového rozdílu cca 15mm.</t>
  </si>
  <si>
    <t>54917030R</t>
  </si>
  <si>
    <t>zavírač dveří hydraulický hmotnost dveří do 25 kg; š. dveří 700 mm; stříbrný</t>
  </si>
  <si>
    <t>998 76-7 Přesun hmot pro kovové stavební doplňk. konstrukce</t>
  </si>
  <si>
    <t>998767101R00</t>
  </si>
  <si>
    <t>771 11 Doplňkové práce při kladení dlažeb</t>
  </si>
  <si>
    <t>771111122R00</t>
  </si>
  <si>
    <t>...montáž podlahových lišt přechodových</t>
  </si>
  <si>
    <t>800-771</t>
  </si>
  <si>
    <t xml:space="preserve">Pod dveřmi : </t>
  </si>
  <si>
    <t>700/1970 : 2*0,70</t>
  </si>
  <si>
    <t>800/1970 : 6*0,80</t>
  </si>
  <si>
    <t>771 57-5 Montáž podlah z dlaždic keramických</t>
  </si>
  <si>
    <t>771575109R00</t>
  </si>
  <si>
    <t>...300 x 300 mm, režných nebo glazovaných, hladkých, kladených do flexibilního tmele</t>
  </si>
  <si>
    <t>28342443R</t>
  </si>
  <si>
    <t>profil dilatační PVC; š = 56,0 mm; h = 12,5 mm</t>
  </si>
  <si>
    <t xml:space="preserve">materiál +10% k čisté výměře : </t>
  </si>
  <si>
    <t>Položka pořadí 51 : 6.82000*1,1</t>
  </si>
  <si>
    <t>59764999X</t>
  </si>
  <si>
    <t>Dlažba keramická, uchazeč použije částku 400,- Kč/m2, protiskluz dle ČSN (R9), typ a odstín bude, upřesněn</t>
  </si>
  <si>
    <t>Položka pořadí 52 : 35.17800*1,1</t>
  </si>
  <si>
    <t>998 77-1 Přesun hmot pro podlahy z dlaždic</t>
  </si>
  <si>
    <t>998771101R00</t>
  </si>
  <si>
    <t>776 42 Lepení soklíků PVC a napojení krytiny na stěnu</t>
  </si>
  <si>
    <t>776421100RU1</t>
  </si>
  <si>
    <t>...lepení podlahových soklíků z PVC a vinylu včetně dodávky soklíku</t>
  </si>
  <si>
    <t>800-775</t>
  </si>
  <si>
    <t>0.22 šatna : 2*(2,90+6,75)-2*0,80</t>
  </si>
  <si>
    <t>0.25 šatna : 2*(3,05+6,75)-2*0,80</t>
  </si>
  <si>
    <t xml:space="preserve">doplnění soklu - nová SDK příčka : </t>
  </si>
  <si>
    <t>0.28 kabinet : 2,80</t>
  </si>
  <si>
    <t>0.31 sklad tělocvič. nářadí : 2,90</t>
  </si>
  <si>
    <t>776 51-8 Odstranění povlakových podlah z nášlapné plochy</t>
  </si>
  <si>
    <t>776511820R00</t>
  </si>
  <si>
    <t>...lepených, s podložkou, z ploch přes 20 m2</t>
  </si>
  <si>
    <t>0.28 kabinet : 2,90*0,60</t>
  </si>
  <si>
    <t>0.31 sklad tělocvič. nářadí : 2,90*0,60</t>
  </si>
  <si>
    <t>776 52 Lepení povlakových podlah z plastů</t>
  </si>
  <si>
    <t>776 52-1 Lepení povlakových podlah z plastů - pásy</t>
  </si>
  <si>
    <t>776521100R00</t>
  </si>
  <si>
    <t xml:space="preserve">...z PVC, montáž,  </t>
  </si>
  <si>
    <t>776 99 Ostatní práce</t>
  </si>
  <si>
    <t>776994111R00</t>
  </si>
  <si>
    <t>...svařování povlakových podlah  z pásů nebo čtverců</t>
  </si>
  <si>
    <t xml:space="preserve">cca 1m´na 1m2 plochy : </t>
  </si>
  <si>
    <t>776996110R00</t>
  </si>
  <si>
    <t>...napuštění povlakových podlah pastou</t>
  </si>
  <si>
    <t>Položka pořadí 59 : 39.90000</t>
  </si>
  <si>
    <t>28412285R</t>
  </si>
  <si>
    <t>podlahovina PVC v rolích; š = 1 500,0 mm; tl. 2,00 mm; heterogenní; protiskluzná; oblast bytová, komerční, průmyslová</t>
  </si>
  <si>
    <t>Položka pořadí 58 : 43.89000*1,1</t>
  </si>
  <si>
    <t>998 77-6 Přesun hmot pro podlahy povlakové</t>
  </si>
  <si>
    <t>vodorovně do 50 m</t>
  </si>
  <si>
    <t>998776101R00</t>
  </si>
  <si>
    <t>781 47 Montáž obkladů vnitřních z dlaždic keramických</t>
  </si>
  <si>
    <t>781 47-5 kladených do tmele</t>
  </si>
  <si>
    <t>781475116R00</t>
  </si>
  <si>
    <t>...300 x 300 mm,  , kladených do flexibilního tmele</t>
  </si>
  <si>
    <t>0.23 umývárna : 2*(4,10+3,20)*2,00+2*0,15*2,00-1,20*2,00</t>
  </si>
  <si>
    <t>0.29 WC chlapci : 2*(2,90+1,90)*2,00-0,70*2,00</t>
  </si>
  <si>
    <t>0.30 WC dívky : 2*(2,90+1,90)*2,00-0,70*2,00</t>
  </si>
  <si>
    <t>59782999X</t>
  </si>
  <si>
    <t>Obklad keramický 30x20cm, uchazeč použije částku 400,- Kč/m2, typ a odstín bude upřesněn</t>
  </si>
  <si>
    <t>Položka pořadí 63 : 93.94000*1,1</t>
  </si>
  <si>
    <t>998 78 Přesun hmot pro obklady keramické</t>
  </si>
  <si>
    <t>998781101R00</t>
  </si>
  <si>
    <t>783 22 Nátěry kov.stavebních doplňk.konstrukcí syntetické</t>
  </si>
  <si>
    <t>783222100R00</t>
  </si>
  <si>
    <t xml:space="preserve">...dvojnásobné,  </t>
  </si>
  <si>
    <t>800-783</t>
  </si>
  <si>
    <t>včetně pomocného lešení.</t>
  </si>
  <si>
    <t xml:space="preserve">zárubně : </t>
  </si>
  <si>
    <t>70x197 : 2,00*(0,70+2,00+2,00)*0,25</t>
  </si>
  <si>
    <t>80x197 : 6,00*(0,80+2,00+2,00)*0,25</t>
  </si>
  <si>
    <t>783909001RAX</t>
  </si>
  <si>
    <t>Nátěr stávajícího VZT potrubí, oškrábání + 2x nátěr</t>
  </si>
  <si>
    <t>783909002RAX</t>
  </si>
  <si>
    <t>Nátěr všech trubních rozvodů ÚT, obroušení, 1x základní + 2x vrchní nátěr</t>
  </si>
  <si>
    <t>m.č. 023 a 024 : 1,00</t>
  </si>
  <si>
    <t>784 40 Odstranění maleb</t>
  </si>
  <si>
    <t>784402801R00</t>
  </si>
  <si>
    <t>...oškrabáním, v místnostech do 3,8 m</t>
  </si>
  <si>
    <t>800-784</t>
  </si>
  <si>
    <t xml:space="preserve">stropy : </t>
  </si>
  <si>
    <t>0.22 šatna : 2*(6,75+2,90)*3,50</t>
  </si>
  <si>
    <t>0.23 umývárna : 2*(4,10+3,20)*3,50</t>
  </si>
  <si>
    <t>0.24 sprchy : 2*(2,50+3,20)*3,50</t>
  </si>
  <si>
    <t>0.25 šatna : 2*(6,75+3,05)*1,50</t>
  </si>
  <si>
    <t>0.29 WC dívky : 2*(1,90+1,45)*3,50+2*(0,90+1,45)*3,50</t>
  </si>
  <si>
    <t>0.30 WC chlapci : 2*(1,90+1,45)*3,50+2*(0,90+1,45)*3,50</t>
  </si>
  <si>
    <t>odpočet bouraných keramických obkladů : -53,175</t>
  </si>
  <si>
    <t>odpočet bouraných příček : 2*2,90*3,50+4*1,45*2,00</t>
  </si>
  <si>
    <t>784 41 Příprava povrchu</t>
  </si>
  <si>
    <t>784 41-2 Penetrace (napouštění) podkladu</t>
  </si>
  <si>
    <t>784161401R00</t>
  </si>
  <si>
    <t>...disperzní, jednonásobná</t>
  </si>
  <si>
    <t>Položka pořadí 71 : 300.78000</t>
  </si>
  <si>
    <t>784165512X00</t>
  </si>
  <si>
    <t>Malba tekutá kvalitní, bílá, bez penetrace, 3x, vhodná pro školy</t>
  </si>
  <si>
    <t>0.22 šatna : 2*(2,90+6,75)*3,50</t>
  </si>
  <si>
    <t>0.25 šatna : 2*(3,05+6,75)*3,50</t>
  </si>
  <si>
    <t>0.28 kabinet, nová SDK příčka : 2,80*3,50</t>
  </si>
  <si>
    <t>0.29 WC chlapci : 2*(2,90+1,90)*3,50</t>
  </si>
  <si>
    <t>0.30 WC dívky : 2*(2,90+1,90)*3,50</t>
  </si>
  <si>
    <t>0.31 sklad tělocvič. nářadí, nová SDK příčka : 2,90*3,50</t>
  </si>
  <si>
    <t>Mezisoučet</t>
  </si>
  <si>
    <t xml:space="preserve">odpočet plochy keramických obkladů : </t>
  </si>
  <si>
    <t>Položka pořadí 63 : -85.40000*-1</t>
  </si>
  <si>
    <t>787909001X00</t>
  </si>
  <si>
    <t>Dod+Mtž zrcadla vlepeného do obkladu, rozměr 500/400mm</t>
  </si>
  <si>
    <t>nad každým umyvadlem : 10,00</t>
  </si>
  <si>
    <t>799909002X00</t>
  </si>
  <si>
    <t>Dod+Mtž zavěšeného dávkovače mýdla, uchazeč použije částku 1000,- Kč/kus, bude upřesněno dle výběru investora</t>
  </si>
  <si>
    <t>u každého umyvadla : 10,00</t>
  </si>
  <si>
    <t>799909003X00</t>
  </si>
  <si>
    <t>Dod+Mtž závěsného zásobníku papírových ručníků, uchazeč použije částku 3000,- Kč/kus, bude upřesněno dle výběru investora</t>
  </si>
  <si>
    <t>799909004X00</t>
  </si>
  <si>
    <t>Dod+Mtž hygienického zásobníku na WC papír (uzamykatelného), uchazeč použije částku 1000,- Kč/kus, bude upřesněno dle výběru investora</t>
  </si>
  <si>
    <t>0.30 WC dívky : 2,00</t>
  </si>
  <si>
    <t>799909005X00</t>
  </si>
  <si>
    <t>Dod+Mtž zásobníku hygienických sáčků, uchazeč použije částku 800,- Kč/kus, typ, barva - bude, upřesněno dle výběru investora</t>
  </si>
  <si>
    <t>799909006X00</t>
  </si>
  <si>
    <t>Dod+Mtž odpadkového koše, uchazeč použije částku 1500,- Kč/kus, typ, barva - bude upřesněno dle, výběru investora</t>
  </si>
  <si>
    <t>Položka pořadí 76 : 2.00000</t>
  </si>
  <si>
    <t>799909007X00</t>
  </si>
  <si>
    <t>Dod+Mtž WC štětky - umístění na zeď, uchazeč použije částku 1500,- Kč/kus, typ, barva - bude, upřesněno dle výběru investora</t>
  </si>
  <si>
    <t>799909008X00</t>
  </si>
  <si>
    <t>Dod+Mtž elektrického vysoušeče rukou, uchazeč použije částku 20000,- Kč/kus, bude upřesněno dle výběru investora</t>
  </si>
  <si>
    <t>799909009X00</t>
  </si>
  <si>
    <t>Dod+Mtž označení místností - tabulky na dveře</t>
  </si>
  <si>
    <t>0.23 umývárna : 2,00</t>
  </si>
  <si>
    <t>0.28 kabinet : 1,00</t>
  </si>
  <si>
    <t>0.31 sklad tělocvič. nářadí : 1,00</t>
  </si>
  <si>
    <t>210909001X00</t>
  </si>
  <si>
    <t>Demontáže elektro a svítidel, vč. přesunu vybouraných hmot a likvidace</t>
  </si>
  <si>
    <t>210909002RAX</t>
  </si>
  <si>
    <t>Elektroinstalace - dle oceněné přílohy</t>
  </si>
  <si>
    <t>979 08-1 Odvoz suti a vybouraných hmot na skládku</t>
  </si>
  <si>
    <t>979081111R00</t>
  </si>
  <si>
    <t>...do 1 km</t>
  </si>
  <si>
    <t>Včetně naložení na dopravní prostředek a složení na skládku, bez poplatku za skládku.</t>
  </si>
  <si>
    <t>979081121R00</t>
  </si>
  <si>
    <t>...příplatek za každý další 1 km</t>
  </si>
  <si>
    <t>979 08-2 Vnitrostaveništní doprava suti a vybouraných hmot</t>
  </si>
  <si>
    <t>979082111R00</t>
  </si>
  <si>
    <t>...do 10 m</t>
  </si>
  <si>
    <t>979 08-4 Poplatek za skládku</t>
  </si>
  <si>
    <t>979990001R00</t>
  </si>
  <si>
    <t>...stavební suti</t>
  </si>
  <si>
    <t>005121 Zařízení staveniště</t>
  </si>
  <si>
    <t>005121 R</t>
  </si>
  <si>
    <t>Zařízení staveniště</t>
  </si>
  <si>
    <t>Soubor</t>
  </si>
  <si>
    <t>800-0</t>
  </si>
  <si>
    <t>Veškeré náklady spojené s vybudováním, provozem a odstraněním zařízení staveniště.</t>
  </si>
  <si>
    <t>00524 Předání a převzetí díla</t>
  </si>
  <si>
    <t>Náklady zhotovitele, které vzniknou v souvislosti s povinnostmi zhotovitele při předání a převzetí díla.</t>
  </si>
  <si>
    <t>00524 R</t>
  </si>
  <si>
    <t>Předání a převzetí díla</t>
  </si>
  <si>
    <t>Celkem za objekt</t>
  </si>
  <si>
    <t/>
  </si>
  <si>
    <t>Rekapitulace soupisu</t>
  </si>
  <si>
    <t>Stavební díl</t>
  </si>
  <si>
    <t>Celkem soupis</t>
  </si>
  <si>
    <t>Projektová příprava na stavební úpravu sociálního zařízení u tělocvičny na ZŠ Jabloňová</t>
  </si>
  <si>
    <t>ZTI</t>
  </si>
  <si>
    <t>Zdravotně technické instalace</t>
  </si>
  <si>
    <t>Dodávka</t>
  </si>
  <si>
    <t>Dodávka celk.</t>
  </si>
  <si>
    <t>Montáž</t>
  </si>
  <si>
    <t>Montáž celk.</t>
  </si>
  <si>
    <t>cena s DPH</t>
  </si>
  <si>
    <t>hmotnost / MJ</t>
  </si>
  <si>
    <t>hmotnost celk.(t)</t>
  </si>
  <si>
    <t>dem. hmotnost / MJ</t>
  </si>
  <si>
    <t>dem. hmotnost celk.(t)</t>
  </si>
  <si>
    <t>721</t>
  </si>
  <si>
    <t>Kanalizace</t>
  </si>
  <si>
    <t>721001</t>
  </si>
  <si>
    <t>připojovací potrubí DN50, polypropylen (PP-HT); včetně tvarovek; včetně dodávky a montáže</t>
  </si>
  <si>
    <t>bm</t>
  </si>
  <si>
    <t>721002</t>
  </si>
  <si>
    <t>připojovací potrubí DN110, polypropylen (PP-HT); včetně tvarovek; včetně dodávky a montáže</t>
  </si>
  <si>
    <t>721003</t>
  </si>
  <si>
    <t>kotvení pro potrubí DN50, dle výrobce potrubí; včetně dodávky a montáže</t>
  </si>
  <si>
    <t>ks</t>
  </si>
  <si>
    <t>721004</t>
  </si>
  <si>
    <t>kotvení pro potrubí DN110, dle výrobce potrubí; včetně dodávky a montáže</t>
  </si>
  <si>
    <t>721005</t>
  </si>
  <si>
    <t>připojovací koleno pro umyvadlo DN50/40; polypropylen (PP-HT); včetně dodávky a montáže</t>
  </si>
  <si>
    <t>721006</t>
  </si>
  <si>
    <t>připojovací koleno pro připojení WC s kulovým kloubem nastavitelným od 0 - 90°; včetně dodávky a montáže</t>
  </si>
  <si>
    <t>721007</t>
  </si>
  <si>
    <t>podlahová vpust DN75 s vodorovným odtokem, pevným izolačním límcem, sifonovou vložkou PRIMUS, s plastovým výškově stavitelným nástavcem s rámečkem 14 - 70mm / 123 x 123mm a mřížkou z nerezové oceli 115x115mm.; včetně dodávky a montáže</t>
  </si>
  <si>
    <t>721008</t>
  </si>
  <si>
    <t>vysekání drážky ve zdivu pro potrubí DN50 (včetně vyplnění a zednického začištění na úrověň štuku po montáži potrubí)</t>
  </si>
  <si>
    <t>721009</t>
  </si>
  <si>
    <t>vysekání drážky vv podlaze pro potrubí DN110 (včetně vyplnění a zednického začištění na úrověň hrubé podlahy po montáži potrubí)</t>
  </si>
  <si>
    <t>721010</t>
  </si>
  <si>
    <t>zkouška těsnosti potrubí</t>
  </si>
  <si>
    <t>721011</t>
  </si>
  <si>
    <t>napojení nových rozvodů na stávající potrubí</t>
  </si>
  <si>
    <t>721012</t>
  </si>
  <si>
    <t>náklady na PD</t>
  </si>
  <si>
    <t>soubor</t>
  </si>
  <si>
    <t>721013</t>
  </si>
  <si>
    <t xml:space="preserve">přesun hmot </t>
  </si>
  <si>
    <t>722</t>
  </si>
  <si>
    <t>Vodovod</t>
  </si>
  <si>
    <t>potrubí studené vody PPR PN16 25x3,5, izolované (tl.13mm); včetně dodávky a montáže</t>
  </si>
  <si>
    <t>potrubí teplé vody PPR PN16 25x3,5, izolované (tl.20mm); včetně dodávky a montáže</t>
  </si>
  <si>
    <t>kotvení plastového potrubí D25, dle výrobce potrubí; včetně dodávky a montáže</t>
  </si>
  <si>
    <t>rohový ventil DN15; chrom, dodávka a montáž; včetně dodávky a montáže</t>
  </si>
  <si>
    <t>vysekání drážky ve zdivu pro izolované plastové potrubí DN20 (včetně vyplnění a zednického začištění na úrověň štuku po montáži potrubí)</t>
  </si>
  <si>
    <t>vysekání niky ve zdivu 300/300/150mm pro osazení napájecího zdroje</t>
  </si>
  <si>
    <t>revizní dvířka 300/300mm, instalační dvířka budou upravena dle povrchu stěny, za dvířky jsou uzávěry, povrch a způsob otvírání bude konzultován s investorem. ; včetně dodávky a montáže</t>
  </si>
  <si>
    <t>zkoušky potrubí - tlaková a těsnosti; desinfekce potrubí</t>
  </si>
  <si>
    <t>napojení nového potrubí na stávající rozvody</t>
  </si>
  <si>
    <t>725</t>
  </si>
  <si>
    <t>Zařizovací předměty</t>
  </si>
  <si>
    <t>WC - kombi záchodová mísa, spojovací a kotvící materiál, sedátko pro kombi záchodovou mísu (včetně dodávky, osazení zař. předmětu a napojení na rozvody vody a kanalizace)</t>
  </si>
  <si>
    <t>U - umyvadlo keramické bílé; automatická umyvadlová směšovací baterie s elektronikou ALS, 24V DC; odpadní ventil 5/4"pro umyvadla se zátkou a řetízkem, šroub dlouhý(60mm), připojovací závit 5/4", sifon nerez(včetně dodávky, osazení zař. předmětu a napojení na rozvody vody a kanalizace)</t>
  </si>
  <si>
    <t>napájecí zdroj 230V AC/24V DC pro automatické umyvadlové směšovací baterie a senzorové splachování pisoáru; včetně dodávky a montáže</t>
  </si>
  <si>
    <t>P - Pisoar keramický bílý s automatickým senzorovým splachovačem , plastový odpadní ventil DN50, stavební souprava pro předstěnovou montáž pro pisoár, spojovací a kotvící materiál, (včetně osazení zař. předmětu a napojení na rozvody vody a kanalizace)</t>
  </si>
  <si>
    <t>S - sprchová nástěnná sprchová, včetně sprchovácího setu, spojovací a kotvící materiál, (včetně osazení  a napojení na rozvody vody)</t>
  </si>
  <si>
    <t>demontáž stávajícího klozetu, včetně nádržky a připojovacích potrubí kanalizace a vodovodu, která nebudou využita</t>
  </si>
  <si>
    <t>demontáž stávajícího umyvadla, včetně připojovacích potrubí kanalizace a vodovodu, která nebudou využita</t>
  </si>
  <si>
    <t>demontáž stávající sprchové baterie včetně připojovacích potrubí vodovodu, která nebudou využita</t>
  </si>
  <si>
    <t>demontáž stávající podlahové vpusti</t>
  </si>
  <si>
    <t>Poznámky uchazeče k zadání</t>
  </si>
  <si>
    <t xml:space="preserve">Způsob měření dle cenové soustavy URS.                                                                                                         </t>
  </si>
  <si>
    <t>Mj</t>
  </si>
  <si>
    <t>Materiál</t>
  </si>
  <si>
    <t>Materiál celkem</t>
  </si>
  <si>
    <t>Montáž celkem</t>
  </si>
  <si>
    <t>Silnoproudá elektroinstalace</t>
  </si>
  <si>
    <t>Spínače a zásuvky</t>
  </si>
  <si>
    <t>Přepínač střídavý; řazení 6, 6So (1, 1So), vestavný, bílý</t>
  </si>
  <si>
    <t>Spínač automatický, s kuželovým snímáním pohybu 180°, relé; bílý</t>
  </si>
  <si>
    <t>Spínače a zásuvky - celkem</t>
  </si>
  <si>
    <t>Svítidla</t>
  </si>
  <si>
    <t>A - 21W,LED,průmyslové,základna z PC s AL chladiči,difuzor translucentní PC,kab. výv. PG 13,5</t>
  </si>
  <si>
    <t>B - 33W,LED,průmyslové,základna z PC s AL chladiči,difuzor translucentní PC,kab. výv. PG 13,5</t>
  </si>
  <si>
    <t>C - 59W,LED,průmyslové,základna z PC s AL chladiči,difuzor translucentní PC,kab. výv. PG 13,5</t>
  </si>
  <si>
    <t>N - Nouzové 1W LED svítidlo s piktogramem</t>
  </si>
  <si>
    <t>Svítidla - celkem</t>
  </si>
  <si>
    <t>Kabely a vodiče</t>
  </si>
  <si>
    <t>CYKY-J 3x1.5 , pevně</t>
  </si>
  <si>
    <t>CYKY-J 3x2.5 , pevně</t>
  </si>
  <si>
    <t>CMFM-X 2x1.5 , pevně</t>
  </si>
  <si>
    <t>Ukončení vodičů a kabelů ve spotřebičích a v rozvaděčích</t>
  </si>
  <si>
    <t>kpl</t>
  </si>
  <si>
    <t>Kabely a vodiče - celkem</t>
  </si>
  <si>
    <t>Lišty, trubky, žlaby</t>
  </si>
  <si>
    <t>Krabice rozvodná / přístrojová do sádrokartonu / pod omítku</t>
  </si>
  <si>
    <t>LV 40X15 HA LIŠTA VKLÁDACÍ (3m)</t>
  </si>
  <si>
    <t>Lišty, trubky, žlaby - celkem</t>
  </si>
  <si>
    <t>Stavební přípomoce</t>
  </si>
  <si>
    <t>Vysekání kapes ve zdivu cihelném pro krabice 100x100x50 mm</t>
  </si>
  <si>
    <t>Vysekání rýh ve zdivu cihelném - Hloubka 30mm  Sire 30 mm</t>
  </si>
  <si>
    <t>Stavební přípomoce - celkem</t>
  </si>
  <si>
    <t>10B-1N-030AC Proudový chránič s nadproudovou ochranou</t>
  </si>
  <si>
    <t>16B-1 Jistič, doplnit do stávajícího nejbližšího rozvaděče</t>
  </si>
  <si>
    <t>Úprava stávající elektroinstalace v rámci demolice příček, stavby příček, výměny dveří, a pod ... v rozsahu cca 10 hodin</t>
  </si>
  <si>
    <t>Příspěvek na reciklaci svítidel a zdrojů</t>
  </si>
  <si>
    <t>Provedení revize a vypracování revizní zprávy</t>
  </si>
  <si>
    <t>Dokumentace skutečného provedení</t>
  </si>
  <si>
    <t>Doprava</t>
  </si>
  <si>
    <t>Podružný materiál</t>
  </si>
  <si>
    <t>Ostatní - celkem</t>
  </si>
  <si>
    <t>Silnoproudá elektroinstalace - celkem</t>
  </si>
  <si>
    <t>Podružným materiálem jsou myšleny hmoždinky, vruty, šrouby, kabelová oka, dutinky, svazovací pásky, příchytky pro vodiče a kabely a další výše nespecifikovaný materiál potřebný ke zdárnému a funkčnímu dokončení díla</t>
  </si>
  <si>
    <t xml:space="preserve">Všechna el. zařízení, systémy a konstrukce budou oceňovány a dodávány plně funkční, tj. včetně všech komponentů, upevňovacích prvků, podpor a prostupů atd. Ceny obsahují náklady na přesun hmot a případný odvoz sutě, pokud není v zadávacích podmínkách uvedeno jinak. </t>
  </si>
  <si>
    <t>Tento orientační propočet slouží pouze k porovnání cenových nabídek uchazečů. Předmětem výběrového řízení je dílo specifikované projektovou dokumentací. Uchazeč o zakázku provede kontrolu tohoto výkazu, případné doplnění o zařízení, konstrukce a práce nutné, ke kompletnímu provedení díla dle projektové dokumentace, ČSN EN a legislativy.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</si>
</sst>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K_č"/>
    <numFmt numFmtId="165" formatCode="#,##0.00000"/>
    <numFmt numFmtId="166" formatCode="#,##0.00_\_K_č"/>
    <numFmt numFmtId="167" formatCode="000\ 00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98FB98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97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9" fontId="0" fillId="0" borderId="0" xfId="0" applyNumberForma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7" fillId="0" borderId="0" xfId="0" applyNumberFormat="1" applyFont="1" applyBorder="1" applyAlignment="1">
      <alignment horizontal="left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8" fillId="2" borderId="0" xfId="0" applyFont="1" applyFill="1"/>
    <xf numFmtId="4" fontId="9" fillId="0" borderId="4" xfId="0" applyNumberFormat="1" applyFont="1" applyBorder="1"/>
    <xf numFmtId="4" fontId="9" fillId="0" borderId="5" xfId="0" applyNumberFormat="1" applyFont="1" applyBorder="1"/>
    <xf numFmtId="4" fontId="9" fillId="0" borderId="6" xfId="0" applyNumberFormat="1" applyFont="1" applyBorder="1"/>
    <xf numFmtId="4" fontId="9" fillId="0" borderId="7" xfId="0" applyNumberFormat="1" applyFont="1" applyBorder="1"/>
    <xf numFmtId="0" fontId="7" fillId="0" borderId="0" xfId="0" applyFont="1"/>
    <xf numFmtId="49" fontId="14" fillId="0" borderId="5" xfId="0" applyNumberFormat="1" applyFont="1" applyBorder="1"/>
    <xf numFmtId="49" fontId="7" fillId="0" borderId="0" xfId="0" applyNumberFormat="1" applyFont="1"/>
    <xf numFmtId="0" fontId="14" fillId="0" borderId="7" xfId="0" applyNumberFormat="1" applyFont="1" applyBorder="1"/>
    <xf numFmtId="49" fontId="14" fillId="0" borderId="5" xfId="0" applyNumberFormat="1" applyFont="1" applyBorder="1" applyAlignment="1">
      <alignment horizontal="left"/>
    </xf>
    <xf numFmtId="0" fontId="9" fillId="0" borderId="0" xfId="0" applyFont="1"/>
    <xf numFmtId="164" fontId="9" fillId="0" borderId="8" xfId="0" applyNumberFormat="1" applyFont="1" applyBorder="1"/>
    <xf numFmtId="164" fontId="9" fillId="0" borderId="9" xfId="0" applyNumberFormat="1" applyFont="1" applyBorder="1"/>
    <xf numFmtId="164" fontId="0" fillId="0" borderId="0" xfId="0" applyNumberFormat="1"/>
    <xf numFmtId="164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1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10" xfId="0" applyFont="1" applyBorder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/>
    <xf numFmtId="0" fontId="0" fillId="0" borderId="0" xfId="0" applyBorder="1"/>
    <xf numFmtId="3" fontId="7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4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6" fillId="3" borderId="11" xfId="0" applyNumberFormat="1" applyFont="1" applyFill="1" applyBorder="1" applyAlignment="1">
      <alignment vertical="center"/>
    </xf>
    <xf numFmtId="4" fontId="8" fillId="3" borderId="12" xfId="0" applyNumberFormat="1" applyFont="1" applyFill="1" applyBorder="1" applyAlignment="1">
      <alignment vertical="center"/>
    </xf>
    <xf numFmtId="4" fontId="8" fillId="3" borderId="12" xfId="0" applyNumberFormat="1" applyFont="1" applyFill="1" applyBorder="1" applyAlignment="1">
      <alignment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8" fillId="3" borderId="27" xfId="0" applyNumberFormat="1" applyFont="1" applyFill="1" applyBorder="1" applyAlignment="1">
      <alignment vertical="center" wrapText="1"/>
    </xf>
    <xf numFmtId="4" fontId="8" fillId="3" borderId="27" xfId="0" applyNumberFormat="1" applyFont="1" applyFill="1" applyBorder="1" applyAlignment="1">
      <alignment horizontal="center" vertical="center" wrapText="1"/>
    </xf>
    <xf numFmtId="4" fontId="8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5" fillId="0" borderId="37" xfId="0" applyNumberFormat="1" applyFont="1" applyBorder="1"/>
    <xf numFmtId="4" fontId="15" fillId="0" borderId="12" xfId="0" applyNumberFormat="1" applyFont="1" applyBorder="1"/>
    <xf numFmtId="4" fontId="15" fillId="0" borderId="12" xfId="0" applyNumberFormat="1" applyFont="1" applyBorder="1" applyAlignment="1"/>
    <xf numFmtId="4" fontId="15" fillId="0" borderId="27" xfId="0" applyNumberFormat="1" applyFont="1" applyBorder="1"/>
    <xf numFmtId="4" fontId="15" fillId="0" borderId="27" xfId="0" applyNumberFormat="1" applyFont="1" applyBorder="1" applyAlignment="1"/>
    <xf numFmtId="0" fontId="0" fillId="0" borderId="0" xfId="0" applyBorder="1" applyAlignment="1"/>
    <xf numFmtId="0" fontId="0" fillId="0" borderId="45" xfId="0" applyBorder="1"/>
    <xf numFmtId="0" fontId="0" fillId="0" borderId="45" xfId="0" applyBorder="1" applyAlignment="1"/>
    <xf numFmtId="0" fontId="0" fillId="0" borderId="46" xfId="0" applyBorder="1" applyAlignment="1"/>
    <xf numFmtId="0" fontId="0" fillId="0" borderId="38" xfId="0" applyBorder="1" applyAlignment="1"/>
    <xf numFmtId="0" fontId="0" fillId="0" borderId="41" xfId="0" applyBorder="1" applyAlignment="1"/>
    <xf numFmtId="0" fontId="0" fillId="0" borderId="48" xfId="0" applyBorder="1"/>
    <xf numFmtId="0" fontId="0" fillId="0" borderId="47" xfId="0" applyBorder="1"/>
    <xf numFmtId="0" fontId="0" fillId="0" borderId="49" xfId="0" applyBorder="1"/>
    <xf numFmtId="4" fontId="0" fillId="0" borderId="51" xfId="0" applyNumberFormat="1" applyBorder="1" applyAlignment="1">
      <alignment shrinkToFit="1"/>
    </xf>
    <xf numFmtId="4" fontId="0" fillId="0" borderId="50" xfId="0" applyNumberFormat="1" applyBorder="1" applyAlignment="1">
      <alignment shrinkToFit="1"/>
    </xf>
    <xf numFmtId="0" fontId="0" fillId="4" borderId="52" xfId="0" applyFill="1" applyBorder="1"/>
    <xf numFmtId="0" fontId="16" fillId="4" borderId="53" xfId="0" applyFont="1" applyFill="1" applyBorder="1"/>
    <xf numFmtId="0" fontId="0" fillId="4" borderId="53" xfId="0" applyFill="1" applyBorder="1"/>
    <xf numFmtId="0" fontId="0" fillId="4" borderId="54" xfId="0" applyFill="1" applyBorder="1" applyAlignment="1"/>
    <xf numFmtId="0" fontId="0" fillId="4" borderId="53" xfId="0" applyFill="1" applyBorder="1" applyAlignment="1"/>
    <xf numFmtId="4" fontId="17" fillId="4" borderId="55" xfId="0" applyNumberFormat="1" applyFont="1" applyFill="1" applyBorder="1" applyAlignment="1">
      <alignment horizontal="center" shrinkToFit="1"/>
    </xf>
    <xf numFmtId="0" fontId="18" fillId="4" borderId="23" xfId="0" applyFont="1" applyFill="1" applyBorder="1" applyAlignment="1">
      <alignment vertical="center"/>
    </xf>
    <xf numFmtId="0" fontId="15" fillId="4" borderId="25" xfId="0" applyFont="1" applyFill="1" applyBorder="1" applyAlignment="1">
      <alignment vertical="center"/>
    </xf>
    <xf numFmtId="0" fontId="18" fillId="4" borderId="25" xfId="0" applyFont="1" applyFill="1" applyBorder="1" applyAlignment="1">
      <alignment vertical="center"/>
    </xf>
    <xf numFmtId="0" fontId="18" fillId="4" borderId="60" xfId="0" applyFont="1" applyFill="1" applyBorder="1" applyAlignment="1">
      <alignment vertical="center"/>
    </xf>
    <xf numFmtId="0" fontId="18" fillId="4" borderId="61" xfId="0" applyFont="1" applyFill="1" applyBorder="1" applyAlignment="1">
      <alignment vertical="center"/>
    </xf>
    <xf numFmtId="4" fontId="15" fillId="4" borderId="62" xfId="0" applyNumberFormat="1" applyFont="1" applyFill="1" applyBorder="1" applyAlignment="1">
      <alignment vertical="center" shrinkToFit="1"/>
    </xf>
    <xf numFmtId="0" fontId="15" fillId="0" borderId="0" xfId="0" applyFont="1"/>
    <xf numFmtId="0" fontId="17" fillId="0" borderId="37" xfId="0" applyFont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 shrinkToFit="1"/>
    </xf>
    <xf numFmtId="0" fontId="17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39" xfId="0" applyNumberFormat="1" applyFont="1" applyBorder="1" applyAlignment="1">
      <alignment vertical="center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43" xfId="0" applyNumberFormat="1" applyFont="1" applyBorder="1" applyAlignment="1">
      <alignment vertical="center" shrinkToFit="1"/>
    </xf>
    <xf numFmtId="4" fontId="17" fillId="0" borderId="37" xfId="0" applyNumberFormat="1" applyFont="1" applyBorder="1" applyAlignment="1">
      <alignment vertical="center"/>
    </xf>
    <xf numFmtId="4" fontId="17" fillId="6" borderId="40" xfId="0" applyNumberFormat="1" applyFont="1" applyFill="1" applyBorder="1" applyAlignment="1">
      <alignment vertical="center"/>
    </xf>
    <xf numFmtId="4" fontId="17" fillId="6" borderId="10" xfId="0" applyNumberFormat="1" applyFont="1" applyFill="1" applyBorder="1" applyAlignment="1">
      <alignment vertical="center"/>
    </xf>
    <xf numFmtId="4" fontId="17" fillId="6" borderId="10" xfId="0" applyNumberFormat="1" applyFont="1" applyFill="1" applyBorder="1" applyAlignment="1">
      <alignment horizontal="center" vertical="center"/>
    </xf>
    <xf numFmtId="4" fontId="17" fillId="6" borderId="10" xfId="0" applyNumberFormat="1" applyFont="1" applyFill="1" applyBorder="1" applyAlignment="1">
      <alignment vertical="center" shrinkToFit="1"/>
    </xf>
    <xf numFmtId="4" fontId="17" fillId="6" borderId="41" xfId="0" applyNumberFormat="1" applyFont="1" applyFill="1" applyBorder="1" applyAlignment="1">
      <alignment vertical="center" shrinkToFit="1"/>
    </xf>
    <xf numFmtId="49" fontId="14" fillId="0" borderId="7" xfId="0" applyNumberFormat="1" applyFont="1" applyBorder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164" fontId="19" fillId="0" borderId="0" xfId="0" applyNumberFormat="1" applyFont="1" applyAlignment="1">
      <alignment vertical="top"/>
    </xf>
    <xf numFmtId="0" fontId="9" fillId="0" borderId="0" xfId="0" applyFont="1" applyBorder="1"/>
    <xf numFmtId="0" fontId="9" fillId="0" borderId="10" xfId="0" applyFont="1" applyBorder="1"/>
    <xf numFmtId="0" fontId="9" fillId="0" borderId="12" xfId="0" applyFont="1" applyBorder="1"/>
    <xf numFmtId="49" fontId="9" fillId="0" borderId="11" xfId="0" applyNumberFormat="1" applyFont="1" applyBorder="1"/>
    <xf numFmtId="0" fontId="9" fillId="0" borderId="13" xfId="0" applyFont="1" applyBorder="1"/>
    <xf numFmtId="49" fontId="9" fillId="0" borderId="63" xfId="0" applyNumberFormat="1" applyFont="1" applyBorder="1"/>
    <xf numFmtId="164" fontId="9" fillId="0" borderId="29" xfId="0" applyNumberFormat="1" applyFont="1" applyBorder="1"/>
    <xf numFmtId="0" fontId="9" fillId="4" borderId="64" xfId="0" applyFont="1" applyFill="1" applyBorder="1"/>
    <xf numFmtId="0" fontId="9" fillId="4" borderId="65" xfId="0" applyFont="1" applyFill="1" applyBorder="1"/>
    <xf numFmtId="0" fontId="9" fillId="4" borderId="66" xfId="0" applyFont="1" applyFill="1" applyBorder="1"/>
    <xf numFmtId="0" fontId="9" fillId="4" borderId="67" xfId="0" applyFont="1" applyFill="1" applyBorder="1"/>
    <xf numFmtId="164" fontId="9" fillId="4" borderId="68" xfId="0" applyNumberFormat="1" applyFont="1" applyFill="1" applyBorder="1"/>
    <xf numFmtId="0" fontId="9" fillId="4" borderId="57" xfId="0" applyFont="1" applyFill="1" applyBorder="1"/>
    <xf numFmtId="0" fontId="9" fillId="4" borderId="69" xfId="0" applyFont="1" applyFill="1" applyBorder="1"/>
    <xf numFmtId="0" fontId="9" fillId="4" borderId="58" xfId="0" applyFont="1" applyFill="1" applyBorder="1"/>
    <xf numFmtId="49" fontId="9" fillId="4" borderId="58" xfId="0" applyNumberFormat="1" applyFont="1" applyFill="1" applyBorder="1"/>
    <xf numFmtId="0" fontId="9" fillId="4" borderId="70" xfId="0" applyFont="1" applyFill="1" applyBorder="1"/>
    <xf numFmtId="164" fontId="9" fillId="4" borderId="59" xfId="0" applyNumberFormat="1" applyFont="1" applyFill="1" applyBorder="1"/>
    <xf numFmtId="4" fontId="9" fillId="0" borderId="0" xfId="0" applyNumberFormat="1" applyFont="1"/>
    <xf numFmtId="0" fontId="9" fillId="0" borderId="45" xfId="0" applyFont="1" applyBorder="1"/>
    <xf numFmtId="0" fontId="9" fillId="0" borderId="46" xfId="0" applyFont="1" applyBorder="1"/>
    <xf numFmtId="0" fontId="9" fillId="0" borderId="38" xfId="0" applyFont="1" applyBorder="1"/>
    <xf numFmtId="0" fontId="9" fillId="0" borderId="41" xfId="0" applyFont="1" applyBorder="1"/>
    <xf numFmtId="0" fontId="9" fillId="0" borderId="48" xfId="0" applyFont="1" applyBorder="1"/>
    <xf numFmtId="0" fontId="9" fillId="0" borderId="47" xfId="0" applyFont="1" applyBorder="1"/>
    <xf numFmtId="0" fontId="9" fillId="0" borderId="49" xfId="0" applyFont="1" applyBorder="1"/>
    <xf numFmtId="4" fontId="9" fillId="0" borderId="51" xfId="0" applyNumberFormat="1" applyFont="1" applyBorder="1"/>
    <xf numFmtId="4" fontId="9" fillId="0" borderId="50" xfId="0" applyNumberFormat="1" applyFont="1" applyBorder="1"/>
    <xf numFmtId="0" fontId="9" fillId="4" borderId="52" xfId="0" applyFont="1" applyFill="1" applyBorder="1"/>
    <xf numFmtId="0" fontId="9" fillId="4" borderId="53" xfId="0" applyFont="1" applyFill="1" applyBorder="1"/>
    <xf numFmtId="0" fontId="9" fillId="4" borderId="54" xfId="0" applyFont="1" applyFill="1" applyBorder="1"/>
    <xf numFmtId="4" fontId="17" fillId="4" borderId="55" xfId="0" applyNumberFormat="1" applyFont="1" applyFill="1" applyBorder="1" applyAlignment="1">
      <alignment horizontal="right"/>
    </xf>
    <xf numFmtId="0" fontId="15" fillId="4" borderId="23" xfId="0" applyFont="1" applyFill="1" applyBorder="1" applyAlignment="1">
      <alignment vertical="center"/>
    </xf>
    <xf numFmtId="0" fontId="19" fillId="4" borderId="25" xfId="0" applyFont="1" applyFill="1" applyBorder="1" applyAlignment="1">
      <alignment vertical="center"/>
    </xf>
    <xf numFmtId="0" fontId="19" fillId="4" borderId="60" xfId="0" applyFont="1" applyFill="1" applyBorder="1" applyAlignment="1">
      <alignment vertical="center"/>
    </xf>
    <xf numFmtId="0" fontId="19" fillId="4" borderId="61" xfId="0" applyFont="1" applyFill="1" applyBorder="1" applyAlignment="1">
      <alignment vertical="center"/>
    </xf>
    <xf numFmtId="4" fontId="15" fillId="4" borderId="6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71" xfId="0" applyFill="1" applyBorder="1" applyAlignment="1">
      <alignment vertical="top"/>
    </xf>
    <xf numFmtId="0" fontId="0" fillId="4" borderId="72" xfId="0" applyFill="1" applyBorder="1" applyAlignment="1">
      <alignment vertical="top"/>
    </xf>
    <xf numFmtId="0" fontId="0" fillId="4" borderId="72" xfId="0" applyFill="1" applyBorder="1" applyAlignment="1">
      <alignment horizontal="center" vertical="top"/>
    </xf>
    <xf numFmtId="49" fontId="0" fillId="4" borderId="72" xfId="0" applyNumberFormat="1" applyFill="1" applyBorder="1" applyAlignment="1">
      <alignment vertical="top"/>
    </xf>
    <xf numFmtId="0" fontId="0" fillId="4" borderId="74" xfId="0" applyFill="1" applyBorder="1" applyAlignment="1">
      <alignment vertical="top"/>
    </xf>
    <xf numFmtId="0" fontId="20" fillId="0" borderId="0" xfId="0" applyFont="1"/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2" xfId="0" applyBorder="1" applyAlignment="1">
      <alignment horizontal="center" vertical="top"/>
    </xf>
    <xf numFmtId="49" fontId="19" fillId="0" borderId="0" xfId="0" applyNumberFormat="1" applyFont="1" applyAlignment="1">
      <alignment vertical="top"/>
    </xf>
    <xf numFmtId="0" fontId="24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72" xfId="0" applyNumberFormat="1" applyFill="1" applyBorder="1" applyAlignment="1">
      <alignment vertical="top" wrapText="1"/>
    </xf>
    <xf numFmtId="0" fontId="0" fillId="4" borderId="73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9" fillId="0" borderId="37" xfId="0" applyNumberFormat="1" applyFont="1" applyBorder="1" applyAlignment="1">
      <alignment vertical="top"/>
    </xf>
    <xf numFmtId="0" fontId="20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20" fillId="0" borderId="42" xfId="0" applyFont="1" applyBorder="1" applyAlignment="1">
      <alignment horizontal="center" vertical="top" shrinkToFit="1"/>
    </xf>
    <xf numFmtId="0" fontId="21" fillId="0" borderId="42" xfId="0" applyNumberFormat="1" applyFont="1" applyBorder="1" applyAlignment="1">
      <alignment horizontal="center" vertical="top" wrapText="1" shrinkToFit="1"/>
    </xf>
    <xf numFmtId="0" fontId="23" fillId="0" borderId="42" xfId="0" applyNumberFormat="1" applyFont="1" applyBorder="1" applyAlignment="1">
      <alignment horizontal="center" vertical="top" wrapText="1" shrinkToFit="1"/>
    </xf>
    <xf numFmtId="165" fontId="0" fillId="4" borderId="43" xfId="0" applyNumberFormat="1" applyFill="1" applyBorder="1" applyAlignment="1">
      <alignment vertical="top" shrinkToFit="1"/>
    </xf>
    <xf numFmtId="165" fontId="20" fillId="0" borderId="42" xfId="0" applyNumberFormat="1" applyFont="1" applyBorder="1" applyAlignment="1">
      <alignment vertical="top" shrinkToFit="1"/>
    </xf>
    <xf numFmtId="165" fontId="21" fillId="0" borderId="42" xfId="0" applyNumberFormat="1" applyFont="1" applyBorder="1" applyAlignment="1">
      <alignment vertical="top" wrapText="1" shrinkToFit="1"/>
    </xf>
    <xf numFmtId="165" fontId="23" fillId="0" borderId="42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20" fillId="0" borderId="37" xfId="0" applyNumberFormat="1" applyFont="1" applyBorder="1" applyAlignment="1">
      <alignment vertical="top" shrinkToFit="1"/>
    </xf>
    <xf numFmtId="4" fontId="20" fillId="0" borderId="42" xfId="0" applyNumberFormat="1" applyFont="1" applyBorder="1" applyAlignment="1">
      <alignment vertical="top" shrinkToFit="1"/>
    </xf>
    <xf numFmtId="4" fontId="20" fillId="5" borderId="42" xfId="0" applyNumberFormat="1" applyFont="1" applyFill="1" applyBorder="1" applyAlignment="1" applyProtection="1">
      <alignment vertical="top" shrinkToFit="1"/>
      <protection locked="0"/>
    </xf>
    <xf numFmtId="49" fontId="0" fillId="0" borderId="0" xfId="0" applyNumberFormat="1" applyBorder="1"/>
    <xf numFmtId="0" fontId="0" fillId="4" borderId="43" xfId="0" applyNumberFormat="1" applyFill="1" applyBorder="1" applyAlignment="1">
      <alignment horizontal="left" vertical="top" wrapText="1"/>
    </xf>
    <xf numFmtId="0" fontId="20" fillId="0" borderId="42" xfId="0" applyNumberFormat="1" applyFont="1" applyBorder="1" applyAlignment="1">
      <alignment horizontal="left" vertical="top" wrapText="1"/>
    </xf>
    <xf numFmtId="0" fontId="21" fillId="0" borderId="42" xfId="0" quotePrefix="1" applyNumberFormat="1" applyFont="1" applyBorder="1" applyAlignment="1">
      <alignment horizontal="left" vertical="top" wrapText="1"/>
    </xf>
    <xf numFmtId="0" fontId="23" fillId="0" borderId="42" xfId="0" quotePrefix="1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18" fillId="4" borderId="0" xfId="0" applyFont="1" applyFill="1" applyBorder="1"/>
    <xf numFmtId="49" fontId="18" fillId="4" borderId="0" xfId="0" applyNumberFormat="1" applyFont="1" applyFill="1" applyBorder="1"/>
    <xf numFmtId="49" fontId="18" fillId="4" borderId="0" xfId="0" applyNumberFormat="1" applyFont="1" applyFill="1" applyBorder="1" applyAlignment="1">
      <alignment horizontal="left"/>
    </xf>
    <xf numFmtId="0" fontId="18" fillId="4" borderId="0" xfId="0" applyFont="1" applyFill="1" applyBorder="1" applyAlignment="1">
      <alignment horizontal="center"/>
    </xf>
    <xf numFmtId="4" fontId="18" fillId="4" borderId="0" xfId="0" applyNumberFormat="1" applyFont="1" applyFill="1" applyBorder="1"/>
    <xf numFmtId="0" fontId="0" fillId="4" borderId="49" xfId="0" applyFill="1" applyBorder="1" applyAlignment="1">
      <alignment vertical="top"/>
    </xf>
    <xf numFmtId="0" fontId="20" fillId="0" borderId="47" xfId="0" applyFont="1" applyBorder="1" applyAlignment="1">
      <alignment vertical="top"/>
    </xf>
    <xf numFmtId="0" fontId="19" fillId="0" borderId="47" xfId="0" applyFont="1" applyBorder="1" applyAlignment="1">
      <alignment vertical="top"/>
    </xf>
    <xf numFmtId="4" fontId="0" fillId="4" borderId="75" xfId="0" applyNumberFormat="1" applyFill="1" applyBorder="1" applyAlignment="1">
      <alignment vertical="top" shrinkToFit="1"/>
    </xf>
    <xf numFmtId="4" fontId="20" fillId="0" borderId="76" xfId="0" applyNumberFormat="1" applyFont="1" applyBorder="1" applyAlignment="1">
      <alignment vertical="top" shrinkToFit="1"/>
    </xf>
    <xf numFmtId="0" fontId="0" fillId="4" borderId="72" xfId="0" applyFill="1" applyBorder="1" applyAlignment="1">
      <alignment vertical="top" wrapText="1"/>
    </xf>
    <xf numFmtId="0" fontId="0" fillId="4" borderId="64" xfId="0" applyFill="1" applyBorder="1" applyAlignment="1">
      <alignment vertical="top"/>
    </xf>
    <xf numFmtId="49" fontId="0" fillId="4" borderId="65" xfId="0" applyNumberFormat="1" applyFill="1" applyBorder="1" applyAlignment="1">
      <alignment vertical="top"/>
    </xf>
    <xf numFmtId="4" fontId="0" fillId="0" borderId="77" xfId="0" applyNumberFormat="1" applyBorder="1" applyAlignment="1">
      <alignment vertical="top"/>
    </xf>
    <xf numFmtId="4" fontId="0" fillId="0" borderId="78" xfId="0" applyNumberFormat="1" applyBorder="1" applyAlignment="1">
      <alignment vertical="top"/>
    </xf>
    <xf numFmtId="0" fontId="20" fillId="0" borderId="23" xfId="0" applyFont="1" applyBorder="1" applyAlignment="1">
      <alignment vertical="top"/>
    </xf>
    <xf numFmtId="0" fontId="20" fillId="0" borderId="24" xfId="0" applyNumberFormat="1" applyFont="1" applyBorder="1" applyAlignment="1">
      <alignment vertical="top"/>
    </xf>
    <xf numFmtId="4" fontId="20" fillId="0" borderId="24" xfId="0" applyNumberFormat="1" applyFont="1" applyBorder="1" applyAlignment="1">
      <alignment vertical="top" shrinkToFit="1"/>
    </xf>
    <xf numFmtId="4" fontId="20" fillId="0" borderId="79" xfId="0" applyNumberFormat="1" applyFont="1" applyBorder="1" applyAlignment="1">
      <alignment vertical="top" shrinkToFit="1"/>
    </xf>
    <xf numFmtId="0" fontId="25" fillId="0" borderId="0" xfId="0" applyNumberFormat="1" applyFont="1" applyAlignment="1">
      <alignment wrapText="1"/>
    </xf>
    <xf numFmtId="0" fontId="20" fillId="0" borderId="12" xfId="0" applyFont="1" applyBorder="1"/>
    <xf numFmtId="49" fontId="20" fillId="0" borderId="11" xfId="0" applyNumberFormat="1" applyFont="1" applyBorder="1"/>
    <xf numFmtId="0" fontId="20" fillId="0" borderId="13" xfId="0" applyFont="1" applyBorder="1"/>
    <xf numFmtId="49" fontId="20" fillId="0" borderId="63" xfId="0" applyNumberFormat="1" applyFont="1" applyBorder="1"/>
    <xf numFmtId="166" fontId="20" fillId="0" borderId="29" xfId="0" applyNumberFormat="1" applyFont="1" applyBorder="1"/>
    <xf numFmtId="0" fontId="20" fillId="4" borderId="57" xfId="0" applyFont="1" applyFill="1" applyBorder="1"/>
    <xf numFmtId="0" fontId="20" fillId="4" borderId="69" xfId="0" applyFont="1" applyFill="1" applyBorder="1"/>
    <xf numFmtId="0" fontId="20" fillId="4" borderId="58" xfId="0" applyFont="1" applyFill="1" applyBorder="1"/>
    <xf numFmtId="49" fontId="20" fillId="4" borderId="58" xfId="0" applyNumberFormat="1" applyFont="1" applyFill="1" applyBorder="1"/>
    <xf numFmtId="0" fontId="20" fillId="4" borderId="70" xfId="0" applyFont="1" applyFill="1" applyBorder="1"/>
    <xf numFmtId="166" fontId="20" fillId="4" borderId="59" xfId="0" applyNumberFormat="1" applyFont="1" applyFill="1" applyBorder="1"/>
    <xf numFmtId="0" fontId="0" fillId="0" borderId="0" xfId="0" applyAlignment="1">
      <alignment vertical="center"/>
    </xf>
    <xf numFmtId="0" fontId="0" fillId="0" borderId="2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7" borderId="2" xfId="0" applyFont="1" applyFill="1" applyBorder="1" applyAlignment="1">
      <alignment vertical="center"/>
    </xf>
    <xf numFmtId="49" fontId="0" fillId="7" borderId="12" xfId="0" applyNumberFormat="1" applyFill="1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8" borderId="80" xfId="0" applyFill="1" applyBorder="1" applyAlignment="1">
      <alignment vertical="center"/>
    </xf>
    <xf numFmtId="49" fontId="0" fillId="8" borderId="39" xfId="0" applyNumberFormat="1" applyFill="1" applyBorder="1" applyAlignment="1">
      <alignment vertical="center"/>
    </xf>
    <xf numFmtId="0" fontId="0" fillId="8" borderId="39" xfId="0" applyFill="1" applyBorder="1" applyAlignment="1">
      <alignment horizontal="center" vertical="center"/>
    </xf>
    <xf numFmtId="0" fontId="0" fillId="8" borderId="39" xfId="0" applyFill="1" applyBorder="1" applyAlignment="1">
      <alignment vertical="center"/>
    </xf>
    <xf numFmtId="0" fontId="0" fillId="8" borderId="44" xfId="0" applyFill="1" applyBorder="1" applyAlignment="1">
      <alignment vertical="center"/>
    </xf>
    <xf numFmtId="0" fontId="0" fillId="8" borderId="81" xfId="0" applyFill="1" applyBorder="1" applyAlignment="1">
      <alignment vertical="center"/>
    </xf>
    <xf numFmtId="0" fontId="0" fillId="8" borderId="46" xfId="0" applyFill="1" applyBorder="1" applyAlignment="1">
      <alignment vertical="center" wrapText="1"/>
    </xf>
    <xf numFmtId="0" fontId="0" fillId="8" borderId="39" xfId="0" applyFill="1" applyBorder="1" applyAlignment="1">
      <alignment vertical="center" wrapText="1"/>
    </xf>
    <xf numFmtId="0" fontId="0" fillId="7" borderId="63" xfId="0" applyFill="1" applyBorder="1" applyAlignment="1">
      <alignment vertical="center"/>
    </xf>
    <xf numFmtId="49" fontId="0" fillId="7" borderId="11" xfId="0" applyNumberFormat="1" applyFill="1" applyBorder="1" applyAlignment="1">
      <alignment vertical="center"/>
    </xf>
    <xf numFmtId="49" fontId="0" fillId="7" borderId="27" xfId="0" applyNumberFormat="1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165" fontId="0" fillId="7" borderId="27" xfId="0" applyNumberFormat="1" applyFill="1" applyBorder="1" applyAlignment="1">
      <alignment vertical="center"/>
    </xf>
    <xf numFmtId="4" fontId="0" fillId="7" borderId="27" xfId="0" applyNumberFormat="1" applyFill="1" applyBorder="1" applyAlignment="1">
      <alignment vertical="center"/>
    </xf>
    <xf numFmtId="4" fontId="0" fillId="7" borderId="28" xfId="0" applyNumberFormat="1" applyFill="1" applyBorder="1" applyAlignment="1">
      <alignment vertical="center"/>
    </xf>
    <xf numFmtId="4" fontId="0" fillId="7" borderId="13" xfId="0" applyNumberFormat="1" applyFill="1" applyBorder="1" applyAlignment="1">
      <alignment vertical="center"/>
    </xf>
    <xf numFmtId="4" fontId="0" fillId="7" borderId="11" xfId="0" applyNumberFormat="1" applyFill="1" applyBorder="1" applyAlignment="1">
      <alignment vertical="center"/>
    </xf>
    <xf numFmtId="0" fontId="20" fillId="9" borderId="2" xfId="0" applyFont="1" applyFill="1" applyBorder="1" applyAlignment="1">
      <alignment horizontal="center" vertical="center"/>
    </xf>
    <xf numFmtId="0" fontId="20" fillId="0" borderId="27" xfId="0" applyNumberFormat="1" applyFont="1" applyFill="1" applyBorder="1" applyAlignment="1">
      <alignment horizontal="center" vertical="center"/>
    </xf>
    <xf numFmtId="0" fontId="20" fillId="0" borderId="27" xfId="0" applyNumberFormat="1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 shrinkToFit="1"/>
    </xf>
    <xf numFmtId="165" fontId="20" fillId="0" borderId="27" xfId="0" applyNumberFormat="1" applyFont="1" applyFill="1" applyBorder="1" applyAlignment="1">
      <alignment vertical="center" shrinkToFit="1"/>
    </xf>
    <xf numFmtId="4" fontId="20" fillId="10" borderId="27" xfId="0" applyNumberFormat="1" applyFont="1" applyFill="1" applyBorder="1" applyAlignment="1" applyProtection="1">
      <alignment vertical="center" shrinkToFit="1"/>
      <protection locked="0"/>
    </xf>
    <xf numFmtId="4" fontId="20" fillId="0" borderId="28" xfId="0" applyNumberFormat="1" applyFont="1" applyFill="1" applyBorder="1" applyAlignment="1">
      <alignment vertical="center" shrinkToFit="1"/>
    </xf>
    <xf numFmtId="4" fontId="20" fillId="5" borderId="38" xfId="0" applyNumberFormat="1" applyFont="1" applyFill="1" applyBorder="1" applyAlignment="1" applyProtection="1">
      <alignment vertical="center" shrinkToFit="1"/>
      <protection locked="0"/>
    </xf>
    <xf numFmtId="4" fontId="20" fillId="0" borderId="42" xfId="0" applyNumberFormat="1" applyFont="1" applyBorder="1" applyAlignment="1">
      <alignment vertical="center" shrinkToFit="1"/>
    </xf>
    <xf numFmtId="4" fontId="20" fillId="5" borderId="42" xfId="0" applyNumberFormat="1" applyFont="1" applyFill="1" applyBorder="1" applyAlignment="1" applyProtection="1">
      <alignment vertical="center" shrinkToFit="1"/>
      <protection locked="0"/>
    </xf>
    <xf numFmtId="4" fontId="20" fillId="0" borderId="37" xfId="0" applyNumberFormat="1" applyFont="1" applyBorder="1" applyAlignment="1">
      <alignment vertical="center" shrinkToFit="1"/>
    </xf>
    <xf numFmtId="0" fontId="20" fillId="0" borderId="0" xfId="0" applyFont="1" applyAlignment="1">
      <alignment vertical="center"/>
    </xf>
    <xf numFmtId="0" fontId="9" fillId="0" borderId="27" xfId="0" applyNumberFormat="1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shrinkToFit="1"/>
    </xf>
    <xf numFmtId="165" fontId="9" fillId="0" borderId="27" xfId="0" applyNumberFormat="1" applyFont="1" applyFill="1" applyBorder="1" applyAlignment="1">
      <alignment vertical="center" shrinkToFit="1"/>
    </xf>
    <xf numFmtId="4" fontId="9" fillId="10" borderId="27" xfId="0" applyNumberFormat="1" applyFont="1" applyFill="1" applyBorder="1" applyAlignment="1" applyProtection="1">
      <alignment vertical="center" shrinkToFit="1"/>
      <protection locked="0"/>
    </xf>
    <xf numFmtId="4" fontId="9" fillId="0" borderId="28" xfId="0" applyNumberFormat="1" applyFont="1" applyFill="1" applyBorder="1" applyAlignment="1">
      <alignment vertical="center" shrinkToFit="1"/>
    </xf>
    <xf numFmtId="4" fontId="20" fillId="0" borderId="0" xfId="0" applyNumberFormat="1" applyFont="1" applyAlignment="1">
      <alignment vertical="center"/>
    </xf>
    <xf numFmtId="0" fontId="20" fillId="0" borderId="39" xfId="0" applyNumberFormat="1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center" vertical="center" shrinkToFit="1"/>
    </xf>
    <xf numFmtId="165" fontId="20" fillId="0" borderId="42" xfId="0" applyNumberFormat="1" applyFont="1" applyFill="1" applyBorder="1" applyAlignment="1">
      <alignment vertical="center" shrinkToFit="1"/>
    </xf>
    <xf numFmtId="4" fontId="20" fillId="10" borderId="42" xfId="0" applyNumberFormat="1" applyFont="1" applyFill="1" applyBorder="1" applyAlignment="1" applyProtection="1">
      <alignment vertical="center" shrinkToFit="1"/>
      <protection locked="0"/>
    </xf>
    <xf numFmtId="0" fontId="20" fillId="0" borderId="39" xfId="0" applyFont="1" applyFill="1" applyBorder="1" applyAlignment="1">
      <alignment horizontal="center" vertical="center" shrinkToFit="1"/>
    </xf>
    <xf numFmtId="165" fontId="20" fillId="0" borderId="39" xfId="0" applyNumberFormat="1" applyFont="1" applyFill="1" applyBorder="1" applyAlignment="1">
      <alignment vertical="center" shrinkToFit="1"/>
    </xf>
    <xf numFmtId="4" fontId="20" fillId="10" borderId="39" xfId="0" applyNumberFormat="1" applyFont="1" applyFill="1" applyBorder="1" applyAlignment="1" applyProtection="1">
      <alignment vertical="center" shrinkToFit="1"/>
      <protection locked="0"/>
    </xf>
    <xf numFmtId="4" fontId="20" fillId="10" borderId="0" xfId="0" applyNumberFormat="1" applyFont="1" applyFill="1" applyBorder="1" applyAlignment="1" applyProtection="1">
      <alignment vertical="center" shrinkToFit="1"/>
      <protection locked="0"/>
    </xf>
    <xf numFmtId="0" fontId="20" fillId="0" borderId="0" xfId="0" applyFont="1" applyBorder="1" applyAlignment="1">
      <alignment vertical="center"/>
    </xf>
    <xf numFmtId="0" fontId="26" fillId="0" borderId="39" xfId="0" applyFont="1" applyFill="1" applyBorder="1" applyAlignment="1" applyProtection="1">
      <alignment vertical="center" wrapText="1"/>
    </xf>
    <xf numFmtId="49" fontId="27" fillId="0" borderId="39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shrinkToFit="1"/>
    </xf>
    <xf numFmtId="165" fontId="20" fillId="0" borderId="43" xfId="0" applyNumberFormat="1" applyFont="1" applyFill="1" applyBorder="1" applyAlignment="1">
      <alignment vertical="center" shrinkToFit="1"/>
    </xf>
    <xf numFmtId="4" fontId="20" fillId="10" borderId="43" xfId="0" applyNumberFormat="1" applyFont="1" applyFill="1" applyBorder="1" applyAlignment="1" applyProtection="1">
      <alignment vertical="center" shrinkToFit="1"/>
      <protection locked="0"/>
    </xf>
    <xf numFmtId="0" fontId="0" fillId="7" borderId="49" xfId="0" applyFill="1" applyBorder="1" applyAlignment="1">
      <alignment vertical="center"/>
    </xf>
    <xf numFmtId="0" fontId="0" fillId="7" borderId="40" xfId="0" applyNumberFormat="1" applyFill="1" applyBorder="1" applyAlignment="1">
      <alignment vertical="center"/>
    </xf>
    <xf numFmtId="0" fontId="0" fillId="7" borderId="43" xfId="0" applyNumberFormat="1" applyFill="1" applyBorder="1" applyAlignment="1">
      <alignment horizontal="left" vertical="center" wrapText="1"/>
    </xf>
    <xf numFmtId="0" fontId="0" fillId="7" borderId="43" xfId="0" applyFill="1" applyBorder="1" applyAlignment="1">
      <alignment horizontal="center" vertical="center" shrinkToFit="1"/>
    </xf>
    <xf numFmtId="165" fontId="0" fillId="7" borderId="43" xfId="0" applyNumberFormat="1" applyFill="1" applyBorder="1" applyAlignment="1">
      <alignment vertical="center" shrinkToFit="1"/>
    </xf>
    <xf numFmtId="4" fontId="0" fillId="7" borderId="43" xfId="0" applyNumberFormat="1" applyFill="1" applyBorder="1" applyAlignment="1">
      <alignment vertical="center" shrinkToFit="1"/>
    </xf>
    <xf numFmtId="4" fontId="0" fillId="7" borderId="75" xfId="0" applyNumberFormat="1" applyFill="1" applyBorder="1" applyAlignment="1">
      <alignment vertical="center" shrinkToFit="1"/>
    </xf>
    <xf numFmtId="4" fontId="0" fillId="7" borderId="41" xfId="0" applyNumberFormat="1" applyFill="1" applyBorder="1" applyAlignment="1">
      <alignment vertical="center" shrinkToFit="1"/>
    </xf>
    <xf numFmtId="4" fontId="0" fillId="7" borderId="40" xfId="0" applyNumberForma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20" fillId="0" borderId="80" xfId="0" applyFont="1" applyBorder="1" applyAlignment="1">
      <alignment horizontal="center" vertical="center"/>
    </xf>
    <xf numFmtId="0" fontId="20" fillId="0" borderId="39" xfId="0" applyNumberFormat="1" applyFont="1" applyBorder="1" applyAlignment="1">
      <alignment horizontal="center" vertical="center"/>
    </xf>
    <xf numFmtId="0" fontId="20" fillId="0" borderId="27" xfId="0" applyNumberFormat="1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 shrinkToFit="1"/>
    </xf>
    <xf numFmtId="165" fontId="20" fillId="0" borderId="27" xfId="0" applyNumberFormat="1" applyFont="1" applyBorder="1" applyAlignment="1">
      <alignment vertical="center" shrinkToFit="1"/>
    </xf>
    <xf numFmtId="4" fontId="20" fillId="0" borderId="28" xfId="0" applyNumberFormat="1" applyFont="1" applyBorder="1" applyAlignment="1">
      <alignment vertical="center" shrinkToFit="1"/>
    </xf>
    <xf numFmtId="165" fontId="20" fillId="0" borderId="39" xfId="0" applyNumberFormat="1" applyFont="1" applyBorder="1" applyAlignment="1">
      <alignment vertical="center" shrinkToFit="1"/>
    </xf>
    <xf numFmtId="4" fontId="20" fillId="0" borderId="81" xfId="0" applyNumberFormat="1" applyFont="1" applyBorder="1" applyAlignment="1">
      <alignment vertical="center" shrinkToFit="1"/>
    </xf>
    <xf numFmtId="0" fontId="20" fillId="0" borderId="39" xfId="0" applyNumberFormat="1" applyFont="1" applyBorder="1" applyAlignment="1">
      <alignment horizontal="left" vertical="center" wrapText="1"/>
    </xf>
    <xf numFmtId="0" fontId="20" fillId="0" borderId="39" xfId="0" applyFont="1" applyBorder="1" applyAlignment="1">
      <alignment horizontal="center" vertical="center" shrinkToFit="1"/>
    </xf>
    <xf numFmtId="0" fontId="26" fillId="0" borderId="27" xfId="0" applyFont="1" applyFill="1" applyBorder="1" applyAlignment="1" applyProtection="1">
      <alignment vertical="center" wrapText="1"/>
    </xf>
    <xf numFmtId="49" fontId="27" fillId="0" borderId="27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vertical="center" shrinkToFit="1"/>
    </xf>
    <xf numFmtId="0" fontId="9" fillId="0" borderId="42" xfId="0" applyNumberFormat="1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center" vertical="center" shrinkToFit="1"/>
    </xf>
    <xf numFmtId="165" fontId="20" fillId="0" borderId="42" xfId="0" applyNumberFormat="1" applyFont="1" applyBorder="1" applyAlignment="1">
      <alignment vertical="center" shrinkToFit="1"/>
    </xf>
    <xf numFmtId="4" fontId="20" fillId="0" borderId="76" xfId="0" applyNumberFormat="1" applyFont="1" applyBorder="1" applyAlignment="1">
      <alignment vertical="center" shrinkToFit="1"/>
    </xf>
    <xf numFmtId="4" fontId="0" fillId="7" borderId="38" xfId="0" applyNumberFormat="1" applyFill="1" applyBorder="1" applyAlignment="1">
      <alignment vertical="center" shrinkToFit="1"/>
    </xf>
    <xf numFmtId="4" fontId="0" fillId="7" borderId="42" xfId="0" applyNumberFormat="1" applyFill="1" applyBorder="1" applyAlignment="1">
      <alignment vertical="center" shrinkToFit="1"/>
    </xf>
    <xf numFmtId="4" fontId="0" fillId="7" borderId="37" xfId="0" applyNumberFormat="1" applyFill="1" applyBorder="1" applyAlignment="1">
      <alignment vertical="center" shrinkToFit="1"/>
    </xf>
    <xf numFmtId="0" fontId="20" fillId="0" borderId="27" xfId="0" applyFont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left" vertical="center" wrapText="1"/>
    </xf>
    <xf numFmtId="4" fontId="20" fillId="0" borderId="27" xfId="0" applyNumberFormat="1" applyFont="1" applyBorder="1" applyAlignment="1">
      <alignment vertical="center" shrinkToFit="1"/>
    </xf>
    <xf numFmtId="4" fontId="20" fillId="0" borderId="38" xfId="0" applyNumberFormat="1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24" fillId="0" borderId="0" xfId="0" applyNumberFormat="1" applyFont="1" applyAlignment="1">
      <alignment vertical="center" wrapText="1"/>
    </xf>
    <xf numFmtId="4" fontId="20" fillId="5" borderId="0" xfId="0" applyNumberFormat="1" applyFont="1" applyFill="1" applyBorder="1" applyAlignment="1" applyProtection="1">
      <alignment vertical="center" shrinkToFit="1"/>
      <protection locked="0"/>
    </xf>
    <xf numFmtId="4" fontId="20" fillId="0" borderId="0" xfId="0" applyNumberFormat="1" applyFont="1" applyBorder="1" applyAlignment="1">
      <alignment vertical="center" shrinkToFit="1"/>
    </xf>
    <xf numFmtId="0" fontId="20" fillId="0" borderId="27" xfId="0" applyFont="1" applyBorder="1" applyAlignment="1" applyProtection="1">
      <alignment horizontal="left" vertical="top" wrapText="1"/>
      <protection locked="0"/>
    </xf>
    <xf numFmtId="4" fontId="9" fillId="0" borderId="27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>
      <alignment horizontal="left" vertical="center" wrapText="1"/>
    </xf>
    <xf numFmtId="0" fontId="18" fillId="7" borderId="63" xfId="0" applyFont="1" applyFill="1" applyBorder="1" applyAlignment="1">
      <alignment vertical="center"/>
    </xf>
    <xf numFmtId="49" fontId="18" fillId="7" borderId="12" xfId="0" applyNumberFormat="1" applyFont="1" applyFill="1" applyBorder="1" applyAlignment="1">
      <alignment vertical="center"/>
    </xf>
    <xf numFmtId="49" fontId="18" fillId="7" borderId="12" xfId="0" applyNumberFormat="1" applyFont="1" applyFill="1" applyBorder="1" applyAlignment="1">
      <alignment horizontal="left" vertical="center" wrapText="1"/>
    </xf>
    <xf numFmtId="0" fontId="18" fillId="7" borderId="12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vertical="center"/>
    </xf>
    <xf numFmtId="4" fontId="18" fillId="7" borderId="29" xfId="0" applyNumberFormat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49" fontId="0" fillId="0" borderId="25" xfId="0" applyNumberFormat="1" applyBorder="1" applyAlignment="1">
      <alignment vertical="center"/>
    </xf>
    <xf numFmtId="49" fontId="0" fillId="0" borderId="25" xfId="0" applyNumberForma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 wrapText="1"/>
    </xf>
    <xf numFmtId="49" fontId="11" fillId="5" borderId="32" xfId="0" applyNumberFormat="1" applyFont="1" applyFill="1" applyBorder="1" applyAlignment="1" applyProtection="1">
      <alignment horizontal="left"/>
      <protection locked="0"/>
    </xf>
    <xf numFmtId="49" fontId="11" fillId="5" borderId="33" xfId="0" applyNumberFormat="1" applyFont="1" applyFill="1" applyBorder="1" applyAlignment="1" applyProtection="1">
      <alignment horizontal="left"/>
      <protection locked="0"/>
    </xf>
    <xf numFmtId="49" fontId="11" fillId="5" borderId="27" xfId="0" applyNumberFormat="1" applyFont="1" applyFill="1" applyBorder="1" applyAlignment="1" applyProtection="1">
      <alignment horizontal="left"/>
      <protection locked="0"/>
    </xf>
    <xf numFmtId="49" fontId="11" fillId="5" borderId="28" xfId="0" applyNumberFormat="1" applyFont="1" applyFill="1" applyBorder="1" applyAlignment="1" applyProtection="1">
      <alignment horizontal="left"/>
      <protection locked="0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5" fillId="0" borderId="11" xfId="0" applyNumberFormat="1" applyFont="1" applyBorder="1"/>
    <xf numFmtId="4" fontId="15" fillId="0" borderId="12" xfId="0" applyNumberFormat="1" applyFont="1" applyBorder="1"/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4" fillId="0" borderId="0" xfId="0" applyNumberFormat="1" applyFont="1" applyAlignment="1">
      <alignment horizontal="center"/>
    </xf>
    <xf numFmtId="0" fontId="14" fillId="0" borderId="7" xfId="0" applyNumberFormat="1" applyFont="1" applyBorder="1"/>
    <xf numFmtId="49" fontId="7" fillId="0" borderId="0" xfId="0" applyNumberFormat="1" applyFont="1"/>
    <xf numFmtId="0" fontId="7" fillId="0" borderId="0" xfId="0" applyFont="1"/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4" fillId="0" borderId="7" xfId="0" applyNumberFormat="1" applyFont="1" applyBorder="1"/>
    <xf numFmtId="0" fontId="19" fillId="0" borderId="0" xfId="0" applyNumberFormat="1" applyFont="1" applyAlignment="1">
      <alignment vertical="top" wrapText="1"/>
    </xf>
    <xf numFmtId="0" fontId="20" fillId="0" borderId="44" xfId="0" applyNumberFormat="1" applyFont="1" applyBorder="1" applyAlignment="1">
      <alignment vertical="top" wrapText="1"/>
    </xf>
    <xf numFmtId="0" fontId="20" fillId="0" borderId="44" xfId="0" applyNumberFormat="1" applyFont="1" applyBorder="1" applyAlignment="1">
      <alignment horizontal="left" vertical="top" wrapText="1"/>
    </xf>
    <xf numFmtId="0" fontId="20" fillId="0" borderId="45" xfId="0" applyNumberFormat="1" applyFont="1" applyBorder="1" applyAlignment="1">
      <alignment vertical="top" wrapText="1" shrinkToFit="1"/>
    </xf>
    <xf numFmtId="165" fontId="20" fillId="0" borderId="45" xfId="0" applyNumberFormat="1" applyFont="1" applyBorder="1" applyAlignment="1">
      <alignment vertical="top" wrapText="1" shrinkToFit="1"/>
    </xf>
    <xf numFmtId="4" fontId="20" fillId="0" borderId="45" xfId="0" applyNumberFormat="1" applyFont="1" applyBorder="1" applyAlignment="1">
      <alignment vertical="top" wrapText="1" shrinkToFit="1"/>
    </xf>
    <xf numFmtId="4" fontId="20" fillId="0" borderId="46" xfId="0" applyNumberFormat="1" applyFont="1" applyBorder="1" applyAlignment="1">
      <alignment vertical="top" wrapText="1" shrinkToFit="1"/>
    </xf>
    <xf numFmtId="0" fontId="22" fillId="0" borderId="37" xfId="0" applyNumberFormat="1" applyFont="1" applyBorder="1" applyAlignment="1">
      <alignment horizontal="left" vertical="top" wrapText="1"/>
    </xf>
    <xf numFmtId="0" fontId="22" fillId="0" borderId="0" xfId="0" applyNumberFormat="1" applyFont="1" applyBorder="1" applyAlignment="1">
      <alignment vertical="top" wrapText="1" shrinkToFit="1"/>
    </xf>
    <xf numFmtId="165" fontId="22" fillId="0" borderId="0" xfId="0" applyNumberFormat="1" applyFont="1" applyBorder="1" applyAlignment="1">
      <alignment vertical="top" wrapText="1" shrinkToFit="1"/>
    </xf>
    <xf numFmtId="4" fontId="22" fillId="0" borderId="0" xfId="0" applyNumberFormat="1" applyFont="1" applyBorder="1" applyAlignment="1">
      <alignment vertical="top" wrapText="1" shrinkToFit="1"/>
    </xf>
    <xf numFmtId="4" fontId="22" fillId="0" borderId="38" xfId="0" applyNumberFormat="1" applyFont="1" applyBorder="1" applyAlignment="1">
      <alignment vertical="top" wrapText="1" shrinkToFit="1"/>
    </xf>
    <xf numFmtId="0" fontId="20" fillId="0" borderId="37" xfId="0" applyNumberFormat="1" applyFont="1" applyBorder="1" applyAlignment="1">
      <alignment vertical="top" wrapText="1"/>
    </xf>
    <xf numFmtId="0" fontId="20" fillId="0" borderId="37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4" fontId="20" fillId="0" borderId="0" xfId="0" applyNumberFormat="1" applyFont="1" applyBorder="1" applyAlignment="1">
      <alignment vertical="top" wrapText="1" shrinkToFit="1"/>
    </xf>
    <xf numFmtId="4" fontId="20" fillId="0" borderId="38" xfId="0" applyNumberFormat="1" applyFont="1" applyBorder="1" applyAlignment="1">
      <alignment vertical="top" wrapText="1" shrinkToFit="1"/>
    </xf>
    <xf numFmtId="0" fontId="22" fillId="0" borderId="24" xfId="0" applyNumberFormat="1" applyFont="1" applyBorder="1" applyAlignment="1">
      <alignment horizontal="left" vertical="top" wrapText="1"/>
    </xf>
    <xf numFmtId="0" fontId="22" fillId="0" borderId="25" xfId="0" applyNumberFormat="1" applyFont="1" applyBorder="1" applyAlignment="1">
      <alignment vertical="top" wrapText="1" shrinkToFit="1"/>
    </xf>
    <xf numFmtId="165" fontId="22" fillId="0" borderId="25" xfId="0" applyNumberFormat="1" applyFont="1" applyBorder="1" applyAlignment="1">
      <alignment vertical="top" wrapText="1" shrinkToFit="1"/>
    </xf>
    <xf numFmtId="4" fontId="22" fillId="0" borderId="25" xfId="0" applyNumberFormat="1" applyFont="1" applyBorder="1" applyAlignment="1">
      <alignment vertical="top" wrapText="1" shrinkToFit="1"/>
    </xf>
    <xf numFmtId="4" fontId="22" fillId="0" borderId="56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9" xfId="0" applyBorder="1" applyAlignment="1">
      <alignment vertical="center"/>
    </xf>
    <xf numFmtId="49" fontId="0" fillId="7" borderId="12" xfId="0" applyNumberForma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29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5" borderId="48" xfId="0" applyFill="1" applyBorder="1" applyAlignment="1" applyProtection="1">
      <alignment vertical="center" wrapText="1"/>
      <protection locked="0"/>
    </xf>
    <xf numFmtId="0" fontId="0" fillId="5" borderId="45" xfId="0" applyFill="1" applyBorder="1" applyAlignment="1" applyProtection="1">
      <alignment vertical="center" wrapText="1"/>
      <protection locked="0"/>
    </xf>
    <xf numFmtId="0" fontId="0" fillId="5" borderId="51" xfId="0" applyFill="1" applyBorder="1" applyAlignment="1" applyProtection="1">
      <alignment vertical="center" wrapText="1"/>
      <protection locked="0"/>
    </xf>
    <xf numFmtId="0" fontId="0" fillId="5" borderId="47" xfId="0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vertical="center" wrapText="1"/>
      <protection locked="0"/>
    </xf>
    <xf numFmtId="0" fontId="0" fillId="5" borderId="50" xfId="0" applyFill="1" applyBorder="1" applyAlignment="1" applyProtection="1">
      <alignment vertical="center" wrapText="1"/>
      <protection locked="0"/>
    </xf>
    <xf numFmtId="0" fontId="0" fillId="5" borderId="49" xfId="0" applyFill="1" applyBorder="1" applyAlignment="1" applyProtection="1">
      <alignment vertical="center" wrapText="1"/>
      <protection locked="0"/>
    </xf>
    <xf numFmtId="0" fontId="0" fillId="5" borderId="10" xfId="0" applyFill="1" applyBorder="1" applyAlignment="1" applyProtection="1">
      <alignment vertical="center" wrapText="1"/>
      <protection locked="0"/>
    </xf>
    <xf numFmtId="0" fontId="0" fillId="5" borderId="82" xfId="0" applyFill="1" applyBorder="1" applyAlignment="1" applyProtection="1">
      <alignment vertical="center" wrapText="1"/>
      <protection locked="0"/>
    </xf>
    <xf numFmtId="167" fontId="28" fillId="11" borderId="83" xfId="3" applyNumberFormat="1" applyFont="1" applyFill="1" applyBorder="1" applyAlignment="1">
      <alignment horizontal="left" vertical="center" wrapText="1"/>
    </xf>
    <xf numFmtId="49" fontId="28" fillId="11" borderId="83" xfId="3" applyNumberFormat="1" applyFont="1" applyFill="1" applyBorder="1" applyAlignment="1">
      <alignment horizontal="left" vertical="center"/>
    </xf>
    <xf numFmtId="4" fontId="28" fillId="11" borderId="83" xfId="3" applyNumberFormat="1" applyFont="1" applyFill="1" applyBorder="1" applyAlignment="1">
      <alignment horizontal="left" vertical="center"/>
    </xf>
    <xf numFmtId="0" fontId="1" fillId="0" borderId="0" xfId="3" applyAlignment="1">
      <alignment vertical="center"/>
    </xf>
    <xf numFmtId="167" fontId="29" fillId="12" borderId="83" xfId="3" applyNumberFormat="1" applyFont="1" applyFill="1" applyBorder="1" applyAlignment="1">
      <alignment horizontal="left" vertical="center" wrapText="1"/>
    </xf>
    <xf numFmtId="49" fontId="29" fillId="12" borderId="83" xfId="3" applyNumberFormat="1" applyFont="1" applyFill="1" applyBorder="1" applyAlignment="1">
      <alignment horizontal="left" vertical="center"/>
    </xf>
    <xf numFmtId="4" fontId="29" fillId="12" borderId="83" xfId="3" applyNumberFormat="1" applyFont="1" applyFill="1" applyBorder="1" applyAlignment="1">
      <alignment horizontal="right" vertical="center"/>
    </xf>
    <xf numFmtId="167" fontId="30" fillId="13" borderId="83" xfId="3" applyNumberFormat="1" applyFont="1" applyFill="1" applyBorder="1" applyAlignment="1">
      <alignment horizontal="left" vertical="center" wrapText="1"/>
    </xf>
    <xf numFmtId="49" fontId="30" fillId="13" borderId="83" xfId="3" applyNumberFormat="1" applyFont="1" applyFill="1" applyBorder="1" applyAlignment="1">
      <alignment horizontal="left" vertical="center"/>
    </xf>
    <xf numFmtId="4" fontId="30" fillId="13" borderId="83" xfId="3" applyNumberFormat="1" applyFont="1" applyFill="1" applyBorder="1" applyAlignment="1">
      <alignment horizontal="right" vertical="center"/>
    </xf>
    <xf numFmtId="167" fontId="28" fillId="6" borderId="83" xfId="3" applyNumberFormat="1" applyFont="1" applyFill="1" applyBorder="1" applyAlignment="1">
      <alignment horizontal="left" vertical="center" wrapText="1"/>
    </xf>
    <xf numFmtId="49" fontId="28" fillId="6" borderId="83" xfId="3" applyNumberFormat="1" applyFont="1" applyFill="1" applyBorder="1" applyAlignment="1">
      <alignment horizontal="left" vertical="center"/>
    </xf>
    <xf numFmtId="4" fontId="28" fillId="6" borderId="83" xfId="3" applyNumberFormat="1" applyFont="1" applyFill="1" applyBorder="1" applyAlignment="1">
      <alignment horizontal="right" vertical="center"/>
    </xf>
    <xf numFmtId="167" fontId="1" fillId="0" borderId="0" xfId="3" applyNumberFormat="1" applyAlignment="1">
      <alignment vertical="center" wrapText="1"/>
    </xf>
    <xf numFmtId="49" fontId="1" fillId="0" borderId="0" xfId="3" applyNumberFormat="1" applyAlignment="1">
      <alignment vertical="center"/>
    </xf>
    <xf numFmtId="4" fontId="1" fillId="0" borderId="0" xfId="3" applyNumberFormat="1" applyAlignment="1">
      <alignment vertical="center"/>
    </xf>
    <xf numFmtId="4" fontId="28" fillId="10" borderId="83" xfId="3" applyNumberFormat="1" applyFont="1" applyFill="1" applyBorder="1" applyAlignment="1">
      <alignment horizontal="right" vertical="center"/>
    </xf>
  </cellXfs>
  <cellStyles count="4">
    <cellStyle name="Normální" xfId="0" builtinId="0"/>
    <cellStyle name="normální 2" xfId="1" xr:uid="{00000000-0005-0000-0000-000001000000}"/>
    <cellStyle name="Normální 3" xfId="2" xr:uid="{02FF796A-ED5B-4AFE-9B93-5996A82B18B2}"/>
    <cellStyle name="Normální 4" xfId="3" xr:uid="{6E09086A-B9ED-4EE5-8585-3F35525C52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399" t="s">
        <v>0</v>
      </c>
      <c r="C5" s="399"/>
      <c r="D5" s="399"/>
      <c r="E5" s="399"/>
      <c r="F5" s="399"/>
      <c r="G5" s="400"/>
      <c r="H5" s="15"/>
    </row>
    <row r="6" spans="1:8" x14ac:dyDescent="0.2">
      <c r="A6" s="20" t="s">
        <v>6</v>
      </c>
      <c r="B6" s="401"/>
      <c r="C6" s="401"/>
      <c r="D6" s="401"/>
      <c r="E6" s="401"/>
      <c r="F6" s="401"/>
      <c r="G6" s="402"/>
      <c r="H6" s="15"/>
    </row>
    <row r="7" spans="1:8" x14ac:dyDescent="0.2">
      <c r="A7" s="20" t="s">
        <v>7</v>
      </c>
      <c r="B7" s="401"/>
      <c r="C7" s="401"/>
      <c r="D7" s="401"/>
      <c r="E7" s="401"/>
      <c r="F7" s="401"/>
      <c r="G7" s="402"/>
      <c r="H7" s="15"/>
    </row>
    <row r="8" spans="1:8" x14ac:dyDescent="0.2">
      <c r="A8" s="20" t="s">
        <v>8</v>
      </c>
      <c r="B8" s="401"/>
      <c r="C8" s="401"/>
      <c r="D8" s="401"/>
      <c r="E8" s="401"/>
      <c r="F8" s="401"/>
      <c r="G8" s="402"/>
      <c r="H8" s="15"/>
    </row>
    <row r="9" spans="1:8" x14ac:dyDescent="0.2">
      <c r="A9" s="20" t="s">
        <v>9</v>
      </c>
      <c r="B9" s="401"/>
      <c r="C9" s="401"/>
      <c r="D9" s="401"/>
      <c r="E9" s="401"/>
      <c r="F9" s="401"/>
      <c r="G9" s="402"/>
      <c r="H9" s="15"/>
    </row>
    <row r="10" spans="1:8" x14ac:dyDescent="0.2">
      <c r="A10" s="20" t="s">
        <v>10</v>
      </c>
      <c r="B10" s="401"/>
      <c r="C10" s="401"/>
      <c r="D10" s="401"/>
      <c r="E10" s="401"/>
      <c r="F10" s="401"/>
      <c r="G10" s="402"/>
      <c r="H10" s="15"/>
    </row>
    <row r="11" spans="1:8" x14ac:dyDescent="0.2">
      <c r="A11" s="20" t="s">
        <v>11</v>
      </c>
      <c r="B11" s="391"/>
      <c r="C11" s="391"/>
      <c r="D11" s="391"/>
      <c r="E11" s="391"/>
      <c r="F11" s="391"/>
      <c r="G11" s="392"/>
      <c r="H11" s="15"/>
    </row>
    <row r="12" spans="1:8" x14ac:dyDescent="0.2">
      <c r="A12" s="20" t="s">
        <v>12</v>
      </c>
      <c r="B12" s="393"/>
      <c r="C12" s="394"/>
      <c r="D12" s="394"/>
      <c r="E12" s="394"/>
      <c r="F12" s="394"/>
      <c r="G12" s="395"/>
      <c r="H12" s="15"/>
    </row>
    <row r="13" spans="1:8" ht="13.5" thickBot="1" x14ac:dyDescent="0.25">
      <c r="A13" s="21" t="s">
        <v>13</v>
      </c>
      <c r="B13" s="396"/>
      <c r="C13" s="396"/>
      <c r="D13" s="396"/>
      <c r="E13" s="396"/>
      <c r="F13" s="396"/>
      <c r="G13" s="397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398" t="s">
        <v>40</v>
      </c>
      <c r="B17" s="398"/>
      <c r="C17" s="398"/>
      <c r="D17" s="398"/>
      <c r="E17" s="398"/>
      <c r="F17" s="398"/>
      <c r="G17" s="398"/>
      <c r="H17" s="15"/>
    </row>
  </sheetData>
  <sheetProtection algorithmName="SHA-512" hashValue="ygWA5SxxCp66u7oJAQV0dJUl3oE695gEHYUo9bE9BPrw0keeGhPhEDht77nwNQyJpyb7KqziY2TT4C8PmXAR8w==" saltValue="BlnqehEO4z9dyh2IS/+XKw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  <pageSetUpPr fitToPage="1"/>
  </sheetPr>
  <dimension ref="A1:P72"/>
  <sheetViews>
    <sheetView showGridLines="0" tabSelected="1" topLeftCell="B1" zoomScaleNormal="100" zoomScaleSheetLayoutView="75" workbookViewId="0">
      <selection activeCell="O1" sqref="O1:P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9.710937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41</v>
      </c>
      <c r="F5" s="80"/>
      <c r="G5" s="11"/>
      <c r="I5" s="11"/>
    </row>
    <row r="6" spans="1:14" ht="13.5" customHeight="1" x14ac:dyDescent="0.25">
      <c r="B6" s="10"/>
      <c r="C6" s="37"/>
      <c r="D6" s="79" t="s">
        <v>42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81" t="s">
        <v>43</v>
      </c>
      <c r="H11" s="13" t="s">
        <v>2</v>
      </c>
      <c r="I11" s="83" t="s">
        <v>53</v>
      </c>
      <c r="J11" s="51"/>
    </row>
    <row r="12" spans="1:14" x14ac:dyDescent="0.2">
      <c r="D12" s="81" t="s">
        <v>44</v>
      </c>
      <c r="H12" s="13" t="s">
        <v>3</v>
      </c>
      <c r="I12" s="83" t="s">
        <v>54</v>
      </c>
      <c r="J12" s="51"/>
    </row>
    <row r="13" spans="1:14" ht="12" customHeight="1" x14ac:dyDescent="0.2">
      <c r="C13" s="82" t="s">
        <v>46</v>
      </c>
      <c r="D13" s="81" t="s">
        <v>45</v>
      </c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81" t="s">
        <v>47</v>
      </c>
      <c r="H15" s="13" t="s">
        <v>2</v>
      </c>
      <c r="I15" s="83" t="s">
        <v>51</v>
      </c>
      <c r="J15" s="52"/>
    </row>
    <row r="16" spans="1:14" ht="12" customHeight="1" x14ac:dyDescent="0.2">
      <c r="C16" s="13"/>
      <c r="D16" s="81" t="s">
        <v>48</v>
      </c>
      <c r="H16" s="13" t="s">
        <v>3</v>
      </c>
      <c r="I16" s="83" t="s">
        <v>52</v>
      </c>
      <c r="J16" s="52"/>
    </row>
    <row r="17" spans="1:16" ht="12" customHeight="1" x14ac:dyDescent="0.2">
      <c r="C17" s="82" t="s">
        <v>50</v>
      </c>
      <c r="D17" s="81" t="s">
        <v>49</v>
      </c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84"/>
      <c r="B21" s="85" t="s">
        <v>20</v>
      </c>
      <c r="C21" s="86"/>
      <c r="D21" s="86"/>
      <c r="E21" s="87"/>
      <c r="F21" s="88"/>
      <c r="G21" s="88"/>
      <c r="H21" s="95" t="s">
        <v>21</v>
      </c>
      <c r="I21" s="96" t="s">
        <v>22</v>
      </c>
      <c r="J21" s="97" t="s">
        <v>23</v>
      </c>
    </row>
    <row r="22" spans="1:16" x14ac:dyDescent="0.2">
      <c r="A22" s="92"/>
      <c r="B22" s="92" t="s">
        <v>55</v>
      </c>
      <c r="C22" s="93"/>
      <c r="D22" s="93"/>
      <c r="E22" s="93"/>
      <c r="F22" s="93"/>
      <c r="G22" s="94"/>
      <c r="H22" s="98"/>
      <c r="I22" s="99">
        <v>1</v>
      </c>
      <c r="J22" s="100"/>
    </row>
    <row r="23" spans="1:16" x14ac:dyDescent="0.2">
      <c r="A23" s="92"/>
      <c r="B23" s="92" t="s">
        <v>56</v>
      </c>
      <c r="C23" s="93" t="s">
        <v>57</v>
      </c>
      <c r="D23" s="93"/>
      <c r="E23" s="93"/>
      <c r="F23" s="93"/>
      <c r="G23" s="94"/>
      <c r="H23" s="98"/>
      <c r="I23" s="99">
        <v>1</v>
      </c>
      <c r="J23" s="100">
        <f>'Rekapitulace Objekt SO1'!H19</f>
        <v>0</v>
      </c>
      <c r="O23">
        <f>'Rekapitulace Objekt SO1'!O21</f>
        <v>0</v>
      </c>
      <c r="P23">
        <f>'Rekapitulace Objekt SO1'!P21</f>
        <v>0</v>
      </c>
    </row>
    <row r="24" spans="1:16" ht="25.5" customHeight="1" x14ac:dyDescent="0.25">
      <c r="A24" s="102"/>
      <c r="B24" s="409" t="s">
        <v>58</v>
      </c>
      <c r="C24" s="410"/>
      <c r="D24" s="410"/>
      <c r="E24" s="410"/>
      <c r="F24" s="103"/>
      <c r="G24" s="104"/>
      <c r="H24" s="105"/>
      <c r="I24" s="106"/>
      <c r="J24" s="101">
        <f>SUM(J22:J23)</f>
        <v>0</v>
      </c>
    </row>
    <row r="25" spans="1:16" ht="13.5" thickBot="1" x14ac:dyDescent="0.25">
      <c r="J25" s="91"/>
    </row>
    <row r="26" spans="1:16" x14ac:dyDescent="0.2">
      <c r="A26" s="118"/>
      <c r="B26" s="119" t="s">
        <v>59</v>
      </c>
      <c r="C26" s="120"/>
      <c r="D26" s="120"/>
      <c r="E26" s="120"/>
      <c r="F26" s="120"/>
      <c r="G26" s="121"/>
      <c r="H26" s="120"/>
      <c r="I26" s="122"/>
      <c r="J26" s="123" t="s">
        <v>23</v>
      </c>
    </row>
    <row r="27" spans="1:16" x14ac:dyDescent="0.2">
      <c r="A27" s="113"/>
      <c r="B27" s="108" t="s">
        <v>60</v>
      </c>
      <c r="C27" s="108"/>
      <c r="D27" s="108"/>
      <c r="E27" s="108">
        <v>15</v>
      </c>
      <c r="F27" s="108" t="s">
        <v>61</v>
      </c>
      <c r="G27" s="110"/>
      <c r="H27" s="108"/>
      <c r="I27" s="109"/>
      <c r="J27" s="116">
        <f>SUM(O23:O24)</f>
        <v>0</v>
      </c>
    </row>
    <row r="28" spans="1:16" x14ac:dyDescent="0.2">
      <c r="A28" s="114"/>
      <c r="B28" s="46" t="s">
        <v>62</v>
      </c>
      <c r="C28" s="46"/>
      <c r="D28" s="46"/>
      <c r="E28" s="46">
        <v>15</v>
      </c>
      <c r="F28" s="46" t="s">
        <v>61</v>
      </c>
      <c r="G28" s="111"/>
      <c r="H28" s="46"/>
      <c r="I28" s="107"/>
      <c r="J28" s="117">
        <f>J27*(E28/100)</f>
        <v>0</v>
      </c>
    </row>
    <row r="29" spans="1:16" x14ac:dyDescent="0.2">
      <c r="A29" s="114"/>
      <c r="B29" s="46" t="s">
        <v>60</v>
      </c>
      <c r="C29" s="46"/>
      <c r="D29" s="46"/>
      <c r="E29" s="46">
        <v>21</v>
      </c>
      <c r="F29" s="46" t="s">
        <v>61</v>
      </c>
      <c r="G29" s="111"/>
      <c r="H29" s="46"/>
      <c r="I29" s="107"/>
      <c r="J29" s="117">
        <f>SUM(P23:P24)</f>
        <v>0</v>
      </c>
    </row>
    <row r="30" spans="1:16" ht="13.5" thickBot="1" x14ac:dyDescent="0.25">
      <c r="A30" s="115"/>
      <c r="B30" s="39" t="s">
        <v>62</v>
      </c>
      <c r="C30" s="39"/>
      <c r="D30" s="39"/>
      <c r="E30" s="39">
        <v>21</v>
      </c>
      <c r="F30" s="39" t="s">
        <v>61</v>
      </c>
      <c r="G30" s="112"/>
      <c r="H30" s="46"/>
      <c r="I30" s="107"/>
      <c r="J30" s="117">
        <f>J29*(E30/100)</f>
        <v>0</v>
      </c>
    </row>
    <row r="31" spans="1:16" ht="16.5" thickBot="1" x14ac:dyDescent="0.25">
      <c r="A31" s="124"/>
      <c r="B31" s="125" t="s">
        <v>63</v>
      </c>
      <c r="C31" s="126"/>
      <c r="D31" s="126"/>
      <c r="E31" s="126"/>
      <c r="F31" s="126"/>
      <c r="G31" s="126"/>
      <c r="H31" s="127"/>
      <c r="I31" s="128"/>
      <c r="J31" s="129">
        <f>SUM(J27:J30)</f>
        <v>0</v>
      </c>
    </row>
    <row r="40" spans="1:10" ht="15.75" x14ac:dyDescent="0.25">
      <c r="B40" s="130" t="s">
        <v>64</v>
      </c>
    </row>
    <row r="42" spans="1:10" ht="25.5" customHeight="1" x14ac:dyDescent="0.2">
      <c r="A42" s="131"/>
      <c r="B42" s="132" t="s">
        <v>65</v>
      </c>
      <c r="C42" s="133" t="s">
        <v>66</v>
      </c>
      <c r="D42" s="133"/>
      <c r="E42" s="133"/>
      <c r="F42" s="133"/>
      <c r="G42" s="134"/>
      <c r="H42" s="134"/>
      <c r="I42" s="134"/>
      <c r="J42" s="135" t="s">
        <v>67</v>
      </c>
    </row>
    <row r="43" spans="1:10" ht="25.5" customHeight="1" x14ac:dyDescent="0.2">
      <c r="A43" s="136"/>
      <c r="B43" s="137" t="s">
        <v>68</v>
      </c>
      <c r="C43" s="411" t="s">
        <v>69</v>
      </c>
      <c r="D43" s="411"/>
      <c r="E43" s="411"/>
      <c r="F43" s="412"/>
      <c r="G43" s="413"/>
      <c r="H43" s="413"/>
      <c r="I43" s="413"/>
      <c r="J43" s="138">
        <f>'SO1 1.01 Pol'!F8</f>
        <v>0</v>
      </c>
    </row>
    <row r="44" spans="1:10" ht="25.5" customHeight="1" x14ac:dyDescent="0.2">
      <c r="A44" s="136"/>
      <c r="B44" s="136" t="s">
        <v>70</v>
      </c>
      <c r="C44" s="403" t="s">
        <v>71</v>
      </c>
      <c r="D44" s="403"/>
      <c r="E44" s="403"/>
      <c r="F44" s="404"/>
      <c r="G44" s="405"/>
      <c r="H44" s="405"/>
      <c r="I44" s="405"/>
      <c r="J44" s="139">
        <f>'SO1 1.01 Pol'!F54</f>
        <v>0</v>
      </c>
    </row>
    <row r="45" spans="1:10" ht="25.5" customHeight="1" x14ac:dyDescent="0.2">
      <c r="A45" s="136"/>
      <c r="B45" s="136" t="s">
        <v>72</v>
      </c>
      <c r="C45" s="403" t="s">
        <v>73</v>
      </c>
      <c r="D45" s="403"/>
      <c r="E45" s="403"/>
      <c r="F45" s="404"/>
      <c r="G45" s="405"/>
      <c r="H45" s="405"/>
      <c r="I45" s="405"/>
      <c r="J45" s="139">
        <f>'SO1 1.01 Pol'!F96</f>
        <v>0</v>
      </c>
    </row>
    <row r="46" spans="1:10" ht="25.5" customHeight="1" x14ac:dyDescent="0.2">
      <c r="A46" s="136"/>
      <c r="B46" s="136" t="s">
        <v>74</v>
      </c>
      <c r="C46" s="403" t="s">
        <v>75</v>
      </c>
      <c r="D46" s="403"/>
      <c r="E46" s="403"/>
      <c r="F46" s="404"/>
      <c r="G46" s="405"/>
      <c r="H46" s="405"/>
      <c r="I46" s="405"/>
      <c r="J46" s="139">
        <f>'SO1 1.01 Pol'!F108</f>
        <v>0</v>
      </c>
    </row>
    <row r="47" spans="1:10" ht="25.5" customHeight="1" x14ac:dyDescent="0.2">
      <c r="A47" s="136"/>
      <c r="B47" s="136" t="s">
        <v>76</v>
      </c>
      <c r="C47" s="403" t="s">
        <v>77</v>
      </c>
      <c r="D47" s="403"/>
      <c r="E47" s="403"/>
      <c r="F47" s="404"/>
      <c r="G47" s="405"/>
      <c r="H47" s="405"/>
      <c r="I47" s="405"/>
      <c r="J47" s="139">
        <f>'SO1 1.01 Pol'!F121</f>
        <v>0</v>
      </c>
    </row>
    <row r="48" spans="1:10" ht="25.5" customHeight="1" x14ac:dyDescent="0.2">
      <c r="A48" s="136"/>
      <c r="B48" s="136" t="s">
        <v>78</v>
      </c>
      <c r="C48" s="403" t="s">
        <v>79</v>
      </c>
      <c r="D48" s="403"/>
      <c r="E48" s="403"/>
      <c r="F48" s="404"/>
      <c r="G48" s="405"/>
      <c r="H48" s="405"/>
      <c r="I48" s="405"/>
      <c r="J48" s="139">
        <f>'SO1 1.01 Pol'!F124</f>
        <v>0</v>
      </c>
    </row>
    <row r="49" spans="1:10" ht="25.5" customHeight="1" x14ac:dyDescent="0.2">
      <c r="A49" s="136"/>
      <c r="B49" s="136" t="s">
        <v>80</v>
      </c>
      <c r="C49" s="403" t="s">
        <v>81</v>
      </c>
      <c r="D49" s="403"/>
      <c r="E49" s="403"/>
      <c r="F49" s="404"/>
      <c r="G49" s="405"/>
      <c r="H49" s="405"/>
      <c r="I49" s="405"/>
      <c r="J49" s="139">
        <f>'SO1 1.01 Pol'!F130</f>
        <v>0</v>
      </c>
    </row>
    <row r="50" spans="1:10" ht="25.5" customHeight="1" x14ac:dyDescent="0.2">
      <c r="A50" s="136"/>
      <c r="B50" s="136" t="s">
        <v>82</v>
      </c>
      <c r="C50" s="403" t="s">
        <v>83</v>
      </c>
      <c r="D50" s="403"/>
      <c r="E50" s="403"/>
      <c r="F50" s="404"/>
      <c r="G50" s="405"/>
      <c r="H50" s="405"/>
      <c r="I50" s="405"/>
      <c r="J50" s="139">
        <f>'SO1 1.01 Pol'!F146</f>
        <v>0</v>
      </c>
    </row>
    <row r="51" spans="1:10" ht="25.5" customHeight="1" x14ac:dyDescent="0.2">
      <c r="A51" s="136"/>
      <c r="B51" s="136" t="s">
        <v>84</v>
      </c>
      <c r="C51" s="403" t="s">
        <v>85</v>
      </c>
      <c r="D51" s="403"/>
      <c r="E51" s="403"/>
      <c r="F51" s="404"/>
      <c r="G51" s="405"/>
      <c r="H51" s="405"/>
      <c r="I51" s="405"/>
      <c r="J51" s="139">
        <f>'SO1 1.01 Pol'!F203</f>
        <v>0</v>
      </c>
    </row>
    <row r="52" spans="1:10" ht="25.5" customHeight="1" x14ac:dyDescent="0.2">
      <c r="A52" s="136"/>
      <c r="B52" s="136" t="s">
        <v>86</v>
      </c>
      <c r="C52" s="403" t="s">
        <v>87</v>
      </c>
      <c r="D52" s="403"/>
      <c r="E52" s="403"/>
      <c r="F52" s="404"/>
      <c r="G52" s="405"/>
      <c r="H52" s="405"/>
      <c r="I52" s="405"/>
      <c r="J52" s="139">
        <f>'SO1 1.01 Pol'!F208</f>
        <v>0</v>
      </c>
    </row>
    <row r="53" spans="1:10" ht="25.5" customHeight="1" x14ac:dyDescent="0.2">
      <c r="A53" s="136"/>
      <c r="B53" s="136" t="s">
        <v>88</v>
      </c>
      <c r="C53" s="403" t="s">
        <v>89</v>
      </c>
      <c r="D53" s="403"/>
      <c r="E53" s="403"/>
      <c r="F53" s="404"/>
      <c r="G53" s="405"/>
      <c r="H53" s="405"/>
      <c r="I53" s="405"/>
      <c r="J53" s="139">
        <f>'SO1 1.01 Pol'!F210</f>
        <v>0</v>
      </c>
    </row>
    <row r="54" spans="1:10" ht="25.5" customHeight="1" x14ac:dyDescent="0.2">
      <c r="A54" s="136"/>
      <c r="B54" s="136" t="s">
        <v>90</v>
      </c>
      <c r="C54" s="403" t="s">
        <v>91</v>
      </c>
      <c r="D54" s="403"/>
      <c r="E54" s="403"/>
      <c r="F54" s="404"/>
      <c r="G54" s="405"/>
      <c r="H54" s="405"/>
      <c r="I54" s="405"/>
      <c r="J54" s="139">
        <f>'SO1 1.01 Pol'!F222</f>
        <v>0</v>
      </c>
    </row>
    <row r="55" spans="1:10" ht="25.5" customHeight="1" x14ac:dyDescent="0.2">
      <c r="A55" s="136"/>
      <c r="B55" s="136" t="s">
        <v>92</v>
      </c>
      <c r="C55" s="403" t="s">
        <v>93</v>
      </c>
      <c r="D55" s="403"/>
      <c r="E55" s="403"/>
      <c r="F55" s="404"/>
      <c r="G55" s="405"/>
      <c r="H55" s="405"/>
      <c r="I55" s="405"/>
      <c r="J55" s="139">
        <f>'SO1 1.01 Pol'!F224</f>
        <v>0</v>
      </c>
    </row>
    <row r="56" spans="1:10" ht="25.5" customHeight="1" x14ac:dyDescent="0.2">
      <c r="A56" s="136"/>
      <c r="B56" s="136" t="s">
        <v>94</v>
      </c>
      <c r="C56" s="403" t="s">
        <v>95</v>
      </c>
      <c r="D56" s="403"/>
      <c r="E56" s="403"/>
      <c r="F56" s="404"/>
      <c r="G56" s="405"/>
      <c r="H56" s="405"/>
      <c r="I56" s="405"/>
      <c r="J56" s="139">
        <f>'SO1 1.01 Pol'!F229</f>
        <v>0</v>
      </c>
    </row>
    <row r="57" spans="1:10" ht="25.5" customHeight="1" x14ac:dyDescent="0.2">
      <c r="A57" s="136"/>
      <c r="B57" s="136" t="s">
        <v>96</v>
      </c>
      <c r="C57" s="403" t="s">
        <v>97</v>
      </c>
      <c r="D57" s="403"/>
      <c r="E57" s="403"/>
      <c r="F57" s="404"/>
      <c r="G57" s="405"/>
      <c r="H57" s="405"/>
      <c r="I57" s="405"/>
      <c r="J57" s="139">
        <f>'SO1 1.01 Pol'!F244</f>
        <v>0</v>
      </c>
    </row>
    <row r="58" spans="1:10" ht="25.5" customHeight="1" x14ac:dyDescent="0.2">
      <c r="A58" s="136"/>
      <c r="B58" s="136" t="s">
        <v>98</v>
      </c>
      <c r="C58" s="403" t="s">
        <v>99</v>
      </c>
      <c r="D58" s="403"/>
      <c r="E58" s="403"/>
      <c r="F58" s="404"/>
      <c r="G58" s="405"/>
      <c r="H58" s="405"/>
      <c r="I58" s="405"/>
      <c r="J58" s="139">
        <f>'SO1 1.01 Pol'!F284</f>
        <v>0</v>
      </c>
    </row>
    <row r="59" spans="1:10" ht="25.5" customHeight="1" x14ac:dyDescent="0.2">
      <c r="A59" s="136"/>
      <c r="B59" s="136" t="s">
        <v>100</v>
      </c>
      <c r="C59" s="403" t="s">
        <v>101</v>
      </c>
      <c r="D59" s="403"/>
      <c r="E59" s="403"/>
      <c r="F59" s="404"/>
      <c r="G59" s="405"/>
      <c r="H59" s="405"/>
      <c r="I59" s="405"/>
      <c r="J59" s="139">
        <f>'SO1 1.01 Pol'!F299</f>
        <v>0</v>
      </c>
    </row>
    <row r="60" spans="1:10" ht="25.5" customHeight="1" x14ac:dyDescent="0.2">
      <c r="A60" s="136"/>
      <c r="B60" s="136" t="s">
        <v>102</v>
      </c>
      <c r="C60" s="403" t="s">
        <v>103</v>
      </c>
      <c r="D60" s="403"/>
      <c r="E60" s="403"/>
      <c r="F60" s="404"/>
      <c r="G60" s="405"/>
      <c r="H60" s="405"/>
      <c r="I60" s="405"/>
      <c r="J60" s="139">
        <f>'SO1 1.01 Pol'!F321</f>
        <v>0</v>
      </c>
    </row>
    <row r="61" spans="1:10" ht="25.5" customHeight="1" x14ac:dyDescent="0.2">
      <c r="A61" s="136"/>
      <c r="B61" s="136" t="s">
        <v>104</v>
      </c>
      <c r="C61" s="403" t="s">
        <v>105</v>
      </c>
      <c r="D61" s="403"/>
      <c r="E61" s="403"/>
      <c r="F61" s="404"/>
      <c r="G61" s="405"/>
      <c r="H61" s="405"/>
      <c r="I61" s="405"/>
      <c r="J61" s="139">
        <f>'SO1 1.01 Pol'!F355</f>
        <v>0</v>
      </c>
    </row>
    <row r="62" spans="1:10" ht="25.5" customHeight="1" x14ac:dyDescent="0.2">
      <c r="A62" s="136"/>
      <c r="B62" s="136" t="s">
        <v>106</v>
      </c>
      <c r="C62" s="403" t="s">
        <v>107</v>
      </c>
      <c r="D62" s="403"/>
      <c r="E62" s="403"/>
      <c r="F62" s="404"/>
      <c r="G62" s="405"/>
      <c r="H62" s="405"/>
      <c r="I62" s="405"/>
      <c r="J62" s="139">
        <f>'SO1 1.01 Pol'!F369</f>
        <v>0</v>
      </c>
    </row>
    <row r="63" spans="1:10" ht="25.5" customHeight="1" x14ac:dyDescent="0.2">
      <c r="A63" s="136"/>
      <c r="B63" s="136" t="s">
        <v>108</v>
      </c>
      <c r="C63" s="403" t="s">
        <v>109</v>
      </c>
      <c r="D63" s="403"/>
      <c r="E63" s="403"/>
      <c r="F63" s="404"/>
      <c r="G63" s="405"/>
      <c r="H63" s="405"/>
      <c r="I63" s="405"/>
      <c r="J63" s="139">
        <f>'SO1 1.01 Pol'!F379</f>
        <v>0</v>
      </c>
    </row>
    <row r="64" spans="1:10" ht="25.5" customHeight="1" x14ac:dyDescent="0.2">
      <c r="A64" s="136"/>
      <c r="B64" s="136" t="s">
        <v>110</v>
      </c>
      <c r="C64" s="403" t="s">
        <v>111</v>
      </c>
      <c r="D64" s="403"/>
      <c r="E64" s="403"/>
      <c r="F64" s="404"/>
      <c r="G64" s="405"/>
      <c r="H64" s="405"/>
      <c r="I64" s="405"/>
      <c r="J64" s="139">
        <f>'SO1 1.01 Pol'!F426</f>
        <v>0</v>
      </c>
    </row>
    <row r="65" spans="1:10" ht="25.5" customHeight="1" x14ac:dyDescent="0.2">
      <c r="A65" s="136"/>
      <c r="B65" s="136" t="s">
        <v>112</v>
      </c>
      <c r="C65" s="403" t="s">
        <v>113</v>
      </c>
      <c r="D65" s="403"/>
      <c r="E65" s="403"/>
      <c r="F65" s="404"/>
      <c r="G65" s="405"/>
      <c r="H65" s="405"/>
      <c r="I65" s="405"/>
      <c r="J65" s="139">
        <f>'SO1 1.01 Pol'!F429</f>
        <v>0</v>
      </c>
    </row>
    <row r="66" spans="1:10" ht="25.5" customHeight="1" x14ac:dyDescent="0.2">
      <c r="A66" s="136"/>
      <c r="B66" s="136" t="s">
        <v>114</v>
      </c>
      <c r="C66" s="403" t="s">
        <v>115</v>
      </c>
      <c r="D66" s="403"/>
      <c r="E66" s="403"/>
      <c r="F66" s="404"/>
      <c r="G66" s="405"/>
      <c r="H66" s="405"/>
      <c r="I66" s="405"/>
      <c r="J66" s="139">
        <f>'SO1 1.01 Pol'!F464</f>
        <v>0</v>
      </c>
    </row>
    <row r="67" spans="1:10" ht="25.5" customHeight="1" x14ac:dyDescent="0.2">
      <c r="A67" s="136"/>
      <c r="B67" s="136" t="s">
        <v>116</v>
      </c>
      <c r="C67" s="403" t="s">
        <v>117</v>
      </c>
      <c r="D67" s="403"/>
      <c r="E67" s="403"/>
      <c r="F67" s="404"/>
      <c r="G67" s="405"/>
      <c r="H67" s="405"/>
      <c r="I67" s="405"/>
      <c r="J67" s="139">
        <f>'SO1 1.01 Pol'!F467</f>
        <v>0</v>
      </c>
    </row>
    <row r="68" spans="1:10" ht="25.5" customHeight="1" x14ac:dyDescent="0.2">
      <c r="A68" s="136"/>
      <c r="B68" s="140" t="s">
        <v>118</v>
      </c>
      <c r="C68" s="406" t="s">
        <v>119</v>
      </c>
      <c r="D68" s="406"/>
      <c r="E68" s="406"/>
      <c r="F68" s="407"/>
      <c r="G68" s="408"/>
      <c r="H68" s="408"/>
      <c r="I68" s="408"/>
      <c r="J68" s="141">
        <f>'SO1 1.01 Pol'!F476</f>
        <v>0</v>
      </c>
    </row>
    <row r="69" spans="1:10" ht="25.5" customHeight="1" x14ac:dyDescent="0.2">
      <c r="A69" s="142"/>
      <c r="B69" s="143" t="s">
        <v>120</v>
      </c>
      <c r="C69" s="144"/>
      <c r="D69" s="144"/>
      <c r="E69" s="144"/>
      <c r="F69" s="145"/>
      <c r="G69" s="146"/>
      <c r="H69" s="146"/>
      <c r="I69" s="146"/>
      <c r="J69" s="147">
        <f>SUM(J43:J68)</f>
        <v>0</v>
      </c>
    </row>
    <row r="70" spans="1:10" x14ac:dyDescent="0.2">
      <c r="A70" s="89"/>
      <c r="B70" s="89"/>
      <c r="C70" s="89"/>
      <c r="D70" s="89"/>
      <c r="E70" s="89"/>
      <c r="F70" s="89"/>
      <c r="G70" s="90"/>
      <c r="H70" s="89"/>
      <c r="I70" s="90"/>
      <c r="J70" s="91"/>
    </row>
    <row r="71" spans="1:10" x14ac:dyDescent="0.2">
      <c r="A71" s="89"/>
      <c r="B71" s="89"/>
      <c r="C71" s="89"/>
      <c r="D71" s="89"/>
      <c r="E71" s="89"/>
      <c r="F71" s="89"/>
      <c r="G71" s="90"/>
      <c r="H71" s="89"/>
      <c r="I71" s="90"/>
      <c r="J71" s="91"/>
    </row>
    <row r="72" spans="1:10" x14ac:dyDescent="0.2">
      <c r="A72" s="89"/>
      <c r="B72" s="89"/>
      <c r="C72" s="89"/>
      <c r="D72" s="89"/>
      <c r="E72" s="89"/>
      <c r="F72" s="89"/>
      <c r="G72" s="90"/>
      <c r="H72" s="89"/>
      <c r="I72" s="90"/>
      <c r="J72" s="91"/>
    </row>
  </sheetData>
  <sheetProtection algorithmName="SHA-512" hashValue="rmLHlebxMlhdXgjm6rNmbEVf7gKutu+6vc5SiVOqQ++E3X//S7Zyl+jTbAmVhJzSD9VjQYmHFPdk7CnL38Q7ZQ==" saltValue="ownufP1j+h0sm8949be93g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7">
    <mergeCell ref="C47:I47"/>
    <mergeCell ref="B24:E24"/>
    <mergeCell ref="C43:I43"/>
    <mergeCell ref="C44:I44"/>
    <mergeCell ref="C45:I45"/>
    <mergeCell ref="C46:I46"/>
    <mergeCell ref="C59:I59"/>
    <mergeCell ref="C48:I48"/>
    <mergeCell ref="C49:I49"/>
    <mergeCell ref="C50:I50"/>
    <mergeCell ref="C51:I51"/>
    <mergeCell ref="C52:I52"/>
    <mergeCell ref="C53:I53"/>
    <mergeCell ref="C54:I54"/>
    <mergeCell ref="C55:I55"/>
    <mergeCell ref="C56:I56"/>
    <mergeCell ref="C57:I57"/>
    <mergeCell ref="C58:I58"/>
    <mergeCell ref="C66:I66"/>
    <mergeCell ref="C67:I67"/>
    <mergeCell ref="C68:I68"/>
    <mergeCell ref="C60:I60"/>
    <mergeCell ref="C61:I61"/>
    <mergeCell ref="C62:I62"/>
    <mergeCell ref="C63:I63"/>
    <mergeCell ref="C64:I64"/>
    <mergeCell ref="C65:I65"/>
  </mergeCells>
  <phoneticPr fontId="0" type="noConversion"/>
  <pageMargins left="0.39370078740157483" right="0.19685039370078741" top="0.39370078740157483" bottom="0.39370078740157483" header="0" footer="0.19685039370078741"/>
  <pageSetup paperSize="9" scale="92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OD2017/029</v>
      </c>
      <c r="C1" s="31" t="str">
        <f>Stavba!NazevStavby</f>
        <v>16LI21018 ZŠ Jabloňová rekonstrukce</v>
      </c>
      <c r="D1" s="31"/>
      <c r="E1" s="31"/>
      <c r="F1" s="31"/>
      <c r="G1" s="24"/>
      <c r="H1" s="33"/>
    </row>
    <row r="2" spans="1:8" ht="13.5" thickBot="1" x14ac:dyDescent="0.25">
      <c r="A2" s="25" t="s">
        <v>28</v>
      </c>
      <c r="B2" s="30"/>
      <c r="C2" s="415"/>
      <c r="D2" s="415"/>
      <c r="E2" s="415"/>
      <c r="F2" s="415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414" t="s">
        <v>17</v>
      </c>
      <c r="B4" s="414"/>
      <c r="C4" s="414"/>
      <c r="D4" s="414"/>
      <c r="E4" s="414"/>
      <c r="F4" s="414"/>
      <c r="G4" s="414"/>
      <c r="H4" s="414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416">
        <f>C2</f>
        <v>0</v>
      </c>
      <c r="C7" s="417"/>
      <c r="D7" s="417"/>
      <c r="E7" s="417"/>
      <c r="F7" s="417"/>
      <c r="G7" s="417"/>
    </row>
    <row r="9" spans="1:8" s="32" customFormat="1" ht="12.75" customHeight="1" x14ac:dyDescent="0.2">
      <c r="A9" s="32" t="s">
        <v>27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r2Y1GQvl8U6P3ehVB0kJbysHIg6zoNDqGzbXhbiqAdKTVVXjpUiHL4v+FR9TJ7T2ci43Eof8VeDrWuZ3/zreYA==" saltValue="undCbighfNNbsWDLbkUVng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418" t="s">
        <v>29</v>
      </c>
      <c r="B1" s="418"/>
      <c r="C1" s="419"/>
      <c r="D1" s="418"/>
      <c r="E1" s="418"/>
      <c r="F1" s="418"/>
      <c r="G1" s="418"/>
    </row>
    <row r="2" spans="1:7" ht="13.5" thickTop="1" x14ac:dyDescent="0.2">
      <c r="A2" s="55" t="s">
        <v>30</v>
      </c>
      <c r="B2" s="56"/>
      <c r="C2" s="420"/>
      <c r="D2" s="420"/>
      <c r="E2" s="420"/>
      <c r="F2" s="420"/>
      <c r="G2" s="421"/>
    </row>
    <row r="3" spans="1:7" x14ac:dyDescent="0.2">
      <c r="A3" s="57" t="s">
        <v>31</v>
      </c>
      <c r="B3" s="58"/>
      <c r="C3" s="422"/>
      <c r="D3" s="422"/>
      <c r="E3" s="422"/>
      <c r="F3" s="422"/>
      <c r="G3" s="423"/>
    </row>
    <row r="4" spans="1:7" ht="13.5" thickBot="1" x14ac:dyDescent="0.25">
      <c r="A4" s="59" t="s">
        <v>32</v>
      </c>
      <c r="B4" s="60"/>
      <c r="C4" s="424"/>
      <c r="D4" s="424"/>
      <c r="E4" s="424"/>
      <c r="F4" s="424"/>
      <c r="G4" s="425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algorithmName="SHA-512" hashValue="seBzM47+5cIpo/lpKjwcYLlF2e+eWDxJnq/LnzUM1FKiYBVQlwbzrQgdT4Kepgz7tldweAGP3DkvFv9g8C2ZnQ==" saltValue="rOhNzaAQNNg/S8E0stbHjQ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56"/>
  <sheetViews>
    <sheetView showGridLines="0" topLeftCell="A34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OD2017/029</v>
      </c>
      <c r="C1" s="31" t="str">
        <f>Stavba!NazevStavby</f>
        <v>16LI21018 ZŠ Jabloňová rekonstrukce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48" t="s">
        <v>56</v>
      </c>
      <c r="C2" s="426" t="s">
        <v>57</v>
      </c>
      <c r="D2" s="415"/>
      <c r="E2" s="415"/>
      <c r="F2" s="415"/>
      <c r="G2" s="26" t="s">
        <v>15</v>
      </c>
      <c r="H2" s="34" t="s">
        <v>16</v>
      </c>
      <c r="O2" s="8" t="s">
        <v>121</v>
      </c>
    </row>
    <row r="3" spans="1:15" ht="13.5" customHeight="1" thickTop="1" x14ac:dyDescent="0.2">
      <c r="H3" s="35"/>
    </row>
    <row r="4" spans="1:15" ht="18" customHeight="1" x14ac:dyDescent="0.25">
      <c r="A4" s="414" t="s">
        <v>17</v>
      </c>
      <c r="B4" s="414"/>
      <c r="C4" s="414"/>
      <c r="D4" s="414"/>
      <c r="E4" s="414"/>
      <c r="F4" s="414"/>
      <c r="G4" s="414"/>
      <c r="H4" s="414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SO1</v>
      </c>
      <c r="H6" s="35"/>
    </row>
    <row r="7" spans="1:15" ht="15.75" customHeight="1" x14ac:dyDescent="0.25">
      <c r="B7" s="416" t="str">
        <f>C2</f>
        <v>Sociální zařízení u tělocvičny</v>
      </c>
      <c r="C7" s="417"/>
      <c r="D7" s="417"/>
      <c r="E7" s="417"/>
      <c r="F7" s="417"/>
      <c r="G7" s="417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122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49" t="s">
        <v>123</v>
      </c>
      <c r="B16" s="150"/>
      <c r="C16" s="150"/>
      <c r="D16" s="150"/>
      <c r="E16" s="150"/>
      <c r="F16" s="150"/>
      <c r="G16" s="150"/>
      <c r="H16" s="151"/>
      <c r="I16" s="32"/>
      <c r="J16" s="32"/>
    </row>
    <row r="17" spans="1:55" ht="12.75" customHeight="1" x14ac:dyDescent="0.2">
      <c r="A17" s="159" t="s">
        <v>124</v>
      </c>
      <c r="B17" s="160"/>
      <c r="C17" s="161"/>
      <c r="D17" s="161"/>
      <c r="E17" s="161"/>
      <c r="F17" s="161"/>
      <c r="G17" s="162"/>
      <c r="H17" s="163" t="s">
        <v>125</v>
      </c>
      <c r="I17" s="32"/>
      <c r="J17" s="32"/>
    </row>
    <row r="18" spans="1:55" ht="12.75" customHeight="1" x14ac:dyDescent="0.2">
      <c r="A18" s="157" t="s">
        <v>126</v>
      </c>
      <c r="B18" s="155" t="s">
        <v>127</v>
      </c>
      <c r="C18" s="154"/>
      <c r="D18" s="154"/>
      <c r="E18" s="154"/>
      <c r="F18" s="154"/>
      <c r="G18" s="156"/>
      <c r="H18" s="158">
        <f>'SO1 1.01 Pol'!G485</f>
        <v>0</v>
      </c>
      <c r="I18" s="32"/>
      <c r="J18" s="32"/>
      <c r="O18">
        <f>'SO1 1.01 Pol'!AN486</f>
        <v>0</v>
      </c>
      <c r="P18">
        <f>'SO1 1.01 Pol'!AO486</f>
        <v>0</v>
      </c>
    </row>
    <row r="19" spans="1:55" ht="12.75" customHeight="1" thickBot="1" x14ac:dyDescent="0.25">
      <c r="A19" s="164"/>
      <c r="B19" s="165" t="s">
        <v>128</v>
      </c>
      <c r="C19" s="166"/>
      <c r="D19" s="167" t="str">
        <f>B2</f>
        <v>SO1</v>
      </c>
      <c r="E19" s="166"/>
      <c r="F19" s="166"/>
      <c r="G19" s="168"/>
      <c r="H19" s="169">
        <f>SUM(H18:H18)</f>
        <v>0</v>
      </c>
      <c r="I19" s="32"/>
      <c r="J19" s="32"/>
    </row>
    <row r="20" spans="1:55" ht="12.75" customHeight="1" thickBot="1" x14ac:dyDescent="0.25">
      <c r="A20" s="32"/>
      <c r="B20" s="32"/>
      <c r="C20" s="32"/>
      <c r="D20" s="32"/>
      <c r="E20" s="32"/>
      <c r="F20" s="32"/>
      <c r="G20" s="32"/>
      <c r="H20" s="170"/>
      <c r="I20" s="32"/>
      <c r="J20" s="32"/>
    </row>
    <row r="21" spans="1:55" ht="12.75" customHeight="1" x14ac:dyDescent="0.2">
      <c r="A21" s="180"/>
      <c r="B21" s="181"/>
      <c r="C21" s="181"/>
      <c r="D21" s="181"/>
      <c r="E21" s="182"/>
      <c r="F21" s="181"/>
      <c r="G21" s="181"/>
      <c r="H21" s="183" t="s">
        <v>59</v>
      </c>
      <c r="I21" s="32"/>
      <c r="J21" s="32"/>
      <c r="O21" s="35">
        <f>H22</f>
        <v>0</v>
      </c>
      <c r="P21" s="35">
        <f>H24</f>
        <v>0</v>
      </c>
    </row>
    <row r="22" spans="1:55" ht="12.75" customHeight="1" x14ac:dyDescent="0.2">
      <c r="A22" s="175" t="s">
        <v>60</v>
      </c>
      <c r="B22" s="171"/>
      <c r="C22" s="171"/>
      <c r="D22" s="171">
        <v>15</v>
      </c>
      <c r="E22" s="172" t="s">
        <v>61</v>
      </c>
      <c r="F22" s="171"/>
      <c r="G22" s="171"/>
      <c r="H22" s="178">
        <f>SUM(O18:O19)</f>
        <v>0</v>
      </c>
      <c r="I22" s="32"/>
      <c r="J22" s="32"/>
    </row>
    <row r="23" spans="1:55" ht="12.75" customHeight="1" x14ac:dyDescent="0.2">
      <c r="A23" s="176" t="s">
        <v>62</v>
      </c>
      <c r="B23" s="152"/>
      <c r="C23" s="152"/>
      <c r="D23" s="152">
        <v>15</v>
      </c>
      <c r="E23" s="173" t="s">
        <v>61</v>
      </c>
      <c r="F23" s="152"/>
      <c r="G23" s="152"/>
      <c r="H23" s="179">
        <f>H22*(D23/100)</f>
        <v>0</v>
      </c>
      <c r="I23" s="32"/>
      <c r="J23" s="32"/>
    </row>
    <row r="24" spans="1:55" ht="12.75" customHeight="1" x14ac:dyDescent="0.2">
      <c r="A24" s="176" t="s">
        <v>60</v>
      </c>
      <c r="B24" s="152"/>
      <c r="C24" s="152"/>
      <c r="D24" s="152">
        <v>21</v>
      </c>
      <c r="E24" s="173" t="s">
        <v>61</v>
      </c>
      <c r="F24" s="152"/>
      <c r="G24" s="152"/>
      <c r="H24" s="179">
        <f>SUM(P18:P19)</f>
        <v>0</v>
      </c>
      <c r="I24" s="32"/>
      <c r="J24" s="32"/>
    </row>
    <row r="25" spans="1:55" ht="12.75" customHeight="1" thickBot="1" x14ac:dyDescent="0.25">
      <c r="A25" s="177" t="s">
        <v>62</v>
      </c>
      <c r="B25" s="153"/>
      <c r="C25" s="153"/>
      <c r="D25" s="153">
        <v>21</v>
      </c>
      <c r="E25" s="174" t="s">
        <v>61</v>
      </c>
      <c r="F25" s="152"/>
      <c r="G25" s="152"/>
      <c r="H25" s="179">
        <f>H24*(D25/100)</f>
        <v>0</v>
      </c>
      <c r="I25" s="32"/>
      <c r="J25" s="32"/>
    </row>
    <row r="26" spans="1:55" ht="12.75" customHeight="1" thickBot="1" x14ac:dyDescent="0.25">
      <c r="A26" s="184" t="s">
        <v>129</v>
      </c>
      <c r="B26" s="185"/>
      <c r="C26" s="185"/>
      <c r="D26" s="185"/>
      <c r="E26" s="185"/>
      <c r="F26" s="186"/>
      <c r="G26" s="187"/>
      <c r="H26" s="188">
        <f>SUM(H22:H25)</f>
        <v>0</v>
      </c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3.5" thickBot="1" x14ac:dyDescent="0.25">
      <c r="A28" s="149" t="s">
        <v>577</v>
      </c>
      <c r="B28" s="150"/>
      <c r="C28" s="150"/>
      <c r="D28" s="215" t="s">
        <v>126</v>
      </c>
      <c r="E28" s="427" t="s">
        <v>127</v>
      </c>
      <c r="F28" s="427"/>
      <c r="G28" s="427"/>
      <c r="H28" s="427"/>
      <c r="I28" s="32"/>
      <c r="J28" s="32"/>
      <c r="BC28" s="263" t="str">
        <f>E28</f>
        <v>Soupis prací, dodávek a služeb</v>
      </c>
    </row>
    <row r="29" spans="1:55" ht="12.75" customHeight="1" x14ac:dyDescent="0.2">
      <c r="A29" s="159" t="s">
        <v>578</v>
      </c>
      <c r="B29" s="160"/>
      <c r="C29" s="161"/>
      <c r="D29" s="161"/>
      <c r="E29" s="161"/>
      <c r="F29" s="161"/>
      <c r="G29" s="162"/>
      <c r="H29" s="163" t="s">
        <v>125</v>
      </c>
      <c r="I29" s="32"/>
      <c r="J29" s="32"/>
    </row>
    <row r="30" spans="1:55" ht="12.75" customHeight="1" x14ac:dyDescent="0.2">
      <c r="A30" s="267" t="s">
        <v>68</v>
      </c>
      <c r="B30" s="265" t="s">
        <v>69</v>
      </c>
      <c r="C30" s="264"/>
      <c r="D30" s="264"/>
      <c r="E30" s="264"/>
      <c r="F30" s="264"/>
      <c r="G30" s="266"/>
      <c r="H30" s="268">
        <f>'SO1 1.01 Pol'!F8</f>
        <v>0</v>
      </c>
      <c r="I30" s="32"/>
      <c r="J30" s="32"/>
    </row>
    <row r="31" spans="1:55" ht="12.75" customHeight="1" x14ac:dyDescent="0.2">
      <c r="A31" s="267" t="s">
        <v>70</v>
      </c>
      <c r="B31" s="265" t="s">
        <v>71</v>
      </c>
      <c r="C31" s="264"/>
      <c r="D31" s="264"/>
      <c r="E31" s="264"/>
      <c r="F31" s="264"/>
      <c r="G31" s="266"/>
      <c r="H31" s="268">
        <f>'SO1 1.01 Pol'!F54</f>
        <v>0</v>
      </c>
      <c r="I31" s="32"/>
      <c r="J31" s="32"/>
    </row>
    <row r="32" spans="1:55" ht="12.75" customHeight="1" x14ac:dyDescent="0.2">
      <c r="A32" s="267" t="s">
        <v>72</v>
      </c>
      <c r="B32" s="265" t="s">
        <v>73</v>
      </c>
      <c r="C32" s="264"/>
      <c r="D32" s="264"/>
      <c r="E32" s="264"/>
      <c r="F32" s="264"/>
      <c r="G32" s="266"/>
      <c r="H32" s="268">
        <f>'SO1 1.01 Pol'!F96</f>
        <v>0</v>
      </c>
      <c r="I32" s="32"/>
      <c r="J32" s="32"/>
    </row>
    <row r="33" spans="1:10" ht="12.75" customHeight="1" x14ac:dyDescent="0.2">
      <c r="A33" s="267" t="s">
        <v>74</v>
      </c>
      <c r="B33" s="265" t="s">
        <v>75</v>
      </c>
      <c r="C33" s="264"/>
      <c r="D33" s="264"/>
      <c r="E33" s="264"/>
      <c r="F33" s="264"/>
      <c r="G33" s="266"/>
      <c r="H33" s="268">
        <f>'SO1 1.01 Pol'!F108</f>
        <v>0</v>
      </c>
      <c r="I33" s="32"/>
      <c r="J33" s="32"/>
    </row>
    <row r="34" spans="1:10" ht="12.75" customHeight="1" x14ac:dyDescent="0.2">
      <c r="A34" s="267" t="s">
        <v>76</v>
      </c>
      <c r="B34" s="265" t="s">
        <v>77</v>
      </c>
      <c r="C34" s="264"/>
      <c r="D34" s="264"/>
      <c r="E34" s="264"/>
      <c r="F34" s="264"/>
      <c r="G34" s="266"/>
      <c r="H34" s="268">
        <f>'SO1 1.01 Pol'!F121</f>
        <v>0</v>
      </c>
      <c r="I34" s="32"/>
      <c r="J34" s="32"/>
    </row>
    <row r="35" spans="1:10" ht="12.75" customHeight="1" x14ac:dyDescent="0.2">
      <c r="A35" s="267" t="s">
        <v>78</v>
      </c>
      <c r="B35" s="265" t="s">
        <v>79</v>
      </c>
      <c r="C35" s="264"/>
      <c r="D35" s="264"/>
      <c r="E35" s="264"/>
      <c r="F35" s="264"/>
      <c r="G35" s="266"/>
      <c r="H35" s="268">
        <f>'SO1 1.01 Pol'!F124</f>
        <v>0</v>
      </c>
      <c r="I35" s="32"/>
      <c r="J35" s="32"/>
    </row>
    <row r="36" spans="1:10" ht="12.75" customHeight="1" x14ac:dyDescent="0.2">
      <c r="A36" s="267" t="s">
        <v>80</v>
      </c>
      <c r="B36" s="265" t="s">
        <v>81</v>
      </c>
      <c r="C36" s="264"/>
      <c r="D36" s="264"/>
      <c r="E36" s="264"/>
      <c r="F36" s="264"/>
      <c r="G36" s="266"/>
      <c r="H36" s="268">
        <f>'SO1 1.01 Pol'!F130</f>
        <v>0</v>
      </c>
      <c r="I36" s="32"/>
      <c r="J36" s="32"/>
    </row>
    <row r="37" spans="1:10" ht="12.75" customHeight="1" x14ac:dyDescent="0.2">
      <c r="A37" s="267" t="s">
        <v>82</v>
      </c>
      <c r="B37" s="265" t="s">
        <v>83</v>
      </c>
      <c r="C37" s="264"/>
      <c r="D37" s="264"/>
      <c r="E37" s="264"/>
      <c r="F37" s="264"/>
      <c r="G37" s="266"/>
      <c r="H37" s="268">
        <f>'SO1 1.01 Pol'!F146</f>
        <v>0</v>
      </c>
      <c r="I37" s="32"/>
      <c r="J37" s="32"/>
    </row>
    <row r="38" spans="1:10" ht="12.75" customHeight="1" x14ac:dyDescent="0.2">
      <c r="A38" s="267" t="s">
        <v>84</v>
      </c>
      <c r="B38" s="265" t="s">
        <v>85</v>
      </c>
      <c r="C38" s="264"/>
      <c r="D38" s="264"/>
      <c r="E38" s="264"/>
      <c r="F38" s="264"/>
      <c r="G38" s="266"/>
      <c r="H38" s="268">
        <f>'SO1 1.01 Pol'!F203</f>
        <v>0</v>
      </c>
      <c r="I38" s="32"/>
      <c r="J38" s="32"/>
    </row>
    <row r="39" spans="1:10" ht="12.75" customHeight="1" x14ac:dyDescent="0.2">
      <c r="A39" s="267" t="s">
        <v>86</v>
      </c>
      <c r="B39" s="265" t="s">
        <v>87</v>
      </c>
      <c r="C39" s="264"/>
      <c r="D39" s="264"/>
      <c r="E39" s="264"/>
      <c r="F39" s="264"/>
      <c r="G39" s="266"/>
      <c r="H39" s="268">
        <f>'SO1 1.01 Pol'!F208</f>
        <v>0</v>
      </c>
      <c r="I39" s="32"/>
      <c r="J39" s="32"/>
    </row>
    <row r="40" spans="1:10" ht="12.75" customHeight="1" x14ac:dyDescent="0.2">
      <c r="A40" s="267" t="s">
        <v>88</v>
      </c>
      <c r="B40" s="265" t="s">
        <v>89</v>
      </c>
      <c r="C40" s="264"/>
      <c r="D40" s="264"/>
      <c r="E40" s="264"/>
      <c r="F40" s="264"/>
      <c r="G40" s="266"/>
      <c r="H40" s="268">
        <f>'SO1 1.01 Pol'!F210</f>
        <v>0</v>
      </c>
      <c r="I40" s="32"/>
      <c r="J40" s="32"/>
    </row>
    <row r="41" spans="1:10" ht="12.75" customHeight="1" x14ac:dyDescent="0.2">
      <c r="A41" s="267" t="s">
        <v>90</v>
      </c>
      <c r="B41" s="265" t="s">
        <v>91</v>
      </c>
      <c r="C41" s="264"/>
      <c r="D41" s="264"/>
      <c r="E41" s="264"/>
      <c r="F41" s="264"/>
      <c r="G41" s="266"/>
      <c r="H41" s="268">
        <f>'SO1 1.01 Pol'!F222</f>
        <v>0</v>
      </c>
      <c r="I41" s="32"/>
      <c r="J41" s="32"/>
    </row>
    <row r="42" spans="1:10" ht="12.75" customHeight="1" x14ac:dyDescent="0.2">
      <c r="A42" s="267" t="s">
        <v>92</v>
      </c>
      <c r="B42" s="265" t="s">
        <v>93</v>
      </c>
      <c r="C42" s="264"/>
      <c r="D42" s="264"/>
      <c r="E42" s="264"/>
      <c r="F42" s="264"/>
      <c r="G42" s="266"/>
      <c r="H42" s="268">
        <f>'SO1 1.01 Pol'!F224</f>
        <v>0</v>
      </c>
      <c r="I42" s="32"/>
      <c r="J42" s="32"/>
    </row>
    <row r="43" spans="1:10" ht="12.75" customHeight="1" x14ac:dyDescent="0.2">
      <c r="A43" s="267" t="s">
        <v>94</v>
      </c>
      <c r="B43" s="265" t="s">
        <v>95</v>
      </c>
      <c r="C43" s="264"/>
      <c r="D43" s="264"/>
      <c r="E43" s="264"/>
      <c r="F43" s="264"/>
      <c r="G43" s="266"/>
      <c r="H43" s="268">
        <f>'SO1 1.01 Pol'!F229</f>
        <v>0</v>
      </c>
      <c r="I43" s="32"/>
      <c r="J43" s="32"/>
    </row>
    <row r="44" spans="1:10" ht="12.75" customHeight="1" x14ac:dyDescent="0.2">
      <c r="A44" s="267" t="s">
        <v>96</v>
      </c>
      <c r="B44" s="265" t="s">
        <v>97</v>
      </c>
      <c r="C44" s="264"/>
      <c r="D44" s="264"/>
      <c r="E44" s="264"/>
      <c r="F44" s="264"/>
      <c r="G44" s="266"/>
      <c r="H44" s="268">
        <f>'SO1 1.01 Pol'!F244</f>
        <v>0</v>
      </c>
      <c r="I44" s="32"/>
      <c r="J44" s="32"/>
    </row>
    <row r="45" spans="1:10" ht="12.75" customHeight="1" x14ac:dyDescent="0.2">
      <c r="A45" s="267" t="s">
        <v>98</v>
      </c>
      <c r="B45" s="265" t="s">
        <v>99</v>
      </c>
      <c r="C45" s="264"/>
      <c r="D45" s="264"/>
      <c r="E45" s="264"/>
      <c r="F45" s="264"/>
      <c r="G45" s="266"/>
      <c r="H45" s="268">
        <f>'SO1 1.01 Pol'!F284</f>
        <v>0</v>
      </c>
      <c r="I45" s="32"/>
      <c r="J45" s="32"/>
    </row>
    <row r="46" spans="1:10" ht="12.75" customHeight="1" x14ac:dyDescent="0.2">
      <c r="A46" s="267" t="s">
        <v>100</v>
      </c>
      <c r="B46" s="265" t="s">
        <v>101</v>
      </c>
      <c r="C46" s="264"/>
      <c r="D46" s="264"/>
      <c r="E46" s="264"/>
      <c r="F46" s="264"/>
      <c r="G46" s="266"/>
      <c r="H46" s="268">
        <f>'SO1 1.01 Pol'!F299</f>
        <v>0</v>
      </c>
      <c r="I46" s="32"/>
      <c r="J46" s="32"/>
    </row>
    <row r="47" spans="1:10" ht="12.75" customHeight="1" x14ac:dyDescent="0.2">
      <c r="A47" s="267" t="s">
        <v>102</v>
      </c>
      <c r="B47" s="265" t="s">
        <v>103</v>
      </c>
      <c r="C47" s="264"/>
      <c r="D47" s="264"/>
      <c r="E47" s="264"/>
      <c r="F47" s="264"/>
      <c r="G47" s="266"/>
      <c r="H47" s="268">
        <f>'SO1 1.01 Pol'!F321</f>
        <v>0</v>
      </c>
      <c r="I47" s="32"/>
      <c r="J47" s="32"/>
    </row>
    <row r="48" spans="1:10" ht="12.75" customHeight="1" x14ac:dyDescent="0.2">
      <c r="A48" s="267" t="s">
        <v>104</v>
      </c>
      <c r="B48" s="265" t="s">
        <v>105</v>
      </c>
      <c r="C48" s="264"/>
      <c r="D48" s="264"/>
      <c r="E48" s="264"/>
      <c r="F48" s="264"/>
      <c r="G48" s="266"/>
      <c r="H48" s="268">
        <f>'SO1 1.01 Pol'!F355</f>
        <v>0</v>
      </c>
      <c r="I48" s="32"/>
      <c r="J48" s="32"/>
    </row>
    <row r="49" spans="1:10" ht="12.75" customHeight="1" x14ac:dyDescent="0.2">
      <c r="A49" s="267" t="s">
        <v>106</v>
      </c>
      <c r="B49" s="265" t="s">
        <v>107</v>
      </c>
      <c r="C49" s="264"/>
      <c r="D49" s="264"/>
      <c r="E49" s="264"/>
      <c r="F49" s="264"/>
      <c r="G49" s="266"/>
      <c r="H49" s="268">
        <f>'SO1 1.01 Pol'!F369</f>
        <v>0</v>
      </c>
      <c r="I49" s="32"/>
      <c r="J49" s="32"/>
    </row>
    <row r="50" spans="1:10" ht="12.75" customHeight="1" x14ac:dyDescent="0.2">
      <c r="A50" s="267" t="s">
        <v>108</v>
      </c>
      <c r="B50" s="265" t="s">
        <v>109</v>
      </c>
      <c r="C50" s="264"/>
      <c r="D50" s="264"/>
      <c r="E50" s="264"/>
      <c r="F50" s="264"/>
      <c r="G50" s="266"/>
      <c r="H50" s="268">
        <f>'SO1 1.01 Pol'!F379</f>
        <v>0</v>
      </c>
      <c r="I50" s="32"/>
      <c r="J50" s="32"/>
    </row>
    <row r="51" spans="1:10" x14ac:dyDescent="0.2">
      <c r="A51" s="267" t="s">
        <v>110</v>
      </c>
      <c r="B51" s="265" t="s">
        <v>111</v>
      </c>
      <c r="C51" s="264"/>
      <c r="D51" s="264"/>
      <c r="E51" s="264"/>
      <c r="F51" s="264"/>
      <c r="G51" s="266"/>
      <c r="H51" s="268">
        <f>'SO1 1.01 Pol'!F426</f>
        <v>0</v>
      </c>
    </row>
    <row r="52" spans="1:10" x14ac:dyDescent="0.2">
      <c r="A52" s="267" t="s">
        <v>112</v>
      </c>
      <c r="B52" s="265" t="s">
        <v>113</v>
      </c>
      <c r="C52" s="264"/>
      <c r="D52" s="264"/>
      <c r="E52" s="264"/>
      <c r="F52" s="264"/>
      <c r="G52" s="266"/>
      <c r="H52" s="268">
        <f>'SO1 1.01 Pol'!F429</f>
        <v>0</v>
      </c>
    </row>
    <row r="53" spans="1:10" x14ac:dyDescent="0.2">
      <c r="A53" s="267" t="s">
        <v>114</v>
      </c>
      <c r="B53" s="265" t="s">
        <v>115</v>
      </c>
      <c r="C53" s="264"/>
      <c r="D53" s="264"/>
      <c r="E53" s="264"/>
      <c r="F53" s="264"/>
      <c r="G53" s="266"/>
      <c r="H53" s="268">
        <f>'SO1 1.01 Pol'!F464</f>
        <v>0</v>
      </c>
    </row>
    <row r="54" spans="1:10" x14ac:dyDescent="0.2">
      <c r="A54" s="267" t="s">
        <v>116</v>
      </c>
      <c r="B54" s="265" t="s">
        <v>117</v>
      </c>
      <c r="C54" s="264"/>
      <c r="D54" s="264"/>
      <c r="E54" s="264"/>
      <c r="F54" s="264"/>
      <c r="G54" s="266"/>
      <c r="H54" s="268">
        <f>'SO1 1.01 Pol'!F467</f>
        <v>0</v>
      </c>
    </row>
    <row r="55" spans="1:10" x14ac:dyDescent="0.2">
      <c r="A55" s="267" t="s">
        <v>118</v>
      </c>
      <c r="B55" s="265" t="s">
        <v>119</v>
      </c>
      <c r="C55" s="264"/>
      <c r="D55" s="264"/>
      <c r="E55" s="264"/>
      <c r="F55" s="264"/>
      <c r="G55" s="266"/>
      <c r="H55" s="268">
        <f>'SO1 1.01 Pol'!F476</f>
        <v>0</v>
      </c>
    </row>
    <row r="56" spans="1:10" ht="13.5" thickBot="1" x14ac:dyDescent="0.25">
      <c r="A56" s="269"/>
      <c r="B56" s="270" t="s">
        <v>579</v>
      </c>
      <c r="C56" s="271"/>
      <c r="D56" s="272" t="str">
        <f>D28</f>
        <v>1.01</v>
      </c>
      <c r="E56" s="271"/>
      <c r="F56" s="271"/>
      <c r="G56" s="273"/>
      <c r="H56" s="274">
        <f>SUM(H30:H55)</f>
        <v>0</v>
      </c>
    </row>
  </sheetData>
  <sheetProtection algorithmName="SHA-512" hashValue="pps0Wiaf4foJJ1bCljzviybx87Kh/c7SZ5kcOZGcDPLM81h52Kihv9JUNlv1p0s2Zc1tHv7Po05sSFyRJ8pVMg==" saltValue="bTqro2S2wzKargMSXLjFaw==" spinCount="100000" sheet="1"/>
  <mergeCells count="4">
    <mergeCell ref="C2:F2"/>
    <mergeCell ref="A4:H4"/>
    <mergeCell ref="B7:G7"/>
    <mergeCell ref="E28:H28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topLeftCell="A93" workbookViewId="0">
      <selection activeCell="S489" sqref="S489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452" t="s">
        <v>130</v>
      </c>
      <c r="B1" s="452"/>
      <c r="C1" s="453"/>
      <c r="D1" s="452"/>
      <c r="E1" s="452"/>
      <c r="F1" s="452"/>
      <c r="G1" s="452"/>
      <c r="AC1" t="s">
        <v>133</v>
      </c>
    </row>
    <row r="2" spans="1:60" ht="13.5" thickTop="1" x14ac:dyDescent="0.2">
      <c r="A2" s="195" t="s">
        <v>30</v>
      </c>
      <c r="B2" s="199" t="s">
        <v>41</v>
      </c>
      <c r="C2" s="217" t="s">
        <v>42</v>
      </c>
      <c r="D2" s="197"/>
      <c r="E2" s="196"/>
      <c r="F2" s="196"/>
      <c r="G2" s="198"/>
    </row>
    <row r="3" spans="1:60" x14ac:dyDescent="0.2">
      <c r="A3" s="193" t="s">
        <v>31</v>
      </c>
      <c r="B3" s="200" t="s">
        <v>56</v>
      </c>
      <c r="C3" s="218" t="s">
        <v>57</v>
      </c>
      <c r="D3" s="192"/>
      <c r="E3" s="191"/>
      <c r="F3" s="191"/>
      <c r="G3" s="194"/>
      <c r="AC3" s="8" t="s">
        <v>121</v>
      </c>
    </row>
    <row r="4" spans="1:60" ht="13.5" thickBot="1" x14ac:dyDescent="0.25">
      <c r="A4" s="201" t="s">
        <v>32</v>
      </c>
      <c r="B4" s="202" t="s">
        <v>126</v>
      </c>
      <c r="C4" s="219" t="s">
        <v>127</v>
      </c>
      <c r="D4" s="203"/>
      <c r="E4" s="204"/>
      <c r="F4" s="204"/>
      <c r="G4" s="205"/>
    </row>
    <row r="5" spans="1:60" ht="14.25" thickTop="1" thickBot="1" x14ac:dyDescent="0.25">
      <c r="C5" s="220"/>
      <c r="D5" s="189"/>
    </row>
    <row r="6" spans="1:60" ht="27" thickTop="1" thickBot="1" x14ac:dyDescent="0.25">
      <c r="A6" s="206" t="s">
        <v>33</v>
      </c>
      <c r="B6" s="209" t="s">
        <v>34</v>
      </c>
      <c r="C6" s="221" t="s">
        <v>35</v>
      </c>
      <c r="D6" s="208" t="s">
        <v>36</v>
      </c>
      <c r="E6" s="207" t="s">
        <v>37</v>
      </c>
      <c r="F6" s="210" t="s">
        <v>38</v>
      </c>
      <c r="G6" s="206" t="s">
        <v>39</v>
      </c>
      <c r="H6" s="254" t="s">
        <v>131</v>
      </c>
      <c r="I6" s="222" t="s">
        <v>132</v>
      </c>
      <c r="J6" s="54"/>
    </row>
    <row r="7" spans="1:60" x14ac:dyDescent="0.2">
      <c r="A7" s="255"/>
      <c r="B7" s="256" t="s">
        <v>134</v>
      </c>
      <c r="C7" s="454" t="s">
        <v>135</v>
      </c>
      <c r="D7" s="455"/>
      <c r="E7" s="456"/>
      <c r="F7" s="457"/>
      <c r="G7" s="457"/>
      <c r="H7" s="257"/>
      <c r="I7" s="258"/>
    </row>
    <row r="8" spans="1:60" x14ac:dyDescent="0.2">
      <c r="A8" s="249" t="s">
        <v>136</v>
      </c>
      <c r="B8" s="223" t="s">
        <v>68</v>
      </c>
      <c r="C8" s="239" t="s">
        <v>69</v>
      </c>
      <c r="D8" s="226"/>
      <c r="E8" s="230"/>
      <c r="F8" s="458">
        <f>SUM(G9:G53)</f>
        <v>0</v>
      </c>
      <c r="G8" s="459"/>
      <c r="H8" s="234"/>
      <c r="I8" s="252"/>
      <c r="AE8" t="s">
        <v>137</v>
      </c>
    </row>
    <row r="9" spans="1:60" outlineLevel="1" x14ac:dyDescent="0.2">
      <c r="A9" s="250"/>
      <c r="B9" s="428" t="s">
        <v>138</v>
      </c>
      <c r="C9" s="429"/>
      <c r="D9" s="430"/>
      <c r="E9" s="431"/>
      <c r="F9" s="432"/>
      <c r="G9" s="433"/>
      <c r="H9" s="235"/>
      <c r="I9" s="253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>
        <v>0</v>
      </c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50"/>
      <c r="B10" s="439" t="s">
        <v>139</v>
      </c>
      <c r="C10" s="440"/>
      <c r="D10" s="441"/>
      <c r="E10" s="442"/>
      <c r="F10" s="443"/>
      <c r="G10" s="444"/>
      <c r="H10" s="235"/>
      <c r="I10" s="253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 t="s">
        <v>140</v>
      </c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51">
        <v>1</v>
      </c>
      <c r="B11" s="224" t="s">
        <v>141</v>
      </c>
      <c r="C11" s="240" t="s">
        <v>142</v>
      </c>
      <c r="D11" s="227" t="s">
        <v>143</v>
      </c>
      <c r="E11" s="231">
        <v>0.6</v>
      </c>
      <c r="F11" s="237"/>
      <c r="G11" s="236">
        <f>ROUND(E11*F11,2)</f>
        <v>0</v>
      </c>
      <c r="H11" s="235" t="s">
        <v>144</v>
      </c>
      <c r="I11" s="253" t="s">
        <v>145</v>
      </c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 t="s">
        <v>146</v>
      </c>
      <c r="AF11" s="211"/>
      <c r="AG11" s="211"/>
      <c r="AH11" s="211"/>
      <c r="AI11" s="211"/>
      <c r="AJ11" s="211"/>
      <c r="AK11" s="211"/>
      <c r="AL11" s="211"/>
      <c r="AM11" s="211">
        <v>21</v>
      </c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50"/>
      <c r="B12" s="225"/>
      <c r="C12" s="241" t="s">
        <v>147</v>
      </c>
      <c r="D12" s="228"/>
      <c r="E12" s="232"/>
      <c r="F12" s="236"/>
      <c r="G12" s="236"/>
      <c r="H12" s="235"/>
      <c r="I12" s="253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50"/>
      <c r="B13" s="225"/>
      <c r="C13" s="241" t="s">
        <v>148</v>
      </c>
      <c r="D13" s="228"/>
      <c r="E13" s="232"/>
      <c r="F13" s="236"/>
      <c r="G13" s="236"/>
      <c r="H13" s="235"/>
      <c r="I13" s="253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50"/>
      <c r="B14" s="225"/>
      <c r="C14" s="241" t="s">
        <v>149</v>
      </c>
      <c r="D14" s="228"/>
      <c r="E14" s="232">
        <v>0.12</v>
      </c>
      <c r="F14" s="236"/>
      <c r="G14" s="236"/>
      <c r="H14" s="235"/>
      <c r="I14" s="253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50"/>
      <c r="B15" s="225"/>
      <c r="C15" s="241" t="s">
        <v>150</v>
      </c>
      <c r="D15" s="228"/>
      <c r="E15" s="232">
        <v>0.18</v>
      </c>
      <c r="F15" s="236"/>
      <c r="G15" s="236"/>
      <c r="H15" s="235"/>
      <c r="I15" s="253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50"/>
      <c r="B16" s="225"/>
      <c r="C16" s="241" t="s">
        <v>151</v>
      </c>
      <c r="D16" s="228"/>
      <c r="E16" s="232">
        <v>0.18</v>
      </c>
      <c r="F16" s="236"/>
      <c r="G16" s="236"/>
      <c r="H16" s="235"/>
      <c r="I16" s="253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50"/>
      <c r="B17" s="225"/>
      <c r="C17" s="241" t="s">
        <v>152</v>
      </c>
      <c r="D17" s="228"/>
      <c r="E17" s="232">
        <v>0.12</v>
      </c>
      <c r="F17" s="236"/>
      <c r="G17" s="236"/>
      <c r="H17" s="235"/>
      <c r="I17" s="253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50"/>
      <c r="B18" s="439" t="s">
        <v>153</v>
      </c>
      <c r="C18" s="440"/>
      <c r="D18" s="441"/>
      <c r="E18" s="442"/>
      <c r="F18" s="443"/>
      <c r="G18" s="444"/>
      <c r="H18" s="235"/>
      <c r="I18" s="253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>
        <v>0</v>
      </c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50"/>
      <c r="B19" s="439" t="s">
        <v>154</v>
      </c>
      <c r="C19" s="440"/>
      <c r="D19" s="441"/>
      <c r="E19" s="442"/>
      <c r="F19" s="443"/>
      <c r="G19" s="444"/>
      <c r="H19" s="235"/>
      <c r="I19" s="253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 t="s">
        <v>140</v>
      </c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50"/>
      <c r="B20" s="439" t="s">
        <v>155</v>
      </c>
      <c r="C20" s="440"/>
      <c r="D20" s="441"/>
      <c r="E20" s="442"/>
      <c r="F20" s="443"/>
      <c r="G20" s="444"/>
      <c r="H20" s="235"/>
      <c r="I20" s="253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>
        <v>1</v>
      </c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ht="22.5" outlineLevel="1" x14ac:dyDescent="0.2">
      <c r="A21" s="251">
        <v>2</v>
      </c>
      <c r="B21" s="224" t="s">
        <v>156</v>
      </c>
      <c r="C21" s="240" t="s">
        <v>157</v>
      </c>
      <c r="D21" s="227" t="s">
        <v>158</v>
      </c>
      <c r="E21" s="231">
        <v>19.95</v>
      </c>
      <c r="F21" s="237"/>
      <c r="G21" s="236">
        <f>ROUND(E21*F21,2)</f>
        <v>0</v>
      </c>
      <c r="H21" s="235" t="s">
        <v>159</v>
      </c>
      <c r="I21" s="253" t="s">
        <v>145</v>
      </c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 t="s">
        <v>146</v>
      </c>
      <c r="AF21" s="211"/>
      <c r="AG21" s="211"/>
      <c r="AH21" s="211"/>
      <c r="AI21" s="211"/>
      <c r="AJ21" s="211"/>
      <c r="AK21" s="211"/>
      <c r="AL21" s="211"/>
      <c r="AM21" s="211">
        <v>21</v>
      </c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50"/>
      <c r="B22" s="225"/>
      <c r="C22" s="241" t="s">
        <v>147</v>
      </c>
      <c r="D22" s="228"/>
      <c r="E22" s="232"/>
      <c r="F22" s="236"/>
      <c r="G22" s="236"/>
      <c r="H22" s="235"/>
      <c r="I22" s="253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50"/>
      <c r="B23" s="225"/>
      <c r="C23" s="241" t="s">
        <v>160</v>
      </c>
      <c r="D23" s="228"/>
      <c r="E23" s="232"/>
      <c r="F23" s="236"/>
      <c r="G23" s="236"/>
      <c r="H23" s="235"/>
      <c r="I23" s="253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50"/>
      <c r="B24" s="225"/>
      <c r="C24" s="241" t="s">
        <v>161</v>
      </c>
      <c r="D24" s="228"/>
      <c r="E24" s="232">
        <v>9.8000000000000007</v>
      </c>
      <c r="F24" s="236"/>
      <c r="G24" s="236"/>
      <c r="H24" s="235"/>
      <c r="I24" s="253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">
      <c r="A25" s="250"/>
      <c r="B25" s="225"/>
      <c r="C25" s="241" t="s">
        <v>162</v>
      </c>
      <c r="D25" s="228"/>
      <c r="E25" s="232">
        <v>10.15</v>
      </c>
      <c r="F25" s="236"/>
      <c r="G25" s="236"/>
      <c r="H25" s="235"/>
      <c r="I25" s="253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">
      <c r="A26" s="250"/>
      <c r="B26" s="439" t="s">
        <v>163</v>
      </c>
      <c r="C26" s="440"/>
      <c r="D26" s="441"/>
      <c r="E26" s="442"/>
      <c r="F26" s="443"/>
      <c r="G26" s="444"/>
      <c r="H26" s="235"/>
      <c r="I26" s="253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>
        <v>0</v>
      </c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50"/>
      <c r="B27" s="439" t="s">
        <v>164</v>
      </c>
      <c r="C27" s="440"/>
      <c r="D27" s="441"/>
      <c r="E27" s="442"/>
      <c r="F27" s="443"/>
      <c r="G27" s="444"/>
      <c r="H27" s="235"/>
      <c r="I27" s="253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>
        <v>1</v>
      </c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51">
        <v>3</v>
      </c>
      <c r="B28" s="224" t="s">
        <v>165</v>
      </c>
      <c r="C28" s="240" t="s">
        <v>166</v>
      </c>
      <c r="D28" s="227" t="s">
        <v>167</v>
      </c>
      <c r="E28" s="231">
        <v>2</v>
      </c>
      <c r="F28" s="237"/>
      <c r="G28" s="236">
        <f>ROUND(E28*F28,2)</f>
        <v>0</v>
      </c>
      <c r="H28" s="235" t="s">
        <v>159</v>
      </c>
      <c r="I28" s="253" t="s">
        <v>145</v>
      </c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 t="s">
        <v>146</v>
      </c>
      <c r="AF28" s="211"/>
      <c r="AG28" s="211"/>
      <c r="AH28" s="211"/>
      <c r="AI28" s="211"/>
      <c r="AJ28" s="211"/>
      <c r="AK28" s="211"/>
      <c r="AL28" s="211"/>
      <c r="AM28" s="211">
        <v>21</v>
      </c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50"/>
      <c r="B29" s="225"/>
      <c r="C29" s="241" t="s">
        <v>147</v>
      </c>
      <c r="D29" s="228"/>
      <c r="E29" s="232"/>
      <c r="F29" s="236"/>
      <c r="G29" s="236"/>
      <c r="H29" s="235"/>
      <c r="I29" s="253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1" x14ac:dyDescent="0.2">
      <c r="A30" s="250"/>
      <c r="B30" s="225"/>
      <c r="C30" s="241" t="s">
        <v>168</v>
      </c>
      <c r="D30" s="228"/>
      <c r="E30" s="232">
        <v>1</v>
      </c>
      <c r="F30" s="236"/>
      <c r="G30" s="236"/>
      <c r="H30" s="235"/>
      <c r="I30" s="253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50"/>
      <c r="B31" s="225"/>
      <c r="C31" s="241" t="s">
        <v>169</v>
      </c>
      <c r="D31" s="228"/>
      <c r="E31" s="232">
        <v>1</v>
      </c>
      <c r="F31" s="236"/>
      <c r="G31" s="236"/>
      <c r="H31" s="235"/>
      <c r="I31" s="253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50"/>
      <c r="B32" s="439" t="s">
        <v>163</v>
      </c>
      <c r="C32" s="440"/>
      <c r="D32" s="441"/>
      <c r="E32" s="442"/>
      <c r="F32" s="443"/>
      <c r="G32" s="444"/>
      <c r="H32" s="235"/>
      <c r="I32" s="253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>
        <v>0</v>
      </c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50"/>
      <c r="B33" s="439" t="s">
        <v>170</v>
      </c>
      <c r="C33" s="440"/>
      <c r="D33" s="441"/>
      <c r="E33" s="442"/>
      <c r="F33" s="443"/>
      <c r="G33" s="444"/>
      <c r="H33" s="235"/>
      <c r="I33" s="253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>
        <v>1</v>
      </c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51">
        <v>4</v>
      </c>
      <c r="B34" s="224" t="s">
        <v>171</v>
      </c>
      <c r="C34" s="240" t="s">
        <v>172</v>
      </c>
      <c r="D34" s="227" t="s">
        <v>158</v>
      </c>
      <c r="E34" s="231">
        <v>39.9</v>
      </c>
      <c r="F34" s="237"/>
      <c r="G34" s="236">
        <f>ROUND(E34*F34,2)</f>
        <v>0</v>
      </c>
      <c r="H34" s="235" t="s">
        <v>159</v>
      </c>
      <c r="I34" s="253" t="s">
        <v>145</v>
      </c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 t="s">
        <v>146</v>
      </c>
      <c r="AF34" s="211"/>
      <c r="AG34" s="211"/>
      <c r="AH34" s="211"/>
      <c r="AI34" s="211"/>
      <c r="AJ34" s="211"/>
      <c r="AK34" s="211"/>
      <c r="AL34" s="211"/>
      <c r="AM34" s="211">
        <v>21</v>
      </c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50"/>
      <c r="B35" s="225"/>
      <c r="C35" s="241" t="s">
        <v>173</v>
      </c>
      <c r="D35" s="228"/>
      <c r="E35" s="232">
        <v>39.9</v>
      </c>
      <c r="F35" s="236"/>
      <c r="G35" s="236"/>
      <c r="H35" s="235"/>
      <c r="I35" s="253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50"/>
      <c r="B36" s="439" t="s">
        <v>174</v>
      </c>
      <c r="C36" s="440"/>
      <c r="D36" s="441"/>
      <c r="E36" s="442"/>
      <c r="F36" s="443"/>
      <c r="G36" s="444"/>
      <c r="H36" s="235"/>
      <c r="I36" s="253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>
        <v>0</v>
      </c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outlineLevel="1" x14ac:dyDescent="0.2">
      <c r="A37" s="251">
        <v>5</v>
      </c>
      <c r="B37" s="224" t="s">
        <v>175</v>
      </c>
      <c r="C37" s="240" t="s">
        <v>176</v>
      </c>
      <c r="D37" s="227" t="s">
        <v>177</v>
      </c>
      <c r="E37" s="231">
        <v>8</v>
      </c>
      <c r="F37" s="237"/>
      <c r="G37" s="236">
        <f>ROUND(E37*F37,2)</f>
        <v>0</v>
      </c>
      <c r="H37" s="235" t="s">
        <v>159</v>
      </c>
      <c r="I37" s="253" t="s">
        <v>145</v>
      </c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 t="s">
        <v>146</v>
      </c>
      <c r="AF37" s="211"/>
      <c r="AG37" s="211"/>
      <c r="AH37" s="211"/>
      <c r="AI37" s="211"/>
      <c r="AJ37" s="211"/>
      <c r="AK37" s="211"/>
      <c r="AL37" s="211"/>
      <c r="AM37" s="211">
        <v>21</v>
      </c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">
      <c r="A38" s="250"/>
      <c r="B38" s="225"/>
      <c r="C38" s="434" t="s">
        <v>178</v>
      </c>
      <c r="D38" s="435"/>
      <c r="E38" s="436"/>
      <c r="F38" s="437"/>
      <c r="G38" s="438"/>
      <c r="H38" s="235"/>
      <c r="I38" s="253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6" t="str">
        <f>C38</f>
        <v>Včetně dodávky kotev i spojovacího materiálu.</v>
      </c>
      <c r="BB38" s="211"/>
      <c r="BC38" s="211"/>
      <c r="BD38" s="211"/>
      <c r="BE38" s="211"/>
      <c r="BF38" s="211"/>
      <c r="BG38" s="211"/>
      <c r="BH38" s="211"/>
    </row>
    <row r="39" spans="1:60" outlineLevel="1" x14ac:dyDescent="0.2">
      <c r="A39" s="250"/>
      <c r="B39" s="225"/>
      <c r="C39" s="241" t="s">
        <v>179</v>
      </c>
      <c r="D39" s="228"/>
      <c r="E39" s="232">
        <v>8</v>
      </c>
      <c r="F39" s="236"/>
      <c r="G39" s="236"/>
      <c r="H39" s="235"/>
      <c r="I39" s="253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 x14ac:dyDescent="0.2">
      <c r="A40" s="251">
        <v>6</v>
      </c>
      <c r="B40" s="224" t="s">
        <v>180</v>
      </c>
      <c r="C40" s="240" t="s">
        <v>181</v>
      </c>
      <c r="D40" s="227" t="s">
        <v>182</v>
      </c>
      <c r="E40" s="231">
        <v>1</v>
      </c>
      <c r="F40" s="237"/>
      <c r="G40" s="236">
        <f>ROUND(E40*F40,2)</f>
        <v>0</v>
      </c>
      <c r="H40" s="235"/>
      <c r="I40" s="253" t="s">
        <v>183</v>
      </c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 t="s">
        <v>184</v>
      </c>
      <c r="AF40" s="211"/>
      <c r="AG40" s="211"/>
      <c r="AH40" s="211"/>
      <c r="AI40" s="211"/>
      <c r="AJ40" s="211"/>
      <c r="AK40" s="211"/>
      <c r="AL40" s="211"/>
      <c r="AM40" s="211">
        <v>21</v>
      </c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 x14ac:dyDescent="0.2">
      <c r="A41" s="251">
        <v>7</v>
      </c>
      <c r="B41" s="224" t="s">
        <v>185</v>
      </c>
      <c r="C41" s="240" t="s">
        <v>186</v>
      </c>
      <c r="D41" s="227" t="s">
        <v>158</v>
      </c>
      <c r="E41" s="231">
        <v>6.88</v>
      </c>
      <c r="F41" s="237"/>
      <c r="G41" s="236">
        <f>ROUND(E41*F41,2)</f>
        <v>0</v>
      </c>
      <c r="H41" s="235"/>
      <c r="I41" s="253" t="s">
        <v>183</v>
      </c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 t="s">
        <v>184</v>
      </c>
      <c r="AF41" s="211"/>
      <c r="AG41" s="211"/>
      <c r="AH41" s="211"/>
      <c r="AI41" s="211"/>
      <c r="AJ41" s="211"/>
      <c r="AK41" s="211"/>
      <c r="AL41" s="211"/>
      <c r="AM41" s="211">
        <v>21</v>
      </c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50"/>
      <c r="B42" s="225"/>
      <c r="C42" s="434" t="s">
        <v>187</v>
      </c>
      <c r="D42" s="435"/>
      <c r="E42" s="436"/>
      <c r="F42" s="437"/>
      <c r="G42" s="438"/>
      <c r="H42" s="235"/>
      <c r="I42" s="253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6" t="str">
        <f>C42</f>
        <v>Včetně:</v>
      </c>
      <c r="BB42" s="211"/>
      <c r="BC42" s="211"/>
      <c r="BD42" s="211"/>
      <c r="BE42" s="211"/>
      <c r="BF42" s="211"/>
      <c r="BG42" s="211"/>
      <c r="BH42" s="211"/>
    </row>
    <row r="43" spans="1:60" outlineLevel="1" x14ac:dyDescent="0.2">
      <c r="A43" s="250"/>
      <c r="B43" s="225"/>
      <c r="C43" s="434" t="s">
        <v>188</v>
      </c>
      <c r="D43" s="435"/>
      <c r="E43" s="436"/>
      <c r="F43" s="437"/>
      <c r="G43" s="438"/>
      <c r="H43" s="235"/>
      <c r="I43" s="253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6" t="str">
        <f>C43</f>
        <v>- nezbytné úpravy desek na příslušný rozměr</v>
      </c>
      <c r="BB43" s="211"/>
      <c r="BC43" s="211"/>
      <c r="BD43" s="211"/>
      <c r="BE43" s="211"/>
      <c r="BF43" s="211"/>
      <c r="BG43" s="211"/>
      <c r="BH43" s="211"/>
    </row>
    <row r="44" spans="1:60" outlineLevel="1" x14ac:dyDescent="0.2">
      <c r="A44" s="250"/>
      <c r="B44" s="225"/>
      <c r="C44" s="434" t="s">
        <v>189</v>
      </c>
      <c r="D44" s="435"/>
      <c r="E44" s="436"/>
      <c r="F44" s="437"/>
      <c r="G44" s="438"/>
      <c r="H44" s="235"/>
      <c r="I44" s="253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6" t="str">
        <f>C44</f>
        <v>- úpravy rohů, koutů a hran konstrukcí ze sádrokartonu</v>
      </c>
      <c r="BB44" s="211"/>
      <c r="BC44" s="211"/>
      <c r="BD44" s="211"/>
      <c r="BE44" s="211"/>
      <c r="BF44" s="211"/>
      <c r="BG44" s="211"/>
      <c r="BH44" s="211"/>
    </row>
    <row r="45" spans="1:60" outlineLevel="1" x14ac:dyDescent="0.2">
      <c r="A45" s="250"/>
      <c r="B45" s="225"/>
      <c r="C45" s="241" t="s">
        <v>147</v>
      </c>
      <c r="D45" s="228"/>
      <c r="E45" s="232"/>
      <c r="F45" s="236"/>
      <c r="G45" s="236"/>
      <c r="H45" s="235"/>
      <c r="I45" s="253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outlineLevel="1" x14ac:dyDescent="0.2">
      <c r="A46" s="250"/>
      <c r="B46" s="225"/>
      <c r="C46" s="241" t="s">
        <v>190</v>
      </c>
      <c r="D46" s="228"/>
      <c r="E46" s="232"/>
      <c r="F46" s="236"/>
      <c r="G46" s="236"/>
      <c r="H46" s="235"/>
      <c r="I46" s="253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50"/>
      <c r="B47" s="225"/>
      <c r="C47" s="241" t="s">
        <v>191</v>
      </c>
      <c r="D47" s="228"/>
      <c r="E47" s="232"/>
      <c r="F47" s="236"/>
      <c r="G47" s="236"/>
      <c r="H47" s="235"/>
      <c r="I47" s="253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50"/>
      <c r="B48" s="225"/>
      <c r="C48" s="241" t="s">
        <v>192</v>
      </c>
      <c r="D48" s="228"/>
      <c r="E48" s="232">
        <v>1.52</v>
      </c>
      <c r="F48" s="236"/>
      <c r="G48" s="236"/>
      <c r="H48" s="235"/>
      <c r="I48" s="253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50"/>
      <c r="B49" s="225"/>
      <c r="C49" s="241" t="s">
        <v>193</v>
      </c>
      <c r="D49" s="228"/>
      <c r="E49" s="232">
        <v>2.3199999999999998</v>
      </c>
      <c r="F49" s="236"/>
      <c r="G49" s="236"/>
      <c r="H49" s="235"/>
      <c r="I49" s="253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50"/>
      <c r="B50" s="225"/>
      <c r="C50" s="241" t="s">
        <v>194</v>
      </c>
      <c r="D50" s="228"/>
      <c r="E50" s="232">
        <v>3.04</v>
      </c>
      <c r="F50" s="236"/>
      <c r="G50" s="236"/>
      <c r="H50" s="235"/>
      <c r="I50" s="253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outlineLevel="1" x14ac:dyDescent="0.2">
      <c r="A51" s="251">
        <v>8</v>
      </c>
      <c r="B51" s="224" t="s">
        <v>195</v>
      </c>
      <c r="C51" s="240" t="s">
        <v>196</v>
      </c>
      <c r="D51" s="227" t="s">
        <v>182</v>
      </c>
      <c r="E51" s="231">
        <v>1</v>
      </c>
      <c r="F51" s="237"/>
      <c r="G51" s="236">
        <f>ROUND(E51*F51,2)</f>
        <v>0</v>
      </c>
      <c r="H51" s="235"/>
      <c r="I51" s="253" t="s">
        <v>183</v>
      </c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 t="s">
        <v>184</v>
      </c>
      <c r="AF51" s="211"/>
      <c r="AG51" s="211"/>
      <c r="AH51" s="211"/>
      <c r="AI51" s="211"/>
      <c r="AJ51" s="211"/>
      <c r="AK51" s="211"/>
      <c r="AL51" s="211"/>
      <c r="AM51" s="211">
        <v>21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 x14ac:dyDescent="0.2">
      <c r="A52" s="250"/>
      <c r="B52" s="225"/>
      <c r="C52" s="241" t="s">
        <v>147</v>
      </c>
      <c r="D52" s="228"/>
      <c r="E52" s="232"/>
      <c r="F52" s="236"/>
      <c r="G52" s="236"/>
      <c r="H52" s="235"/>
      <c r="I52" s="253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outlineLevel="1" x14ac:dyDescent="0.2">
      <c r="A53" s="250"/>
      <c r="B53" s="225"/>
      <c r="C53" s="241" t="s">
        <v>197</v>
      </c>
      <c r="D53" s="228"/>
      <c r="E53" s="232">
        <v>1</v>
      </c>
      <c r="F53" s="236"/>
      <c r="G53" s="236"/>
      <c r="H53" s="235"/>
      <c r="I53" s="253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x14ac:dyDescent="0.2">
      <c r="A54" s="249" t="s">
        <v>136</v>
      </c>
      <c r="B54" s="223" t="s">
        <v>70</v>
      </c>
      <c r="C54" s="239" t="s">
        <v>71</v>
      </c>
      <c r="D54" s="226"/>
      <c r="E54" s="230"/>
      <c r="F54" s="450">
        <f>SUM(G55:G95)</f>
        <v>0</v>
      </c>
      <c r="G54" s="451"/>
      <c r="H54" s="234"/>
      <c r="I54" s="252"/>
      <c r="AE54" t="s">
        <v>137</v>
      </c>
    </row>
    <row r="55" spans="1:60" outlineLevel="1" x14ac:dyDescent="0.2">
      <c r="A55" s="250"/>
      <c r="B55" s="428" t="s">
        <v>198</v>
      </c>
      <c r="C55" s="429"/>
      <c r="D55" s="430"/>
      <c r="E55" s="431"/>
      <c r="F55" s="432"/>
      <c r="G55" s="433"/>
      <c r="H55" s="235"/>
      <c r="I55" s="253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>
        <v>0</v>
      </c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ht="22.5" outlineLevel="1" x14ac:dyDescent="0.2">
      <c r="A56" s="250"/>
      <c r="B56" s="439" t="s">
        <v>199</v>
      </c>
      <c r="C56" s="440"/>
      <c r="D56" s="441"/>
      <c r="E56" s="442"/>
      <c r="F56" s="443"/>
      <c r="G56" s="444"/>
      <c r="H56" s="235"/>
      <c r="I56" s="253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 t="s">
        <v>140</v>
      </c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6" t="str">
        <f>B56</f>
        <v>které se zřizují před úpravami povrchu, a obalení osazených dveřních zárubní před znečištěním při úpravách povrchu nástřikem plastických maltovin včetně pozdějšího odkrytí,</v>
      </c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51">
        <v>9</v>
      </c>
      <c r="B57" s="224" t="s">
        <v>200</v>
      </c>
      <c r="C57" s="240" t="s">
        <v>201</v>
      </c>
      <c r="D57" s="227" t="s">
        <v>158</v>
      </c>
      <c r="E57" s="231">
        <v>20</v>
      </c>
      <c r="F57" s="237"/>
      <c r="G57" s="236">
        <f>ROUND(E57*F57,2)</f>
        <v>0</v>
      </c>
      <c r="H57" s="235" t="s">
        <v>159</v>
      </c>
      <c r="I57" s="253" t="s">
        <v>145</v>
      </c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 t="s">
        <v>146</v>
      </c>
      <c r="AF57" s="211"/>
      <c r="AG57" s="211"/>
      <c r="AH57" s="211"/>
      <c r="AI57" s="211"/>
      <c r="AJ57" s="211"/>
      <c r="AK57" s="211"/>
      <c r="AL57" s="211"/>
      <c r="AM57" s="211">
        <v>21</v>
      </c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50"/>
      <c r="B58" s="225"/>
      <c r="C58" s="241" t="s">
        <v>202</v>
      </c>
      <c r="D58" s="228"/>
      <c r="E58" s="232">
        <v>20</v>
      </c>
      <c r="F58" s="236"/>
      <c r="G58" s="236"/>
      <c r="H58" s="235"/>
      <c r="I58" s="253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 x14ac:dyDescent="0.2">
      <c r="A59" s="250"/>
      <c r="B59" s="439" t="s">
        <v>203</v>
      </c>
      <c r="C59" s="440"/>
      <c r="D59" s="441"/>
      <c r="E59" s="442"/>
      <c r="F59" s="443"/>
      <c r="G59" s="444"/>
      <c r="H59" s="235"/>
      <c r="I59" s="253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>
        <v>0</v>
      </c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1" x14ac:dyDescent="0.2">
      <c r="A60" s="250"/>
      <c r="B60" s="439" t="s">
        <v>204</v>
      </c>
      <c r="C60" s="440"/>
      <c r="D60" s="441"/>
      <c r="E60" s="442"/>
      <c r="F60" s="443"/>
      <c r="G60" s="444"/>
      <c r="H60" s="235"/>
      <c r="I60" s="253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>
        <v>1</v>
      </c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outlineLevel="1" x14ac:dyDescent="0.2">
      <c r="A61" s="251">
        <v>10</v>
      </c>
      <c r="B61" s="224" t="s">
        <v>205</v>
      </c>
      <c r="C61" s="240" t="s">
        <v>206</v>
      </c>
      <c r="D61" s="227" t="s">
        <v>158</v>
      </c>
      <c r="E61" s="231">
        <v>79.069999999999993</v>
      </c>
      <c r="F61" s="237"/>
      <c r="G61" s="236">
        <f>ROUND(E61*F61,2)</f>
        <v>0</v>
      </c>
      <c r="H61" s="235" t="s">
        <v>144</v>
      </c>
      <c r="I61" s="253" t="s">
        <v>145</v>
      </c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 t="s">
        <v>146</v>
      </c>
      <c r="AF61" s="211"/>
      <c r="AG61" s="211"/>
      <c r="AH61" s="211"/>
      <c r="AI61" s="211"/>
      <c r="AJ61" s="211"/>
      <c r="AK61" s="211"/>
      <c r="AL61" s="211"/>
      <c r="AM61" s="211">
        <v>21</v>
      </c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">
      <c r="A62" s="250"/>
      <c r="B62" s="225"/>
      <c r="C62" s="434" t="s">
        <v>207</v>
      </c>
      <c r="D62" s="435"/>
      <c r="E62" s="436"/>
      <c r="F62" s="437"/>
      <c r="G62" s="438"/>
      <c r="H62" s="235"/>
      <c r="I62" s="253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6" t="str">
        <f>C62</f>
        <v>Včetně pomocného pracovního lešení</v>
      </c>
      <c r="BB62" s="211"/>
      <c r="BC62" s="211"/>
      <c r="BD62" s="211"/>
      <c r="BE62" s="211"/>
      <c r="BF62" s="211"/>
      <c r="BG62" s="211"/>
      <c r="BH62" s="211"/>
    </row>
    <row r="63" spans="1:60" outlineLevel="1" x14ac:dyDescent="0.2">
      <c r="A63" s="250"/>
      <c r="B63" s="225"/>
      <c r="C63" s="241" t="s">
        <v>147</v>
      </c>
      <c r="D63" s="228"/>
      <c r="E63" s="232"/>
      <c r="F63" s="236"/>
      <c r="G63" s="236"/>
      <c r="H63" s="235"/>
      <c r="I63" s="253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50"/>
      <c r="B64" s="225"/>
      <c r="C64" s="241" t="s">
        <v>208</v>
      </c>
      <c r="D64" s="228"/>
      <c r="E64" s="232">
        <v>19.309999999999999</v>
      </c>
      <c r="F64" s="236"/>
      <c r="G64" s="236"/>
      <c r="H64" s="235"/>
      <c r="I64" s="253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50"/>
      <c r="B65" s="225"/>
      <c r="C65" s="241" t="s">
        <v>209</v>
      </c>
      <c r="D65" s="228"/>
      <c r="E65" s="232">
        <v>13.17</v>
      </c>
      <c r="F65" s="236"/>
      <c r="G65" s="236"/>
      <c r="H65" s="235"/>
      <c r="I65" s="253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">
      <c r="A66" s="250"/>
      <c r="B66" s="225"/>
      <c r="C66" s="241" t="s">
        <v>210</v>
      </c>
      <c r="D66" s="228"/>
      <c r="E66" s="232">
        <v>7.93</v>
      </c>
      <c r="F66" s="236"/>
      <c r="G66" s="236"/>
      <c r="H66" s="235"/>
      <c r="I66" s="253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">
      <c r="A67" s="250"/>
      <c r="B67" s="225"/>
      <c r="C67" s="241" t="s">
        <v>211</v>
      </c>
      <c r="D67" s="228"/>
      <c r="E67" s="232">
        <v>20.59</v>
      </c>
      <c r="F67" s="236"/>
      <c r="G67" s="236"/>
      <c r="H67" s="235"/>
      <c r="I67" s="253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 x14ac:dyDescent="0.2">
      <c r="A68" s="250"/>
      <c r="B68" s="225"/>
      <c r="C68" s="241" t="s">
        <v>212</v>
      </c>
      <c r="D68" s="228"/>
      <c r="E68" s="232">
        <v>5.37</v>
      </c>
      <c r="F68" s="236"/>
      <c r="G68" s="236"/>
      <c r="H68" s="235"/>
      <c r="I68" s="253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 x14ac:dyDescent="0.2">
      <c r="A69" s="250"/>
      <c r="B69" s="225"/>
      <c r="C69" s="241" t="s">
        <v>213</v>
      </c>
      <c r="D69" s="228"/>
      <c r="E69" s="232">
        <v>5.51</v>
      </c>
      <c r="F69" s="236"/>
      <c r="G69" s="236"/>
      <c r="H69" s="235"/>
      <c r="I69" s="253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 x14ac:dyDescent="0.2">
      <c r="A70" s="250"/>
      <c r="B70" s="225"/>
      <c r="C70" s="241" t="s">
        <v>214</v>
      </c>
      <c r="D70" s="228"/>
      <c r="E70" s="232">
        <v>7.19</v>
      </c>
      <c r="F70" s="236"/>
      <c r="G70" s="236"/>
      <c r="H70" s="235"/>
      <c r="I70" s="253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">
      <c r="A71" s="250"/>
      <c r="B71" s="439" t="s">
        <v>215</v>
      </c>
      <c r="C71" s="440"/>
      <c r="D71" s="441"/>
      <c r="E71" s="442"/>
      <c r="F71" s="443"/>
      <c r="G71" s="444"/>
      <c r="H71" s="235"/>
      <c r="I71" s="253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>
        <v>0</v>
      </c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">
      <c r="A72" s="250"/>
      <c r="B72" s="439" t="s">
        <v>216</v>
      </c>
      <c r="C72" s="440"/>
      <c r="D72" s="441"/>
      <c r="E72" s="442"/>
      <c r="F72" s="443"/>
      <c r="G72" s="444"/>
      <c r="H72" s="235"/>
      <c r="I72" s="253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 t="s">
        <v>140</v>
      </c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">
      <c r="A73" s="251">
        <v>11</v>
      </c>
      <c r="B73" s="224" t="s">
        <v>217</v>
      </c>
      <c r="C73" s="240" t="s">
        <v>218</v>
      </c>
      <c r="D73" s="227" t="s">
        <v>167</v>
      </c>
      <c r="E73" s="231">
        <v>12</v>
      </c>
      <c r="F73" s="237"/>
      <c r="G73" s="236">
        <f>ROUND(E73*F73,2)</f>
        <v>0</v>
      </c>
      <c r="H73" s="235" t="s">
        <v>144</v>
      </c>
      <c r="I73" s="253" t="s">
        <v>145</v>
      </c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 t="s">
        <v>146</v>
      </c>
      <c r="AF73" s="211"/>
      <c r="AG73" s="211"/>
      <c r="AH73" s="211"/>
      <c r="AI73" s="211"/>
      <c r="AJ73" s="211"/>
      <c r="AK73" s="211"/>
      <c r="AL73" s="211"/>
      <c r="AM73" s="211">
        <v>21</v>
      </c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 x14ac:dyDescent="0.2">
      <c r="A74" s="250"/>
      <c r="B74" s="225"/>
      <c r="C74" s="241" t="s">
        <v>147</v>
      </c>
      <c r="D74" s="228"/>
      <c r="E74" s="232"/>
      <c r="F74" s="236"/>
      <c r="G74" s="236"/>
      <c r="H74" s="235"/>
      <c r="I74" s="253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 x14ac:dyDescent="0.2">
      <c r="A75" s="250"/>
      <c r="B75" s="225"/>
      <c r="C75" s="241" t="s">
        <v>219</v>
      </c>
      <c r="D75" s="228"/>
      <c r="E75" s="232">
        <v>10</v>
      </c>
      <c r="F75" s="236"/>
      <c r="G75" s="236"/>
      <c r="H75" s="235"/>
      <c r="I75" s="253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 x14ac:dyDescent="0.2">
      <c r="A76" s="250"/>
      <c r="B76" s="225"/>
      <c r="C76" s="241" t="s">
        <v>220</v>
      </c>
      <c r="D76" s="228"/>
      <c r="E76" s="232">
        <v>2</v>
      </c>
      <c r="F76" s="236"/>
      <c r="G76" s="236"/>
      <c r="H76" s="235"/>
      <c r="I76" s="253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">
      <c r="A77" s="250"/>
      <c r="B77" s="439" t="s">
        <v>221</v>
      </c>
      <c r="C77" s="440"/>
      <c r="D77" s="441"/>
      <c r="E77" s="442"/>
      <c r="F77" s="443"/>
      <c r="G77" s="444"/>
      <c r="H77" s="235"/>
      <c r="I77" s="253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>
        <v>0</v>
      </c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1" x14ac:dyDescent="0.2">
      <c r="A78" s="251">
        <v>12</v>
      </c>
      <c r="B78" s="224" t="s">
        <v>222</v>
      </c>
      <c r="C78" s="240" t="s">
        <v>223</v>
      </c>
      <c r="D78" s="227" t="s">
        <v>158</v>
      </c>
      <c r="E78" s="231">
        <v>134.69999999999999</v>
      </c>
      <c r="F78" s="237"/>
      <c r="G78" s="236">
        <f>ROUND(E78*F78,2)</f>
        <v>0</v>
      </c>
      <c r="H78" s="235" t="s">
        <v>144</v>
      </c>
      <c r="I78" s="253" t="s">
        <v>145</v>
      </c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 t="s">
        <v>146</v>
      </c>
      <c r="AF78" s="211"/>
      <c r="AG78" s="211"/>
      <c r="AH78" s="211"/>
      <c r="AI78" s="211"/>
      <c r="AJ78" s="211"/>
      <c r="AK78" s="211"/>
      <c r="AL78" s="211"/>
      <c r="AM78" s="211">
        <v>21</v>
      </c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outlineLevel="1" x14ac:dyDescent="0.2">
      <c r="A79" s="250"/>
      <c r="B79" s="225"/>
      <c r="C79" s="241" t="s">
        <v>147</v>
      </c>
      <c r="D79" s="228"/>
      <c r="E79" s="232"/>
      <c r="F79" s="236"/>
      <c r="G79" s="236"/>
      <c r="H79" s="235"/>
      <c r="I79" s="253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1" x14ac:dyDescent="0.2">
      <c r="A80" s="250"/>
      <c r="B80" s="225"/>
      <c r="C80" s="241" t="s">
        <v>224</v>
      </c>
      <c r="D80" s="228"/>
      <c r="E80" s="232"/>
      <c r="F80" s="236"/>
      <c r="G80" s="236"/>
      <c r="H80" s="235"/>
      <c r="I80" s="253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outlineLevel="1" x14ac:dyDescent="0.2">
      <c r="A81" s="250"/>
      <c r="B81" s="225"/>
      <c r="C81" s="241" t="s">
        <v>225</v>
      </c>
      <c r="D81" s="228"/>
      <c r="E81" s="232">
        <v>28.95</v>
      </c>
      <c r="F81" s="236"/>
      <c r="G81" s="236"/>
      <c r="H81" s="235"/>
      <c r="I81" s="253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1" x14ac:dyDescent="0.2">
      <c r="A82" s="250"/>
      <c r="B82" s="225"/>
      <c r="C82" s="241" t="s">
        <v>226</v>
      </c>
      <c r="D82" s="228"/>
      <c r="E82" s="232">
        <v>21.9</v>
      </c>
      <c r="F82" s="236"/>
      <c r="G82" s="236"/>
      <c r="H82" s="235"/>
      <c r="I82" s="253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">
      <c r="A83" s="250"/>
      <c r="B83" s="225"/>
      <c r="C83" s="241" t="s">
        <v>227</v>
      </c>
      <c r="D83" s="228"/>
      <c r="E83" s="232">
        <v>17.100000000000001</v>
      </c>
      <c r="F83" s="236"/>
      <c r="G83" s="236"/>
      <c r="H83" s="235"/>
      <c r="I83" s="253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 x14ac:dyDescent="0.2">
      <c r="A84" s="250"/>
      <c r="B84" s="225"/>
      <c r="C84" s="241" t="s">
        <v>228</v>
      </c>
      <c r="D84" s="228"/>
      <c r="E84" s="232">
        <v>29.4</v>
      </c>
      <c r="F84" s="236"/>
      <c r="G84" s="236"/>
      <c r="H84" s="235"/>
      <c r="I84" s="253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">
      <c r="A85" s="250"/>
      <c r="B85" s="225"/>
      <c r="C85" s="241" t="s">
        <v>229</v>
      </c>
      <c r="D85" s="228"/>
      <c r="E85" s="232">
        <v>4.2</v>
      </c>
      <c r="F85" s="236"/>
      <c r="G85" s="236"/>
      <c r="H85" s="235"/>
      <c r="I85" s="253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outlineLevel="1" x14ac:dyDescent="0.2">
      <c r="A86" s="250"/>
      <c r="B86" s="225"/>
      <c r="C86" s="241" t="s">
        <v>230</v>
      </c>
      <c r="D86" s="228"/>
      <c r="E86" s="232">
        <v>14.4</v>
      </c>
      <c r="F86" s="236"/>
      <c r="G86" s="236"/>
      <c r="H86" s="235"/>
      <c r="I86" s="253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outlineLevel="1" x14ac:dyDescent="0.2">
      <c r="A87" s="250"/>
      <c r="B87" s="225"/>
      <c r="C87" s="241" t="s">
        <v>231</v>
      </c>
      <c r="D87" s="228"/>
      <c r="E87" s="232">
        <v>14.4</v>
      </c>
      <c r="F87" s="236"/>
      <c r="G87" s="236"/>
      <c r="H87" s="235"/>
      <c r="I87" s="253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outlineLevel="1" x14ac:dyDescent="0.2">
      <c r="A88" s="250"/>
      <c r="B88" s="225"/>
      <c r="C88" s="241" t="s">
        <v>232</v>
      </c>
      <c r="D88" s="228"/>
      <c r="E88" s="232">
        <v>4.3499999999999996</v>
      </c>
      <c r="F88" s="236"/>
      <c r="G88" s="236"/>
      <c r="H88" s="235"/>
      <c r="I88" s="253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outlineLevel="1" x14ac:dyDescent="0.2">
      <c r="A89" s="251">
        <v>13</v>
      </c>
      <c r="B89" s="224" t="s">
        <v>233</v>
      </c>
      <c r="C89" s="240" t="s">
        <v>234</v>
      </c>
      <c r="D89" s="227" t="s">
        <v>158</v>
      </c>
      <c r="E89" s="231">
        <v>61.4</v>
      </c>
      <c r="F89" s="237"/>
      <c r="G89" s="236">
        <f>ROUND(E89*F89,2)</f>
        <v>0</v>
      </c>
      <c r="H89" s="235" t="s">
        <v>144</v>
      </c>
      <c r="I89" s="253" t="s">
        <v>145</v>
      </c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 t="s">
        <v>146</v>
      </c>
      <c r="AF89" s="211"/>
      <c r="AG89" s="211"/>
      <c r="AH89" s="211"/>
      <c r="AI89" s="211"/>
      <c r="AJ89" s="211"/>
      <c r="AK89" s="211"/>
      <c r="AL89" s="211"/>
      <c r="AM89" s="211">
        <v>21</v>
      </c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outlineLevel="1" x14ac:dyDescent="0.2">
      <c r="A90" s="250"/>
      <c r="B90" s="225"/>
      <c r="C90" s="241" t="s">
        <v>235</v>
      </c>
      <c r="D90" s="228"/>
      <c r="E90" s="232"/>
      <c r="F90" s="236"/>
      <c r="G90" s="236"/>
      <c r="H90" s="235"/>
      <c r="I90" s="253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outlineLevel="1" x14ac:dyDescent="0.2">
      <c r="A91" s="250"/>
      <c r="B91" s="225"/>
      <c r="C91" s="241" t="s">
        <v>236</v>
      </c>
      <c r="D91" s="228"/>
      <c r="E91" s="232"/>
      <c r="F91" s="236"/>
      <c r="G91" s="236"/>
      <c r="H91" s="235"/>
      <c r="I91" s="253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">
      <c r="A92" s="250"/>
      <c r="B92" s="225"/>
      <c r="C92" s="241" t="s">
        <v>237</v>
      </c>
      <c r="D92" s="228"/>
      <c r="E92" s="232">
        <v>85.4</v>
      </c>
      <c r="F92" s="236"/>
      <c r="G92" s="236"/>
      <c r="H92" s="235"/>
      <c r="I92" s="253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outlineLevel="1" x14ac:dyDescent="0.2">
      <c r="A93" s="250"/>
      <c r="B93" s="225"/>
      <c r="C93" s="241" t="s">
        <v>238</v>
      </c>
      <c r="D93" s="228"/>
      <c r="E93" s="232"/>
      <c r="F93" s="236"/>
      <c r="G93" s="236"/>
      <c r="H93" s="235"/>
      <c r="I93" s="253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1" x14ac:dyDescent="0.2">
      <c r="A94" s="250"/>
      <c r="B94" s="225"/>
      <c r="C94" s="241" t="s">
        <v>239</v>
      </c>
      <c r="D94" s="228"/>
      <c r="E94" s="232">
        <v>-12</v>
      </c>
      <c r="F94" s="236"/>
      <c r="G94" s="236"/>
      <c r="H94" s="235"/>
      <c r="I94" s="253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">
      <c r="A95" s="250"/>
      <c r="B95" s="225"/>
      <c r="C95" s="241" t="s">
        <v>240</v>
      </c>
      <c r="D95" s="228"/>
      <c r="E95" s="232">
        <v>-12</v>
      </c>
      <c r="F95" s="236"/>
      <c r="G95" s="236"/>
      <c r="H95" s="235"/>
      <c r="I95" s="253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x14ac:dyDescent="0.2">
      <c r="A96" s="249" t="s">
        <v>136</v>
      </c>
      <c r="B96" s="223" t="s">
        <v>72</v>
      </c>
      <c r="C96" s="239" t="s">
        <v>73</v>
      </c>
      <c r="D96" s="226"/>
      <c r="E96" s="230"/>
      <c r="F96" s="450">
        <f>SUM(G97:G107)</f>
        <v>0</v>
      </c>
      <c r="G96" s="451"/>
      <c r="H96" s="234"/>
      <c r="I96" s="252"/>
      <c r="AE96" t="s">
        <v>137</v>
      </c>
    </row>
    <row r="97" spans="1:60" outlineLevel="1" x14ac:dyDescent="0.2">
      <c r="A97" s="250"/>
      <c r="B97" s="428" t="s">
        <v>241</v>
      </c>
      <c r="C97" s="429"/>
      <c r="D97" s="430"/>
      <c r="E97" s="431"/>
      <c r="F97" s="432"/>
      <c r="G97" s="433"/>
      <c r="H97" s="235"/>
      <c r="I97" s="253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>
        <v>0</v>
      </c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">
      <c r="A98" s="250"/>
      <c r="B98" s="439" t="s">
        <v>242</v>
      </c>
      <c r="C98" s="440"/>
      <c r="D98" s="441"/>
      <c r="E98" s="442"/>
      <c r="F98" s="443"/>
      <c r="G98" s="444"/>
      <c r="H98" s="235"/>
      <c r="I98" s="253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 t="s">
        <v>140</v>
      </c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outlineLevel="1" x14ac:dyDescent="0.2">
      <c r="A99" s="251">
        <v>14</v>
      </c>
      <c r="B99" s="224" t="s">
        <v>243</v>
      </c>
      <c r="C99" s="240" t="s">
        <v>244</v>
      </c>
      <c r="D99" s="227" t="s">
        <v>158</v>
      </c>
      <c r="E99" s="231">
        <v>39.9</v>
      </c>
      <c r="F99" s="237"/>
      <c r="G99" s="236">
        <f>ROUND(E99*F99,2)</f>
        <v>0</v>
      </c>
      <c r="H99" s="235" t="s">
        <v>159</v>
      </c>
      <c r="I99" s="253" t="s">
        <v>145</v>
      </c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 t="s">
        <v>146</v>
      </c>
      <c r="AF99" s="211"/>
      <c r="AG99" s="211"/>
      <c r="AH99" s="211"/>
      <c r="AI99" s="211"/>
      <c r="AJ99" s="211"/>
      <c r="AK99" s="211"/>
      <c r="AL99" s="211"/>
      <c r="AM99" s="211">
        <v>21</v>
      </c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">
      <c r="A100" s="250"/>
      <c r="B100" s="225"/>
      <c r="C100" s="241" t="s">
        <v>147</v>
      </c>
      <c r="D100" s="228"/>
      <c r="E100" s="232"/>
      <c r="F100" s="236"/>
      <c r="G100" s="236"/>
      <c r="H100" s="235"/>
      <c r="I100" s="253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outlineLevel="1" x14ac:dyDescent="0.2">
      <c r="A101" s="250"/>
      <c r="B101" s="225"/>
      <c r="C101" s="241" t="s">
        <v>245</v>
      </c>
      <c r="D101" s="228"/>
      <c r="E101" s="232"/>
      <c r="F101" s="236"/>
      <c r="G101" s="236"/>
      <c r="H101" s="235"/>
      <c r="I101" s="253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outlineLevel="1" x14ac:dyDescent="0.2">
      <c r="A102" s="250"/>
      <c r="B102" s="225"/>
      <c r="C102" s="241" t="s">
        <v>246</v>
      </c>
      <c r="D102" s="228"/>
      <c r="E102" s="232">
        <v>39.9</v>
      </c>
      <c r="F102" s="236"/>
      <c r="G102" s="236"/>
      <c r="H102" s="235"/>
      <c r="I102" s="253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outlineLevel="1" x14ac:dyDescent="0.2">
      <c r="A103" s="251">
        <v>15</v>
      </c>
      <c r="B103" s="224" t="s">
        <v>247</v>
      </c>
      <c r="C103" s="240" t="s">
        <v>248</v>
      </c>
      <c r="D103" s="227" t="s">
        <v>158</v>
      </c>
      <c r="E103" s="231">
        <v>31.98</v>
      </c>
      <c r="F103" s="237"/>
      <c r="G103" s="236">
        <f>ROUND(E103*F103,2)</f>
        <v>0</v>
      </c>
      <c r="H103" s="235" t="s">
        <v>159</v>
      </c>
      <c r="I103" s="253" t="s">
        <v>145</v>
      </c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 t="s">
        <v>146</v>
      </c>
      <c r="AF103" s="211"/>
      <c r="AG103" s="211"/>
      <c r="AH103" s="211"/>
      <c r="AI103" s="211"/>
      <c r="AJ103" s="211"/>
      <c r="AK103" s="211"/>
      <c r="AL103" s="211"/>
      <c r="AM103" s="211">
        <v>21</v>
      </c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outlineLevel="1" x14ac:dyDescent="0.2">
      <c r="A104" s="250"/>
      <c r="B104" s="225"/>
      <c r="C104" s="434" t="s">
        <v>249</v>
      </c>
      <c r="D104" s="435"/>
      <c r="E104" s="436"/>
      <c r="F104" s="437"/>
      <c r="G104" s="438"/>
      <c r="H104" s="235"/>
      <c r="I104" s="253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6" t="str">
        <f>C104</f>
        <v>včetně penetrace podkladu.</v>
      </c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">
      <c r="A105" s="250"/>
      <c r="B105" s="225"/>
      <c r="C105" s="241" t="s">
        <v>147</v>
      </c>
      <c r="D105" s="228"/>
      <c r="E105" s="232"/>
      <c r="F105" s="236"/>
      <c r="G105" s="236"/>
      <c r="H105" s="235"/>
      <c r="I105" s="253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outlineLevel="1" x14ac:dyDescent="0.2">
      <c r="A106" s="250"/>
      <c r="B106" s="225"/>
      <c r="C106" s="241" t="s">
        <v>250</v>
      </c>
      <c r="D106" s="228"/>
      <c r="E106" s="232"/>
      <c r="F106" s="236"/>
      <c r="G106" s="236"/>
      <c r="H106" s="235"/>
      <c r="I106" s="253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outlineLevel="1" x14ac:dyDescent="0.2">
      <c r="A107" s="250"/>
      <c r="B107" s="225"/>
      <c r="C107" s="241" t="s">
        <v>251</v>
      </c>
      <c r="D107" s="228"/>
      <c r="E107" s="232">
        <v>31.98</v>
      </c>
      <c r="F107" s="236"/>
      <c r="G107" s="236"/>
      <c r="H107" s="235"/>
      <c r="I107" s="253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x14ac:dyDescent="0.2">
      <c r="A108" s="249" t="s">
        <v>136</v>
      </c>
      <c r="B108" s="223" t="s">
        <v>74</v>
      </c>
      <c r="C108" s="239" t="s">
        <v>75</v>
      </c>
      <c r="D108" s="226"/>
      <c r="E108" s="230"/>
      <c r="F108" s="450">
        <f>SUM(G109:G120)</f>
        <v>0</v>
      </c>
      <c r="G108" s="451"/>
      <c r="H108" s="234"/>
      <c r="I108" s="252"/>
      <c r="AE108" t="s">
        <v>137</v>
      </c>
    </row>
    <row r="109" spans="1:60" outlineLevel="1" x14ac:dyDescent="0.2">
      <c r="A109" s="250"/>
      <c r="B109" s="428" t="s">
        <v>252</v>
      </c>
      <c r="C109" s="429"/>
      <c r="D109" s="430"/>
      <c r="E109" s="431"/>
      <c r="F109" s="432"/>
      <c r="G109" s="433"/>
      <c r="H109" s="235"/>
      <c r="I109" s="253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>
        <v>0</v>
      </c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ht="22.5" outlineLevel="1" x14ac:dyDescent="0.2">
      <c r="A110" s="250"/>
      <c r="B110" s="439" t="s">
        <v>253</v>
      </c>
      <c r="C110" s="440"/>
      <c r="D110" s="441"/>
      <c r="E110" s="442"/>
      <c r="F110" s="443"/>
      <c r="G110" s="444"/>
      <c r="H110" s="235"/>
      <c r="I110" s="253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 t="s">
        <v>140</v>
      </c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6" t="str">
        <f>B110</f>
        <v>lisované nebo z úhelníků s vybetonováním prahu, z pomocného pracovního lešení o výšce podlahy do 1900 mm a pro zatížení do 1,5 kPa, včetně dodávky zárubně</v>
      </c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">
      <c r="A111" s="251">
        <v>16</v>
      </c>
      <c r="B111" s="224" t="s">
        <v>254</v>
      </c>
      <c r="C111" s="240" t="s">
        <v>255</v>
      </c>
      <c r="D111" s="227" t="s">
        <v>167</v>
      </c>
      <c r="E111" s="231">
        <v>2</v>
      </c>
      <c r="F111" s="237"/>
      <c r="G111" s="236">
        <f>ROUND(E111*F111,2)</f>
        <v>0</v>
      </c>
      <c r="H111" s="235" t="s">
        <v>144</v>
      </c>
      <c r="I111" s="253" t="s">
        <v>145</v>
      </c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 t="s">
        <v>146</v>
      </c>
      <c r="AF111" s="211"/>
      <c r="AG111" s="211"/>
      <c r="AH111" s="211"/>
      <c r="AI111" s="211"/>
      <c r="AJ111" s="211"/>
      <c r="AK111" s="211"/>
      <c r="AL111" s="211"/>
      <c r="AM111" s="211">
        <v>21</v>
      </c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 x14ac:dyDescent="0.2">
      <c r="A112" s="250"/>
      <c r="B112" s="225"/>
      <c r="C112" s="241" t="s">
        <v>147</v>
      </c>
      <c r="D112" s="228"/>
      <c r="E112" s="232"/>
      <c r="F112" s="236"/>
      <c r="G112" s="236"/>
      <c r="H112" s="235"/>
      <c r="I112" s="253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">
      <c r="A113" s="250"/>
      <c r="B113" s="225"/>
      <c r="C113" s="241" t="s">
        <v>256</v>
      </c>
      <c r="D113" s="228"/>
      <c r="E113" s="232">
        <v>1</v>
      </c>
      <c r="F113" s="236"/>
      <c r="G113" s="236"/>
      <c r="H113" s="235"/>
      <c r="I113" s="253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">
      <c r="A114" s="250"/>
      <c r="B114" s="225"/>
      <c r="C114" s="241" t="s">
        <v>257</v>
      </c>
      <c r="D114" s="228"/>
      <c r="E114" s="232">
        <v>1</v>
      </c>
      <c r="F114" s="236"/>
      <c r="G114" s="236"/>
      <c r="H114" s="235"/>
      <c r="I114" s="253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 x14ac:dyDescent="0.2">
      <c r="A115" s="251">
        <v>17</v>
      </c>
      <c r="B115" s="224" t="s">
        <v>258</v>
      </c>
      <c r="C115" s="240" t="s">
        <v>259</v>
      </c>
      <c r="D115" s="227" t="s">
        <v>167</v>
      </c>
      <c r="E115" s="231">
        <v>6</v>
      </c>
      <c r="F115" s="237"/>
      <c r="G115" s="236">
        <f>ROUND(E115*F115,2)</f>
        <v>0</v>
      </c>
      <c r="H115" s="235" t="s">
        <v>144</v>
      </c>
      <c r="I115" s="253" t="s">
        <v>145</v>
      </c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 t="s">
        <v>146</v>
      </c>
      <c r="AF115" s="211"/>
      <c r="AG115" s="211"/>
      <c r="AH115" s="211"/>
      <c r="AI115" s="211"/>
      <c r="AJ115" s="211"/>
      <c r="AK115" s="211"/>
      <c r="AL115" s="211"/>
      <c r="AM115" s="211">
        <v>21</v>
      </c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1" x14ac:dyDescent="0.2">
      <c r="A116" s="250"/>
      <c r="B116" s="225"/>
      <c r="C116" s="241" t="s">
        <v>147</v>
      </c>
      <c r="D116" s="228"/>
      <c r="E116" s="232"/>
      <c r="F116" s="236"/>
      <c r="G116" s="236"/>
      <c r="H116" s="235"/>
      <c r="I116" s="253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 x14ac:dyDescent="0.2">
      <c r="A117" s="250"/>
      <c r="B117" s="225"/>
      <c r="C117" s="241" t="s">
        <v>260</v>
      </c>
      <c r="D117" s="228"/>
      <c r="E117" s="232">
        <v>2</v>
      </c>
      <c r="F117" s="236"/>
      <c r="G117" s="236"/>
      <c r="H117" s="235"/>
      <c r="I117" s="253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outlineLevel="1" x14ac:dyDescent="0.2">
      <c r="A118" s="250"/>
      <c r="B118" s="225"/>
      <c r="C118" s="241" t="s">
        <v>261</v>
      </c>
      <c r="D118" s="228"/>
      <c r="E118" s="232">
        <v>2</v>
      </c>
      <c r="F118" s="236"/>
      <c r="G118" s="236"/>
      <c r="H118" s="235"/>
      <c r="I118" s="253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1" x14ac:dyDescent="0.2">
      <c r="A119" s="250"/>
      <c r="B119" s="225"/>
      <c r="C119" s="241" t="s">
        <v>262</v>
      </c>
      <c r="D119" s="228"/>
      <c r="E119" s="232">
        <v>1</v>
      </c>
      <c r="F119" s="236"/>
      <c r="G119" s="236"/>
      <c r="H119" s="235"/>
      <c r="I119" s="253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">
      <c r="A120" s="250"/>
      <c r="B120" s="225"/>
      <c r="C120" s="241" t="s">
        <v>263</v>
      </c>
      <c r="D120" s="228"/>
      <c r="E120" s="232">
        <v>1</v>
      </c>
      <c r="F120" s="236"/>
      <c r="G120" s="236"/>
      <c r="H120" s="235"/>
      <c r="I120" s="253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x14ac:dyDescent="0.2">
      <c r="A121" s="249" t="s">
        <v>136</v>
      </c>
      <c r="B121" s="223" t="s">
        <v>76</v>
      </c>
      <c r="C121" s="239" t="s">
        <v>77</v>
      </c>
      <c r="D121" s="226"/>
      <c r="E121" s="230"/>
      <c r="F121" s="450">
        <f>SUM(G122:G123)</f>
        <v>0</v>
      </c>
      <c r="G121" s="451"/>
      <c r="H121" s="234"/>
      <c r="I121" s="252"/>
      <c r="AE121" t="s">
        <v>137</v>
      </c>
    </row>
    <row r="122" spans="1:60" outlineLevel="1" x14ac:dyDescent="0.2">
      <c r="A122" s="251">
        <v>18</v>
      </c>
      <c r="B122" s="224" t="s">
        <v>264</v>
      </c>
      <c r="C122" s="240" t="s">
        <v>265</v>
      </c>
      <c r="D122" s="227" t="s">
        <v>182</v>
      </c>
      <c r="E122" s="231">
        <v>1</v>
      </c>
      <c r="F122" s="237"/>
      <c r="G122" s="236">
        <f>ROUND(E122*F122,2)</f>
        <v>0</v>
      </c>
      <c r="H122" s="235"/>
      <c r="I122" s="253" t="s">
        <v>183</v>
      </c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 t="s">
        <v>184</v>
      </c>
      <c r="AF122" s="211"/>
      <c r="AG122" s="211"/>
      <c r="AH122" s="211"/>
      <c r="AI122" s="211"/>
      <c r="AJ122" s="211"/>
      <c r="AK122" s="211"/>
      <c r="AL122" s="211"/>
      <c r="AM122" s="211">
        <v>21</v>
      </c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outlineLevel="1" x14ac:dyDescent="0.2">
      <c r="A123" s="250"/>
      <c r="B123" s="225"/>
      <c r="C123" s="434" t="s">
        <v>266</v>
      </c>
      <c r="D123" s="435"/>
      <c r="E123" s="436"/>
      <c r="F123" s="437"/>
      <c r="G123" s="438"/>
      <c r="H123" s="235"/>
      <c r="I123" s="253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6" t="str">
        <f>C123</f>
        <v>zasekání původního potrubí v rohu místnosti 0.23 u snížených umyvadel + drážky, zaomítání, prostupy, průrazy dle potřeby</v>
      </c>
      <c r="BB123" s="211"/>
      <c r="BC123" s="211"/>
      <c r="BD123" s="211"/>
      <c r="BE123" s="211"/>
      <c r="BF123" s="211"/>
      <c r="BG123" s="211"/>
      <c r="BH123" s="211"/>
    </row>
    <row r="124" spans="1:60" x14ac:dyDescent="0.2">
      <c r="A124" s="249" t="s">
        <v>136</v>
      </c>
      <c r="B124" s="223" t="s">
        <v>78</v>
      </c>
      <c r="C124" s="239" t="s">
        <v>79</v>
      </c>
      <c r="D124" s="226"/>
      <c r="E124" s="230"/>
      <c r="F124" s="450">
        <f>SUM(G125:G129)</f>
        <v>0</v>
      </c>
      <c r="G124" s="451"/>
      <c r="H124" s="234"/>
      <c r="I124" s="252"/>
      <c r="AE124" t="s">
        <v>137</v>
      </c>
    </row>
    <row r="125" spans="1:60" outlineLevel="1" x14ac:dyDescent="0.2">
      <c r="A125" s="250"/>
      <c r="B125" s="428" t="s">
        <v>267</v>
      </c>
      <c r="C125" s="429"/>
      <c r="D125" s="430"/>
      <c r="E125" s="431"/>
      <c r="F125" s="432"/>
      <c r="G125" s="433"/>
      <c r="H125" s="235"/>
      <c r="I125" s="253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>
        <v>0</v>
      </c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outlineLevel="1" x14ac:dyDescent="0.2">
      <c r="A126" s="251">
        <v>19</v>
      </c>
      <c r="B126" s="224" t="s">
        <v>268</v>
      </c>
      <c r="C126" s="240" t="s">
        <v>269</v>
      </c>
      <c r="D126" s="227" t="s">
        <v>158</v>
      </c>
      <c r="E126" s="231">
        <v>64.712999999999994</v>
      </c>
      <c r="F126" s="237"/>
      <c r="G126" s="236">
        <f>ROUND(E126*F126,2)</f>
        <v>0</v>
      </c>
      <c r="H126" s="235" t="s">
        <v>270</v>
      </c>
      <c r="I126" s="253" t="s">
        <v>145</v>
      </c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 t="s">
        <v>146</v>
      </c>
      <c r="AF126" s="211"/>
      <c r="AG126" s="211"/>
      <c r="AH126" s="211"/>
      <c r="AI126" s="211"/>
      <c r="AJ126" s="211"/>
      <c r="AK126" s="211"/>
      <c r="AL126" s="211"/>
      <c r="AM126" s="211">
        <v>21</v>
      </c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outlineLevel="1" x14ac:dyDescent="0.2">
      <c r="A127" s="250"/>
      <c r="B127" s="225"/>
      <c r="C127" s="241" t="s">
        <v>271</v>
      </c>
      <c r="D127" s="228"/>
      <c r="E127" s="232"/>
      <c r="F127" s="236"/>
      <c r="G127" s="236"/>
      <c r="H127" s="235"/>
      <c r="I127" s="253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</row>
    <row r="128" spans="1:60" outlineLevel="1" x14ac:dyDescent="0.2">
      <c r="A128" s="250"/>
      <c r="B128" s="225"/>
      <c r="C128" s="241" t="s">
        <v>272</v>
      </c>
      <c r="D128" s="228"/>
      <c r="E128" s="232">
        <v>44.451000000000001</v>
      </c>
      <c r="F128" s="236"/>
      <c r="G128" s="236"/>
      <c r="H128" s="235"/>
      <c r="I128" s="253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1" x14ac:dyDescent="0.2">
      <c r="A129" s="250"/>
      <c r="B129" s="225"/>
      <c r="C129" s="241" t="s">
        <v>273</v>
      </c>
      <c r="D129" s="228"/>
      <c r="E129" s="232">
        <v>20.262</v>
      </c>
      <c r="F129" s="236"/>
      <c r="G129" s="236"/>
      <c r="H129" s="235"/>
      <c r="I129" s="253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x14ac:dyDescent="0.2">
      <c r="A130" s="249" t="s">
        <v>136</v>
      </c>
      <c r="B130" s="223" t="s">
        <v>80</v>
      </c>
      <c r="C130" s="239" t="s">
        <v>81</v>
      </c>
      <c r="D130" s="226"/>
      <c r="E130" s="230"/>
      <c r="F130" s="450">
        <f>SUM(G131:G145)</f>
        <v>0</v>
      </c>
      <c r="G130" s="451"/>
      <c r="H130" s="234"/>
      <c r="I130" s="252"/>
      <c r="AE130" t="s">
        <v>137</v>
      </c>
    </row>
    <row r="131" spans="1:60" outlineLevel="1" x14ac:dyDescent="0.2">
      <c r="A131" s="250"/>
      <c r="B131" s="428" t="s">
        <v>274</v>
      </c>
      <c r="C131" s="429"/>
      <c r="D131" s="430"/>
      <c r="E131" s="431"/>
      <c r="F131" s="432"/>
      <c r="G131" s="433"/>
      <c r="H131" s="235"/>
      <c r="I131" s="253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>
        <v>0</v>
      </c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ht="22.5" outlineLevel="1" x14ac:dyDescent="0.2">
      <c r="A132" s="250"/>
      <c r="B132" s="439" t="s">
        <v>275</v>
      </c>
      <c r="C132" s="440"/>
      <c r="D132" s="441"/>
      <c r="E132" s="442"/>
      <c r="F132" s="443"/>
      <c r="G132" s="444"/>
      <c r="H132" s="235"/>
      <c r="I132" s="253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>
        <v>1</v>
      </c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6" t="str">
        <f>B132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132" s="211"/>
      <c r="BB132" s="211"/>
      <c r="BC132" s="211"/>
      <c r="BD132" s="211"/>
      <c r="BE132" s="211"/>
      <c r="BF132" s="211"/>
      <c r="BG132" s="211"/>
      <c r="BH132" s="211"/>
    </row>
    <row r="133" spans="1:60" outlineLevel="1" x14ac:dyDescent="0.2">
      <c r="A133" s="251">
        <v>20</v>
      </c>
      <c r="B133" s="224" t="s">
        <v>276</v>
      </c>
      <c r="C133" s="240" t="s">
        <v>277</v>
      </c>
      <c r="D133" s="227" t="s">
        <v>158</v>
      </c>
      <c r="E133" s="231">
        <v>179.07</v>
      </c>
      <c r="F133" s="237"/>
      <c r="G133" s="236">
        <f>ROUND(E133*F133,2)</f>
        <v>0</v>
      </c>
      <c r="H133" s="235" t="s">
        <v>159</v>
      </c>
      <c r="I133" s="253" t="s">
        <v>145</v>
      </c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 t="s">
        <v>146</v>
      </c>
      <c r="AF133" s="211"/>
      <c r="AG133" s="211"/>
      <c r="AH133" s="211"/>
      <c r="AI133" s="211"/>
      <c r="AJ133" s="211"/>
      <c r="AK133" s="211"/>
      <c r="AL133" s="211"/>
      <c r="AM133" s="211">
        <v>21</v>
      </c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ht="33.75" outlineLevel="1" x14ac:dyDescent="0.2">
      <c r="A134" s="250"/>
      <c r="B134" s="225"/>
      <c r="C134" s="434" t="s">
        <v>278</v>
      </c>
      <c r="D134" s="435"/>
      <c r="E134" s="436"/>
      <c r="F134" s="437"/>
      <c r="G134" s="438"/>
      <c r="H134" s="235"/>
      <c r="I134" s="253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6" t="str">
        <f>C134</f>
        <v>Položka je určena pro vyčištění budov bytové nebo občanské výstavby - zametení a umytí podlah, dlažeb, obkladů, schodů v místnostech, chodbách a schodištích, vyčištění a umytí oken, dveří s rámy, zárubněmi, umytí a vyčistění jiných zasklených a natíraných ploch a zařizovacích předmětů před předáním do užívání.</v>
      </c>
      <c r="BB134" s="211"/>
      <c r="BC134" s="211"/>
      <c r="BD134" s="211"/>
      <c r="BE134" s="211"/>
      <c r="BF134" s="211"/>
      <c r="BG134" s="211"/>
      <c r="BH134" s="211"/>
    </row>
    <row r="135" spans="1:60" outlineLevel="1" x14ac:dyDescent="0.2">
      <c r="A135" s="250"/>
      <c r="B135" s="225"/>
      <c r="C135" s="241" t="s">
        <v>147</v>
      </c>
      <c r="D135" s="228"/>
      <c r="E135" s="232"/>
      <c r="F135" s="236"/>
      <c r="G135" s="236"/>
      <c r="H135" s="235"/>
      <c r="I135" s="253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 x14ac:dyDescent="0.2">
      <c r="A136" s="250"/>
      <c r="B136" s="225"/>
      <c r="C136" s="241" t="s">
        <v>208</v>
      </c>
      <c r="D136" s="228"/>
      <c r="E136" s="232">
        <v>19.309999999999999</v>
      </c>
      <c r="F136" s="236"/>
      <c r="G136" s="236"/>
      <c r="H136" s="235"/>
      <c r="I136" s="253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">
      <c r="A137" s="250"/>
      <c r="B137" s="225"/>
      <c r="C137" s="241" t="s">
        <v>209</v>
      </c>
      <c r="D137" s="228"/>
      <c r="E137" s="232">
        <v>13.17</v>
      </c>
      <c r="F137" s="236"/>
      <c r="G137" s="236"/>
      <c r="H137" s="235"/>
      <c r="I137" s="253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outlineLevel="1" x14ac:dyDescent="0.2">
      <c r="A138" s="250"/>
      <c r="B138" s="225"/>
      <c r="C138" s="241" t="s">
        <v>210</v>
      </c>
      <c r="D138" s="228"/>
      <c r="E138" s="232">
        <v>7.93</v>
      </c>
      <c r="F138" s="236"/>
      <c r="G138" s="236"/>
      <c r="H138" s="235"/>
      <c r="I138" s="253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outlineLevel="1" x14ac:dyDescent="0.2">
      <c r="A139" s="250"/>
      <c r="B139" s="225"/>
      <c r="C139" s="241" t="s">
        <v>211</v>
      </c>
      <c r="D139" s="228"/>
      <c r="E139" s="232">
        <v>20.59</v>
      </c>
      <c r="F139" s="236"/>
      <c r="G139" s="236"/>
      <c r="H139" s="235"/>
      <c r="I139" s="253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outlineLevel="1" x14ac:dyDescent="0.2">
      <c r="A140" s="250"/>
      <c r="B140" s="225"/>
      <c r="C140" s="241" t="s">
        <v>279</v>
      </c>
      <c r="D140" s="228"/>
      <c r="E140" s="232">
        <v>40</v>
      </c>
      <c r="F140" s="236"/>
      <c r="G140" s="236"/>
      <c r="H140" s="235"/>
      <c r="I140" s="253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outlineLevel="1" x14ac:dyDescent="0.2">
      <c r="A141" s="250"/>
      <c r="B141" s="225"/>
      <c r="C141" s="241" t="s">
        <v>280</v>
      </c>
      <c r="D141" s="228"/>
      <c r="E141" s="232">
        <v>10</v>
      </c>
      <c r="F141" s="236"/>
      <c r="G141" s="236"/>
      <c r="H141" s="235"/>
      <c r="I141" s="253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outlineLevel="1" x14ac:dyDescent="0.2">
      <c r="A142" s="250"/>
      <c r="B142" s="225"/>
      <c r="C142" s="241" t="s">
        <v>212</v>
      </c>
      <c r="D142" s="228"/>
      <c r="E142" s="232">
        <v>5.37</v>
      </c>
      <c r="F142" s="236"/>
      <c r="G142" s="236"/>
      <c r="H142" s="235"/>
      <c r="I142" s="253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</row>
    <row r="143" spans="1:60" outlineLevel="1" x14ac:dyDescent="0.2">
      <c r="A143" s="250"/>
      <c r="B143" s="225"/>
      <c r="C143" s="241" t="s">
        <v>213</v>
      </c>
      <c r="D143" s="228"/>
      <c r="E143" s="232">
        <v>5.51</v>
      </c>
      <c r="F143" s="236"/>
      <c r="G143" s="236"/>
      <c r="H143" s="235"/>
      <c r="I143" s="253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outlineLevel="1" x14ac:dyDescent="0.2">
      <c r="A144" s="250"/>
      <c r="B144" s="225"/>
      <c r="C144" s="241" t="s">
        <v>214</v>
      </c>
      <c r="D144" s="228"/>
      <c r="E144" s="232">
        <v>7.19</v>
      </c>
      <c r="F144" s="236"/>
      <c r="G144" s="236"/>
      <c r="H144" s="235"/>
      <c r="I144" s="253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 x14ac:dyDescent="0.2">
      <c r="A145" s="250"/>
      <c r="B145" s="225"/>
      <c r="C145" s="241" t="s">
        <v>281</v>
      </c>
      <c r="D145" s="228"/>
      <c r="E145" s="232">
        <v>50</v>
      </c>
      <c r="F145" s="236"/>
      <c r="G145" s="236"/>
      <c r="H145" s="235"/>
      <c r="I145" s="253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x14ac:dyDescent="0.2">
      <c r="A146" s="249" t="s">
        <v>136</v>
      </c>
      <c r="B146" s="223" t="s">
        <v>82</v>
      </c>
      <c r="C146" s="239" t="s">
        <v>83</v>
      </c>
      <c r="D146" s="226"/>
      <c r="E146" s="230"/>
      <c r="F146" s="450">
        <f>SUM(G147:G202)</f>
        <v>0</v>
      </c>
      <c r="G146" s="451"/>
      <c r="H146" s="234"/>
      <c r="I146" s="252"/>
      <c r="AE146" t="s">
        <v>137</v>
      </c>
    </row>
    <row r="147" spans="1:60" outlineLevel="1" x14ac:dyDescent="0.2">
      <c r="A147" s="250"/>
      <c r="B147" s="428" t="s">
        <v>282</v>
      </c>
      <c r="C147" s="429"/>
      <c r="D147" s="430"/>
      <c r="E147" s="431"/>
      <c r="F147" s="432"/>
      <c r="G147" s="433"/>
      <c r="H147" s="235"/>
      <c r="I147" s="253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>
        <v>0</v>
      </c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</row>
    <row r="148" spans="1:60" ht="22.5" outlineLevel="1" x14ac:dyDescent="0.2">
      <c r="A148" s="250"/>
      <c r="B148" s="439" t="s">
        <v>283</v>
      </c>
      <c r="C148" s="440"/>
      <c r="D148" s="441"/>
      <c r="E148" s="442"/>
      <c r="F148" s="443"/>
      <c r="G148" s="444"/>
      <c r="H148" s="235"/>
      <c r="I148" s="253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 t="s">
        <v>140</v>
      </c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6" t="str">
        <f>B148</f>
        <v>nebo vybourání otvorů průřezové plochy přes 4 m2 v příčkách, včetně pomocného lešení o výšce podlahy do 1900 mm a pro zatížení do 1,5 kPa  (150 kg/m2),</v>
      </c>
      <c r="BA148" s="211"/>
      <c r="BB148" s="211"/>
      <c r="BC148" s="211"/>
      <c r="BD148" s="211"/>
      <c r="BE148" s="211"/>
      <c r="BF148" s="211"/>
      <c r="BG148" s="211"/>
      <c r="BH148" s="211"/>
    </row>
    <row r="149" spans="1:60" ht="22.5" outlineLevel="1" x14ac:dyDescent="0.2">
      <c r="A149" s="251">
        <v>21</v>
      </c>
      <c r="B149" s="224" t="s">
        <v>284</v>
      </c>
      <c r="C149" s="240" t="s">
        <v>285</v>
      </c>
      <c r="D149" s="227" t="s">
        <v>158</v>
      </c>
      <c r="E149" s="231">
        <v>7.87</v>
      </c>
      <c r="F149" s="237"/>
      <c r="G149" s="236">
        <f>ROUND(E149*F149,2)</f>
        <v>0</v>
      </c>
      <c r="H149" s="235" t="s">
        <v>286</v>
      </c>
      <c r="I149" s="253" t="s">
        <v>145</v>
      </c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 t="s">
        <v>146</v>
      </c>
      <c r="AF149" s="211"/>
      <c r="AG149" s="211"/>
      <c r="AH149" s="211"/>
      <c r="AI149" s="211"/>
      <c r="AJ149" s="211"/>
      <c r="AK149" s="211"/>
      <c r="AL149" s="211"/>
      <c r="AM149" s="211">
        <v>21</v>
      </c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</row>
    <row r="150" spans="1:60" outlineLevel="1" x14ac:dyDescent="0.2">
      <c r="A150" s="250"/>
      <c r="B150" s="225"/>
      <c r="C150" s="241" t="s">
        <v>287</v>
      </c>
      <c r="D150" s="228"/>
      <c r="E150" s="232"/>
      <c r="F150" s="236"/>
      <c r="G150" s="236"/>
      <c r="H150" s="235"/>
      <c r="I150" s="253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</row>
    <row r="151" spans="1:60" outlineLevel="1" x14ac:dyDescent="0.2">
      <c r="A151" s="250"/>
      <c r="B151" s="225"/>
      <c r="C151" s="241" t="s">
        <v>288</v>
      </c>
      <c r="D151" s="228"/>
      <c r="E151" s="232"/>
      <c r="F151" s="236"/>
      <c r="G151" s="236"/>
      <c r="H151" s="235"/>
      <c r="I151" s="253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</row>
    <row r="152" spans="1:60" outlineLevel="1" x14ac:dyDescent="0.2">
      <c r="A152" s="250"/>
      <c r="B152" s="225"/>
      <c r="C152" s="241" t="s">
        <v>289</v>
      </c>
      <c r="D152" s="228"/>
      <c r="E152" s="232">
        <v>3.9350000000000001</v>
      </c>
      <c r="F152" s="236"/>
      <c r="G152" s="236"/>
      <c r="H152" s="235"/>
      <c r="I152" s="253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</row>
    <row r="153" spans="1:60" outlineLevel="1" x14ac:dyDescent="0.2">
      <c r="A153" s="250"/>
      <c r="B153" s="225"/>
      <c r="C153" s="241" t="s">
        <v>290</v>
      </c>
      <c r="D153" s="228"/>
      <c r="E153" s="232">
        <v>3.9350000000000001</v>
      </c>
      <c r="F153" s="236"/>
      <c r="G153" s="236"/>
      <c r="H153" s="235"/>
      <c r="I153" s="253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</row>
    <row r="154" spans="1:60" ht="22.5" outlineLevel="1" x14ac:dyDescent="0.2">
      <c r="A154" s="251">
        <v>22</v>
      </c>
      <c r="B154" s="224" t="s">
        <v>291</v>
      </c>
      <c r="C154" s="240" t="s">
        <v>292</v>
      </c>
      <c r="D154" s="227" t="s">
        <v>158</v>
      </c>
      <c r="E154" s="231">
        <v>19.95</v>
      </c>
      <c r="F154" s="237"/>
      <c r="G154" s="236">
        <f>ROUND(E154*F154,2)</f>
        <v>0</v>
      </c>
      <c r="H154" s="235" t="s">
        <v>286</v>
      </c>
      <c r="I154" s="253" t="s">
        <v>145</v>
      </c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 t="s">
        <v>146</v>
      </c>
      <c r="AF154" s="211"/>
      <c r="AG154" s="211"/>
      <c r="AH154" s="211"/>
      <c r="AI154" s="211"/>
      <c r="AJ154" s="211"/>
      <c r="AK154" s="211"/>
      <c r="AL154" s="211"/>
      <c r="AM154" s="211">
        <v>21</v>
      </c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</row>
    <row r="155" spans="1:60" outlineLevel="1" x14ac:dyDescent="0.2">
      <c r="A155" s="250"/>
      <c r="B155" s="225"/>
      <c r="C155" s="241" t="s">
        <v>287</v>
      </c>
      <c r="D155" s="228"/>
      <c r="E155" s="232"/>
      <c r="F155" s="236"/>
      <c r="G155" s="236"/>
      <c r="H155" s="235"/>
      <c r="I155" s="253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</row>
    <row r="156" spans="1:60" outlineLevel="1" x14ac:dyDescent="0.2">
      <c r="A156" s="250"/>
      <c r="B156" s="225"/>
      <c r="C156" s="241" t="s">
        <v>288</v>
      </c>
      <c r="D156" s="228"/>
      <c r="E156" s="232"/>
      <c r="F156" s="236"/>
      <c r="G156" s="236"/>
      <c r="H156" s="235"/>
      <c r="I156" s="253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</row>
    <row r="157" spans="1:60" outlineLevel="1" x14ac:dyDescent="0.2">
      <c r="A157" s="250"/>
      <c r="B157" s="225"/>
      <c r="C157" s="241" t="s">
        <v>161</v>
      </c>
      <c r="D157" s="228"/>
      <c r="E157" s="232">
        <v>9.8000000000000007</v>
      </c>
      <c r="F157" s="236"/>
      <c r="G157" s="236"/>
      <c r="H157" s="235"/>
      <c r="I157" s="253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</row>
    <row r="158" spans="1:60" outlineLevel="1" x14ac:dyDescent="0.2">
      <c r="A158" s="250"/>
      <c r="B158" s="225"/>
      <c r="C158" s="241" t="s">
        <v>162</v>
      </c>
      <c r="D158" s="228"/>
      <c r="E158" s="232">
        <v>10.15</v>
      </c>
      <c r="F158" s="236"/>
      <c r="G158" s="236"/>
      <c r="H158" s="235"/>
      <c r="I158" s="253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</row>
    <row r="159" spans="1:60" outlineLevel="1" x14ac:dyDescent="0.2">
      <c r="A159" s="250"/>
      <c r="B159" s="439" t="s">
        <v>293</v>
      </c>
      <c r="C159" s="440"/>
      <c r="D159" s="441"/>
      <c r="E159" s="442"/>
      <c r="F159" s="443"/>
      <c r="G159" s="444"/>
      <c r="H159" s="235"/>
      <c r="I159" s="253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>
        <v>0</v>
      </c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</row>
    <row r="160" spans="1:60" outlineLevel="1" x14ac:dyDescent="0.2">
      <c r="A160" s="251">
        <v>23</v>
      </c>
      <c r="B160" s="224" t="s">
        <v>294</v>
      </c>
      <c r="C160" s="240" t="s">
        <v>295</v>
      </c>
      <c r="D160" s="227" t="s">
        <v>158</v>
      </c>
      <c r="E160" s="231">
        <v>34.47</v>
      </c>
      <c r="F160" s="237"/>
      <c r="G160" s="236">
        <f>ROUND(E160*F160,2)</f>
        <v>0</v>
      </c>
      <c r="H160" s="235" t="s">
        <v>286</v>
      </c>
      <c r="I160" s="253" t="s">
        <v>145</v>
      </c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 t="s">
        <v>146</v>
      </c>
      <c r="AF160" s="211"/>
      <c r="AG160" s="211"/>
      <c r="AH160" s="211"/>
      <c r="AI160" s="211"/>
      <c r="AJ160" s="211"/>
      <c r="AK160" s="211"/>
      <c r="AL160" s="211"/>
      <c r="AM160" s="211">
        <v>21</v>
      </c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</row>
    <row r="161" spans="1:60" outlineLevel="1" x14ac:dyDescent="0.2">
      <c r="A161" s="250"/>
      <c r="B161" s="225"/>
      <c r="C161" s="241" t="s">
        <v>296</v>
      </c>
      <c r="D161" s="228"/>
      <c r="E161" s="232">
        <v>34.47</v>
      </c>
      <c r="F161" s="236"/>
      <c r="G161" s="236"/>
      <c r="H161" s="235"/>
      <c r="I161" s="253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</row>
    <row r="162" spans="1:60" outlineLevel="1" x14ac:dyDescent="0.2">
      <c r="A162" s="250"/>
      <c r="B162" s="439" t="s">
        <v>297</v>
      </c>
      <c r="C162" s="440"/>
      <c r="D162" s="441"/>
      <c r="E162" s="442"/>
      <c r="F162" s="443"/>
      <c r="G162" s="444"/>
      <c r="H162" s="235"/>
      <c r="I162" s="253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>
        <v>0</v>
      </c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</row>
    <row r="163" spans="1:60" outlineLevel="1" x14ac:dyDescent="0.2">
      <c r="A163" s="250"/>
      <c r="B163" s="439" t="s">
        <v>298</v>
      </c>
      <c r="C163" s="440"/>
      <c r="D163" s="441"/>
      <c r="E163" s="442"/>
      <c r="F163" s="443"/>
      <c r="G163" s="444"/>
      <c r="H163" s="235"/>
      <c r="I163" s="253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 t="s">
        <v>140</v>
      </c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</row>
    <row r="164" spans="1:60" outlineLevel="1" x14ac:dyDescent="0.2">
      <c r="A164" s="251">
        <v>24</v>
      </c>
      <c r="B164" s="224" t="s">
        <v>299</v>
      </c>
      <c r="C164" s="240" t="s">
        <v>300</v>
      </c>
      <c r="D164" s="227" t="s">
        <v>158</v>
      </c>
      <c r="E164" s="231">
        <v>34.47</v>
      </c>
      <c r="F164" s="237"/>
      <c r="G164" s="236">
        <f>ROUND(E164*F164,2)</f>
        <v>0</v>
      </c>
      <c r="H164" s="235" t="s">
        <v>286</v>
      </c>
      <c r="I164" s="253" t="s">
        <v>145</v>
      </c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 t="s">
        <v>146</v>
      </c>
      <c r="AF164" s="211"/>
      <c r="AG164" s="211"/>
      <c r="AH164" s="211"/>
      <c r="AI164" s="211"/>
      <c r="AJ164" s="211"/>
      <c r="AK164" s="211"/>
      <c r="AL164" s="211"/>
      <c r="AM164" s="211">
        <v>21</v>
      </c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</row>
    <row r="165" spans="1:60" outlineLevel="1" x14ac:dyDescent="0.2">
      <c r="A165" s="250"/>
      <c r="B165" s="225"/>
      <c r="C165" s="241" t="s">
        <v>287</v>
      </c>
      <c r="D165" s="228"/>
      <c r="E165" s="232"/>
      <c r="F165" s="236"/>
      <c r="G165" s="236"/>
      <c r="H165" s="235"/>
      <c r="I165" s="253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</row>
    <row r="166" spans="1:60" outlineLevel="1" x14ac:dyDescent="0.2">
      <c r="A166" s="250"/>
      <c r="B166" s="225"/>
      <c r="C166" s="241" t="s">
        <v>209</v>
      </c>
      <c r="D166" s="228"/>
      <c r="E166" s="232">
        <v>13.17</v>
      </c>
      <c r="F166" s="236"/>
      <c r="G166" s="236"/>
      <c r="H166" s="235"/>
      <c r="I166" s="253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</row>
    <row r="167" spans="1:60" outlineLevel="1" x14ac:dyDescent="0.2">
      <c r="A167" s="250"/>
      <c r="B167" s="225"/>
      <c r="C167" s="241" t="s">
        <v>210</v>
      </c>
      <c r="D167" s="228"/>
      <c r="E167" s="232">
        <v>7.93</v>
      </c>
      <c r="F167" s="236"/>
      <c r="G167" s="236"/>
      <c r="H167" s="235"/>
      <c r="I167" s="253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</row>
    <row r="168" spans="1:60" outlineLevel="1" x14ac:dyDescent="0.2">
      <c r="A168" s="250"/>
      <c r="B168" s="225"/>
      <c r="C168" s="241" t="s">
        <v>301</v>
      </c>
      <c r="D168" s="228"/>
      <c r="E168" s="232">
        <v>4.16</v>
      </c>
      <c r="F168" s="236"/>
      <c r="G168" s="236"/>
      <c r="H168" s="235"/>
      <c r="I168" s="253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</row>
    <row r="169" spans="1:60" outlineLevel="1" x14ac:dyDescent="0.2">
      <c r="A169" s="250"/>
      <c r="B169" s="225"/>
      <c r="C169" s="241" t="s">
        <v>302</v>
      </c>
      <c r="D169" s="228"/>
      <c r="E169" s="232">
        <v>4.21</v>
      </c>
      <c r="F169" s="236"/>
      <c r="G169" s="236"/>
      <c r="H169" s="235"/>
      <c r="I169" s="253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</row>
    <row r="170" spans="1:60" outlineLevel="1" x14ac:dyDescent="0.2">
      <c r="A170" s="250"/>
      <c r="B170" s="225"/>
      <c r="C170" s="241" t="s">
        <v>303</v>
      </c>
      <c r="D170" s="228"/>
      <c r="E170" s="232">
        <v>5</v>
      </c>
      <c r="F170" s="236"/>
      <c r="G170" s="236"/>
      <c r="H170" s="235"/>
      <c r="I170" s="253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</row>
    <row r="171" spans="1:60" outlineLevel="1" x14ac:dyDescent="0.2">
      <c r="A171" s="250"/>
      <c r="B171" s="439" t="s">
        <v>304</v>
      </c>
      <c r="C171" s="440"/>
      <c r="D171" s="441"/>
      <c r="E171" s="442"/>
      <c r="F171" s="443"/>
      <c r="G171" s="444"/>
      <c r="H171" s="235"/>
      <c r="I171" s="253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>
        <v>0</v>
      </c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</row>
    <row r="172" spans="1:60" outlineLevel="1" x14ac:dyDescent="0.2">
      <c r="A172" s="250"/>
      <c r="B172" s="439" t="s">
        <v>305</v>
      </c>
      <c r="C172" s="440"/>
      <c r="D172" s="441"/>
      <c r="E172" s="442"/>
      <c r="F172" s="443"/>
      <c r="G172" s="444"/>
      <c r="H172" s="235"/>
      <c r="I172" s="253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 t="s">
        <v>140</v>
      </c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</row>
    <row r="173" spans="1:60" outlineLevel="1" x14ac:dyDescent="0.2">
      <c r="A173" s="251">
        <v>25</v>
      </c>
      <c r="B173" s="224" t="s">
        <v>306</v>
      </c>
      <c r="C173" s="240" t="s">
        <v>307</v>
      </c>
      <c r="D173" s="227" t="s">
        <v>167</v>
      </c>
      <c r="E173" s="231">
        <v>10</v>
      </c>
      <c r="F173" s="237"/>
      <c r="G173" s="236">
        <f>ROUND(E173*F173,2)</f>
        <v>0</v>
      </c>
      <c r="H173" s="235" t="s">
        <v>286</v>
      </c>
      <c r="I173" s="253" t="s">
        <v>145</v>
      </c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 t="s">
        <v>146</v>
      </c>
      <c r="AF173" s="211"/>
      <c r="AG173" s="211"/>
      <c r="AH173" s="211"/>
      <c r="AI173" s="211"/>
      <c r="AJ173" s="211"/>
      <c r="AK173" s="211"/>
      <c r="AL173" s="211"/>
      <c r="AM173" s="211">
        <v>21</v>
      </c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</row>
    <row r="174" spans="1:60" outlineLevel="1" x14ac:dyDescent="0.2">
      <c r="A174" s="250"/>
      <c r="B174" s="225"/>
      <c r="C174" s="241" t="s">
        <v>308</v>
      </c>
      <c r="D174" s="228"/>
      <c r="E174" s="232">
        <v>10</v>
      </c>
      <c r="F174" s="236"/>
      <c r="G174" s="236"/>
      <c r="H174" s="235"/>
      <c r="I174" s="253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</row>
    <row r="175" spans="1:60" outlineLevel="1" x14ac:dyDescent="0.2">
      <c r="A175" s="250"/>
      <c r="B175" s="439" t="s">
        <v>309</v>
      </c>
      <c r="C175" s="440"/>
      <c r="D175" s="441"/>
      <c r="E175" s="442"/>
      <c r="F175" s="443"/>
      <c r="G175" s="444"/>
      <c r="H175" s="235"/>
      <c r="I175" s="253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>
        <v>0</v>
      </c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</row>
    <row r="176" spans="1:60" outlineLevel="1" x14ac:dyDescent="0.2">
      <c r="A176" s="250"/>
      <c r="B176" s="439" t="s">
        <v>310</v>
      </c>
      <c r="C176" s="440"/>
      <c r="D176" s="441"/>
      <c r="E176" s="442"/>
      <c r="F176" s="443"/>
      <c r="G176" s="444"/>
      <c r="H176" s="235"/>
      <c r="I176" s="253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>
        <v>1</v>
      </c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</row>
    <row r="177" spans="1:60" outlineLevel="1" x14ac:dyDescent="0.2">
      <c r="A177" s="251">
        <v>26</v>
      </c>
      <c r="B177" s="224" t="s">
        <v>311</v>
      </c>
      <c r="C177" s="240" t="s">
        <v>312</v>
      </c>
      <c r="D177" s="227" t="s">
        <v>158</v>
      </c>
      <c r="E177" s="231">
        <v>10</v>
      </c>
      <c r="F177" s="237"/>
      <c r="G177" s="236">
        <f>ROUND(E177*F177,2)</f>
        <v>0</v>
      </c>
      <c r="H177" s="235" t="s">
        <v>286</v>
      </c>
      <c r="I177" s="253" t="s">
        <v>145</v>
      </c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 t="s">
        <v>146</v>
      </c>
      <c r="AF177" s="211"/>
      <c r="AG177" s="211"/>
      <c r="AH177" s="211"/>
      <c r="AI177" s="211"/>
      <c r="AJ177" s="211"/>
      <c r="AK177" s="211"/>
      <c r="AL177" s="211"/>
      <c r="AM177" s="211">
        <v>21</v>
      </c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</row>
    <row r="178" spans="1:60" outlineLevel="1" x14ac:dyDescent="0.2">
      <c r="A178" s="250"/>
      <c r="B178" s="225"/>
      <c r="C178" s="241" t="s">
        <v>287</v>
      </c>
      <c r="D178" s="228"/>
      <c r="E178" s="232"/>
      <c r="F178" s="236"/>
      <c r="G178" s="236"/>
      <c r="H178" s="235"/>
      <c r="I178" s="253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</row>
    <row r="179" spans="1:60" outlineLevel="1" x14ac:dyDescent="0.2">
      <c r="A179" s="250"/>
      <c r="B179" s="225"/>
      <c r="C179" s="241" t="s">
        <v>313</v>
      </c>
      <c r="D179" s="228"/>
      <c r="E179" s="232">
        <v>4</v>
      </c>
      <c r="F179" s="236"/>
      <c r="G179" s="236"/>
      <c r="H179" s="235"/>
      <c r="I179" s="253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  <c r="BH179" s="211"/>
    </row>
    <row r="180" spans="1:60" outlineLevel="1" x14ac:dyDescent="0.2">
      <c r="A180" s="250"/>
      <c r="B180" s="225"/>
      <c r="C180" s="241" t="s">
        <v>314</v>
      </c>
      <c r="D180" s="228"/>
      <c r="E180" s="232">
        <v>6</v>
      </c>
      <c r="F180" s="236"/>
      <c r="G180" s="236"/>
      <c r="H180" s="235"/>
      <c r="I180" s="253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</row>
    <row r="181" spans="1:60" outlineLevel="1" x14ac:dyDescent="0.2">
      <c r="A181" s="250"/>
      <c r="B181" s="439" t="s">
        <v>315</v>
      </c>
      <c r="C181" s="440"/>
      <c r="D181" s="441"/>
      <c r="E181" s="442"/>
      <c r="F181" s="443"/>
      <c r="G181" s="444"/>
      <c r="H181" s="235"/>
      <c r="I181" s="253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>
        <v>0</v>
      </c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11"/>
    </row>
    <row r="182" spans="1:60" outlineLevel="1" x14ac:dyDescent="0.2">
      <c r="A182" s="250"/>
      <c r="B182" s="439" t="s">
        <v>316</v>
      </c>
      <c r="C182" s="440"/>
      <c r="D182" s="441"/>
      <c r="E182" s="442"/>
      <c r="F182" s="443"/>
      <c r="G182" s="444"/>
      <c r="H182" s="235"/>
      <c r="I182" s="253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 t="s">
        <v>140</v>
      </c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</row>
    <row r="183" spans="1:60" outlineLevel="1" x14ac:dyDescent="0.2">
      <c r="A183" s="250"/>
      <c r="B183" s="439" t="s">
        <v>317</v>
      </c>
      <c r="C183" s="440"/>
      <c r="D183" s="441"/>
      <c r="E183" s="442"/>
      <c r="F183" s="443"/>
      <c r="G183" s="444"/>
      <c r="H183" s="235"/>
      <c r="I183" s="253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>
        <v>1</v>
      </c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</row>
    <row r="184" spans="1:60" ht="22.5" outlineLevel="1" x14ac:dyDescent="0.2">
      <c r="A184" s="251">
        <v>27</v>
      </c>
      <c r="B184" s="224" t="s">
        <v>318</v>
      </c>
      <c r="C184" s="240" t="s">
        <v>319</v>
      </c>
      <c r="D184" s="227" t="s">
        <v>158</v>
      </c>
      <c r="E184" s="231">
        <v>8</v>
      </c>
      <c r="F184" s="237"/>
      <c r="G184" s="236">
        <f>ROUND(E184*F184,2)</f>
        <v>0</v>
      </c>
      <c r="H184" s="235" t="s">
        <v>286</v>
      </c>
      <c r="I184" s="253" t="s">
        <v>145</v>
      </c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 t="s">
        <v>146</v>
      </c>
      <c r="AF184" s="211"/>
      <c r="AG184" s="211"/>
      <c r="AH184" s="211"/>
      <c r="AI184" s="211"/>
      <c r="AJ184" s="211"/>
      <c r="AK184" s="211"/>
      <c r="AL184" s="211"/>
      <c r="AM184" s="211">
        <v>21</v>
      </c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  <c r="BH184" s="211"/>
    </row>
    <row r="185" spans="1:60" outlineLevel="1" x14ac:dyDescent="0.2">
      <c r="A185" s="250"/>
      <c r="B185" s="225"/>
      <c r="C185" s="434" t="s">
        <v>320</v>
      </c>
      <c r="D185" s="435"/>
      <c r="E185" s="436"/>
      <c r="F185" s="437"/>
      <c r="G185" s="438"/>
      <c r="H185" s="235"/>
      <c r="I185" s="253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6" t="str">
        <f>C185</f>
        <v>Včetně pomocného lešení o výšce podlahy do 1900 mm a pro zatížení do 1,5 kPa  (150 kg/m2).</v>
      </c>
      <c r="BB185" s="211"/>
      <c r="BC185" s="211"/>
      <c r="BD185" s="211"/>
      <c r="BE185" s="211"/>
      <c r="BF185" s="211"/>
      <c r="BG185" s="211"/>
      <c r="BH185" s="211"/>
    </row>
    <row r="186" spans="1:60" outlineLevel="1" x14ac:dyDescent="0.2">
      <c r="A186" s="250"/>
      <c r="B186" s="225"/>
      <c r="C186" s="241" t="s">
        <v>287</v>
      </c>
      <c r="D186" s="228"/>
      <c r="E186" s="232"/>
      <c r="F186" s="236"/>
      <c r="G186" s="236"/>
      <c r="H186" s="235"/>
      <c r="I186" s="253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</row>
    <row r="187" spans="1:60" outlineLevel="1" x14ac:dyDescent="0.2">
      <c r="A187" s="250"/>
      <c r="B187" s="225"/>
      <c r="C187" s="241" t="s">
        <v>321</v>
      </c>
      <c r="D187" s="228"/>
      <c r="E187" s="232"/>
      <c r="F187" s="236"/>
      <c r="G187" s="236"/>
      <c r="H187" s="235"/>
      <c r="I187" s="253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</row>
    <row r="188" spans="1:60" outlineLevel="1" x14ac:dyDescent="0.2">
      <c r="A188" s="250"/>
      <c r="B188" s="225"/>
      <c r="C188" s="241" t="s">
        <v>322</v>
      </c>
      <c r="D188" s="228"/>
      <c r="E188" s="232">
        <v>1.6</v>
      </c>
      <c r="F188" s="236"/>
      <c r="G188" s="236"/>
      <c r="H188" s="235"/>
      <c r="I188" s="253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</row>
    <row r="189" spans="1:60" outlineLevel="1" x14ac:dyDescent="0.2">
      <c r="A189" s="250"/>
      <c r="B189" s="225"/>
      <c r="C189" s="241" t="s">
        <v>323</v>
      </c>
      <c r="D189" s="228"/>
      <c r="E189" s="232">
        <v>2.6</v>
      </c>
      <c r="F189" s="236"/>
      <c r="G189" s="236"/>
      <c r="H189" s="235"/>
      <c r="I189" s="253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  <c r="BH189" s="211"/>
    </row>
    <row r="190" spans="1:60" outlineLevel="1" x14ac:dyDescent="0.2">
      <c r="A190" s="250"/>
      <c r="B190" s="225"/>
      <c r="C190" s="241" t="s">
        <v>324</v>
      </c>
      <c r="D190" s="228"/>
      <c r="E190" s="232">
        <v>2.2000000000000002</v>
      </c>
      <c r="F190" s="236"/>
      <c r="G190" s="236"/>
      <c r="H190" s="235"/>
      <c r="I190" s="253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</row>
    <row r="191" spans="1:60" outlineLevel="1" x14ac:dyDescent="0.2">
      <c r="A191" s="250"/>
      <c r="B191" s="225"/>
      <c r="C191" s="241" t="s">
        <v>325</v>
      </c>
      <c r="D191" s="228"/>
      <c r="E191" s="232">
        <v>1.6</v>
      </c>
      <c r="F191" s="236"/>
      <c r="G191" s="236"/>
      <c r="H191" s="235"/>
      <c r="I191" s="253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</row>
    <row r="192" spans="1:60" outlineLevel="1" x14ac:dyDescent="0.2">
      <c r="A192" s="250"/>
      <c r="B192" s="439" t="s">
        <v>326</v>
      </c>
      <c r="C192" s="440"/>
      <c r="D192" s="441"/>
      <c r="E192" s="442"/>
      <c r="F192" s="443"/>
      <c r="G192" s="444"/>
      <c r="H192" s="235"/>
      <c r="I192" s="253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>
        <v>0</v>
      </c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</row>
    <row r="193" spans="1:60" outlineLevel="1" x14ac:dyDescent="0.2">
      <c r="A193" s="250"/>
      <c r="B193" s="439" t="s">
        <v>327</v>
      </c>
      <c r="C193" s="440"/>
      <c r="D193" s="441"/>
      <c r="E193" s="442"/>
      <c r="F193" s="443"/>
      <c r="G193" s="444"/>
      <c r="H193" s="235"/>
      <c r="I193" s="253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 t="s">
        <v>140</v>
      </c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</row>
    <row r="194" spans="1:60" outlineLevel="1" x14ac:dyDescent="0.2">
      <c r="A194" s="250"/>
      <c r="B194" s="439" t="s">
        <v>328</v>
      </c>
      <c r="C194" s="440"/>
      <c r="D194" s="441"/>
      <c r="E194" s="442"/>
      <c r="F194" s="443"/>
      <c r="G194" s="444"/>
      <c r="H194" s="235"/>
      <c r="I194" s="253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>
        <v>1</v>
      </c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</row>
    <row r="195" spans="1:60" outlineLevel="1" x14ac:dyDescent="0.2">
      <c r="A195" s="251">
        <v>28</v>
      </c>
      <c r="B195" s="224" t="s">
        <v>329</v>
      </c>
      <c r="C195" s="240" t="s">
        <v>330</v>
      </c>
      <c r="D195" s="227" t="s">
        <v>158</v>
      </c>
      <c r="E195" s="231">
        <v>53.174999999999997</v>
      </c>
      <c r="F195" s="237"/>
      <c r="G195" s="236">
        <f>ROUND(E195*F195,2)</f>
        <v>0</v>
      </c>
      <c r="H195" s="235" t="s">
        <v>286</v>
      </c>
      <c r="I195" s="253" t="s">
        <v>145</v>
      </c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 t="s">
        <v>146</v>
      </c>
      <c r="AF195" s="211"/>
      <c r="AG195" s="211"/>
      <c r="AH195" s="211"/>
      <c r="AI195" s="211"/>
      <c r="AJ195" s="211"/>
      <c r="AK195" s="211"/>
      <c r="AL195" s="211"/>
      <c r="AM195" s="211">
        <v>21</v>
      </c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  <c r="BH195" s="211"/>
    </row>
    <row r="196" spans="1:60" outlineLevel="1" x14ac:dyDescent="0.2">
      <c r="A196" s="250"/>
      <c r="B196" s="225"/>
      <c r="C196" s="241" t="s">
        <v>287</v>
      </c>
      <c r="D196" s="228"/>
      <c r="E196" s="232"/>
      <c r="F196" s="236"/>
      <c r="G196" s="236"/>
      <c r="H196" s="235"/>
      <c r="I196" s="253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</row>
    <row r="197" spans="1:60" outlineLevel="1" x14ac:dyDescent="0.2">
      <c r="A197" s="250"/>
      <c r="B197" s="225"/>
      <c r="C197" s="241" t="s">
        <v>331</v>
      </c>
      <c r="D197" s="228"/>
      <c r="E197" s="232"/>
      <c r="F197" s="236"/>
      <c r="G197" s="236"/>
      <c r="H197" s="235"/>
      <c r="I197" s="253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</row>
    <row r="198" spans="1:60" outlineLevel="1" x14ac:dyDescent="0.2">
      <c r="A198" s="250"/>
      <c r="B198" s="225"/>
      <c r="C198" s="241" t="s">
        <v>332</v>
      </c>
      <c r="D198" s="228"/>
      <c r="E198" s="232">
        <v>14.55</v>
      </c>
      <c r="F198" s="236"/>
      <c r="G198" s="236"/>
      <c r="H198" s="235"/>
      <c r="I198" s="253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  <c r="BH198" s="211"/>
    </row>
    <row r="199" spans="1:60" outlineLevel="1" x14ac:dyDescent="0.2">
      <c r="A199" s="250"/>
      <c r="B199" s="225"/>
      <c r="C199" s="241" t="s">
        <v>333</v>
      </c>
      <c r="D199" s="228"/>
      <c r="E199" s="232">
        <v>16.8</v>
      </c>
      <c r="F199" s="236"/>
      <c r="G199" s="236"/>
      <c r="H199" s="235"/>
      <c r="I199" s="253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  <c r="BH199" s="211"/>
    </row>
    <row r="200" spans="1:60" outlineLevel="1" x14ac:dyDescent="0.2">
      <c r="A200" s="250"/>
      <c r="B200" s="225"/>
      <c r="C200" s="241" t="s">
        <v>334</v>
      </c>
      <c r="D200" s="228"/>
      <c r="E200" s="232">
        <v>10.275</v>
      </c>
      <c r="F200" s="236"/>
      <c r="G200" s="236"/>
      <c r="H200" s="235"/>
      <c r="I200" s="253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  <c r="BH200" s="211"/>
    </row>
    <row r="201" spans="1:60" outlineLevel="1" x14ac:dyDescent="0.2">
      <c r="A201" s="250"/>
      <c r="B201" s="225"/>
      <c r="C201" s="241" t="s">
        <v>335</v>
      </c>
      <c r="D201" s="228"/>
      <c r="E201" s="232">
        <v>11.55</v>
      </c>
      <c r="F201" s="236"/>
      <c r="G201" s="236"/>
      <c r="H201" s="235"/>
      <c r="I201" s="253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  <c r="BH201" s="211"/>
    </row>
    <row r="202" spans="1:60" outlineLevel="1" x14ac:dyDescent="0.2">
      <c r="A202" s="251">
        <v>29</v>
      </c>
      <c r="B202" s="224" t="s">
        <v>336</v>
      </c>
      <c r="C202" s="240" t="s">
        <v>337</v>
      </c>
      <c r="D202" s="227" t="s">
        <v>182</v>
      </c>
      <c r="E202" s="231">
        <v>1</v>
      </c>
      <c r="F202" s="237"/>
      <c r="G202" s="236">
        <f>ROUND(E202*F202,2)</f>
        <v>0</v>
      </c>
      <c r="H202" s="235"/>
      <c r="I202" s="253" t="s">
        <v>183</v>
      </c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 t="s">
        <v>184</v>
      </c>
      <c r="AF202" s="211"/>
      <c r="AG202" s="211"/>
      <c r="AH202" s="211"/>
      <c r="AI202" s="211"/>
      <c r="AJ202" s="211"/>
      <c r="AK202" s="211"/>
      <c r="AL202" s="211"/>
      <c r="AM202" s="211">
        <v>21</v>
      </c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  <c r="BH202" s="211"/>
    </row>
    <row r="203" spans="1:60" x14ac:dyDescent="0.2">
      <c r="A203" s="249" t="s">
        <v>136</v>
      </c>
      <c r="B203" s="223" t="s">
        <v>84</v>
      </c>
      <c r="C203" s="239" t="s">
        <v>85</v>
      </c>
      <c r="D203" s="226"/>
      <c r="E203" s="230"/>
      <c r="F203" s="450">
        <f>SUM(G204:G207)</f>
        <v>0</v>
      </c>
      <c r="G203" s="451"/>
      <c r="H203" s="234"/>
      <c r="I203" s="252"/>
      <c r="AE203" t="s">
        <v>137</v>
      </c>
    </row>
    <row r="204" spans="1:60" outlineLevel="1" x14ac:dyDescent="0.2">
      <c r="A204" s="250"/>
      <c r="B204" s="428" t="s">
        <v>338</v>
      </c>
      <c r="C204" s="429"/>
      <c r="D204" s="430"/>
      <c r="E204" s="431"/>
      <c r="F204" s="432"/>
      <c r="G204" s="433"/>
      <c r="H204" s="235"/>
      <c r="I204" s="253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>
        <v>0</v>
      </c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  <c r="BH204" s="211"/>
    </row>
    <row r="205" spans="1:60" outlineLevel="1" x14ac:dyDescent="0.2">
      <c r="A205" s="250"/>
      <c r="B205" s="439" t="s">
        <v>339</v>
      </c>
      <c r="C205" s="440"/>
      <c r="D205" s="441"/>
      <c r="E205" s="442"/>
      <c r="F205" s="443"/>
      <c r="G205" s="444"/>
      <c r="H205" s="235"/>
      <c r="I205" s="253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 t="s">
        <v>140</v>
      </c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</row>
    <row r="206" spans="1:60" outlineLevel="1" x14ac:dyDescent="0.2">
      <c r="A206" s="250"/>
      <c r="B206" s="439" t="s">
        <v>340</v>
      </c>
      <c r="C206" s="440"/>
      <c r="D206" s="441"/>
      <c r="E206" s="442"/>
      <c r="F206" s="443"/>
      <c r="G206" s="444"/>
      <c r="H206" s="235"/>
      <c r="I206" s="253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>
        <v>1</v>
      </c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</row>
    <row r="207" spans="1:60" outlineLevel="1" x14ac:dyDescent="0.2">
      <c r="A207" s="251">
        <v>30</v>
      </c>
      <c r="B207" s="224" t="s">
        <v>341</v>
      </c>
      <c r="C207" s="240" t="s">
        <v>342</v>
      </c>
      <c r="D207" s="227" t="s">
        <v>343</v>
      </c>
      <c r="E207" s="231">
        <v>5.9414100000000003</v>
      </c>
      <c r="F207" s="237"/>
      <c r="G207" s="236">
        <f>ROUND(E207*F207,2)</f>
        <v>0</v>
      </c>
      <c r="H207" s="235" t="s">
        <v>144</v>
      </c>
      <c r="I207" s="253" t="s">
        <v>145</v>
      </c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 t="s">
        <v>146</v>
      </c>
      <c r="AF207" s="211"/>
      <c r="AG207" s="211"/>
      <c r="AH207" s="211"/>
      <c r="AI207" s="211"/>
      <c r="AJ207" s="211"/>
      <c r="AK207" s="211"/>
      <c r="AL207" s="211"/>
      <c r="AM207" s="211">
        <v>21</v>
      </c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</row>
    <row r="208" spans="1:60" x14ac:dyDescent="0.2">
      <c r="A208" s="249" t="s">
        <v>136</v>
      </c>
      <c r="B208" s="223" t="s">
        <v>86</v>
      </c>
      <c r="C208" s="239" t="s">
        <v>87</v>
      </c>
      <c r="D208" s="226"/>
      <c r="E208" s="230"/>
      <c r="F208" s="450">
        <f>SUM(G209:G209)</f>
        <v>0</v>
      </c>
      <c r="G208" s="451"/>
      <c r="H208" s="234"/>
      <c r="I208" s="252"/>
      <c r="AE208" t="s">
        <v>137</v>
      </c>
    </row>
    <row r="209" spans="1:60" outlineLevel="1" x14ac:dyDescent="0.2">
      <c r="A209" s="251">
        <v>31</v>
      </c>
      <c r="B209" s="224" t="s">
        <v>344</v>
      </c>
      <c r="C209" s="240" t="s">
        <v>345</v>
      </c>
      <c r="D209" s="227" t="s">
        <v>346</v>
      </c>
      <c r="E209" s="231">
        <v>10</v>
      </c>
      <c r="F209" s="237"/>
      <c r="G209" s="236">
        <f>ROUND(E209*F209,2)</f>
        <v>0</v>
      </c>
      <c r="H209" s="235"/>
      <c r="I209" s="253" t="s">
        <v>183</v>
      </c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 t="s">
        <v>184</v>
      </c>
      <c r="AF209" s="211"/>
      <c r="AG209" s="211"/>
      <c r="AH209" s="211"/>
      <c r="AI209" s="211"/>
      <c r="AJ209" s="211"/>
      <c r="AK209" s="211"/>
      <c r="AL209" s="211"/>
      <c r="AM209" s="211">
        <v>21</v>
      </c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  <c r="BH209" s="211"/>
    </row>
    <row r="210" spans="1:60" x14ac:dyDescent="0.2">
      <c r="A210" s="249" t="s">
        <v>136</v>
      </c>
      <c r="B210" s="223" t="s">
        <v>88</v>
      </c>
      <c r="C210" s="239" t="s">
        <v>89</v>
      </c>
      <c r="D210" s="226"/>
      <c r="E210" s="230"/>
      <c r="F210" s="450">
        <f>SUM(G211:G221)</f>
        <v>0</v>
      </c>
      <c r="G210" s="451"/>
      <c r="H210" s="234"/>
      <c r="I210" s="252"/>
      <c r="AE210" t="s">
        <v>137</v>
      </c>
    </row>
    <row r="211" spans="1:60" outlineLevel="1" x14ac:dyDescent="0.2">
      <c r="A211" s="250"/>
      <c r="B211" s="428" t="s">
        <v>347</v>
      </c>
      <c r="C211" s="429"/>
      <c r="D211" s="430"/>
      <c r="E211" s="431"/>
      <c r="F211" s="432"/>
      <c r="G211" s="433"/>
      <c r="H211" s="235"/>
      <c r="I211" s="253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>
        <v>0</v>
      </c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</row>
    <row r="212" spans="1:60" ht="22.5" outlineLevel="1" x14ac:dyDescent="0.2">
      <c r="A212" s="251">
        <v>32</v>
      </c>
      <c r="B212" s="224" t="s">
        <v>348</v>
      </c>
      <c r="C212" s="240" t="s">
        <v>349</v>
      </c>
      <c r="D212" s="227" t="s">
        <v>158</v>
      </c>
      <c r="E212" s="231">
        <v>73.260000000000005</v>
      </c>
      <c r="F212" s="237"/>
      <c r="G212" s="236">
        <f>ROUND(E212*F212,2)</f>
        <v>0</v>
      </c>
      <c r="H212" s="235" t="s">
        <v>350</v>
      </c>
      <c r="I212" s="253" t="s">
        <v>145</v>
      </c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 t="s">
        <v>146</v>
      </c>
      <c r="AF212" s="211"/>
      <c r="AG212" s="211"/>
      <c r="AH212" s="211"/>
      <c r="AI212" s="211"/>
      <c r="AJ212" s="211"/>
      <c r="AK212" s="211"/>
      <c r="AL212" s="211"/>
      <c r="AM212" s="211">
        <v>21</v>
      </c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1"/>
      <c r="BG212" s="211"/>
      <c r="BH212" s="211"/>
    </row>
    <row r="213" spans="1:60" ht="22.5" outlineLevel="1" x14ac:dyDescent="0.2">
      <c r="A213" s="250"/>
      <c r="B213" s="225"/>
      <c r="C213" s="434" t="s">
        <v>351</v>
      </c>
      <c r="D213" s="435"/>
      <c r="E213" s="436"/>
      <c r="F213" s="437"/>
      <c r="G213" s="438"/>
      <c r="H213" s="235"/>
      <c r="I213" s="253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6" t="str">
        <f>C213</f>
        <v>Nanesení hydroizolační stěrky ve dvou vrstvách. Vlepení těsnicí pásky do spoje podlaha-stěna, přitlačení a uhlazení, přetažení pásky další vrstvou izolační stěrky.</v>
      </c>
      <c r="BB213" s="211"/>
      <c r="BC213" s="211"/>
      <c r="BD213" s="211"/>
      <c r="BE213" s="211"/>
      <c r="BF213" s="211"/>
      <c r="BG213" s="211"/>
      <c r="BH213" s="211"/>
    </row>
    <row r="214" spans="1:60" outlineLevel="1" x14ac:dyDescent="0.2">
      <c r="A214" s="250"/>
      <c r="B214" s="225"/>
      <c r="C214" s="241" t="s">
        <v>147</v>
      </c>
      <c r="D214" s="228"/>
      <c r="E214" s="232"/>
      <c r="F214" s="236"/>
      <c r="G214" s="236"/>
      <c r="H214" s="235"/>
      <c r="I214" s="253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  <c r="BH214" s="211"/>
    </row>
    <row r="215" spans="1:60" outlineLevel="1" x14ac:dyDescent="0.2">
      <c r="A215" s="250"/>
      <c r="B215" s="225"/>
      <c r="C215" s="241" t="s">
        <v>352</v>
      </c>
      <c r="D215" s="228"/>
      <c r="E215" s="232"/>
      <c r="F215" s="236"/>
      <c r="G215" s="236"/>
      <c r="H215" s="235"/>
      <c r="I215" s="253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  <c r="BH215" s="211"/>
    </row>
    <row r="216" spans="1:60" outlineLevel="1" x14ac:dyDescent="0.2">
      <c r="A216" s="250"/>
      <c r="B216" s="225"/>
      <c r="C216" s="241" t="s">
        <v>251</v>
      </c>
      <c r="D216" s="228"/>
      <c r="E216" s="232">
        <v>31.98</v>
      </c>
      <c r="F216" s="236"/>
      <c r="G216" s="236"/>
      <c r="H216" s="235"/>
      <c r="I216" s="253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  <c r="BH216" s="211"/>
    </row>
    <row r="217" spans="1:60" outlineLevel="1" x14ac:dyDescent="0.2">
      <c r="A217" s="250"/>
      <c r="B217" s="225"/>
      <c r="C217" s="241" t="s">
        <v>353</v>
      </c>
      <c r="D217" s="228"/>
      <c r="E217" s="232"/>
      <c r="F217" s="236"/>
      <c r="G217" s="236"/>
      <c r="H217" s="235"/>
      <c r="I217" s="253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1"/>
      <c r="BB217" s="211"/>
      <c r="BC217" s="211"/>
      <c r="BD217" s="211"/>
      <c r="BE217" s="211"/>
      <c r="BF217" s="211"/>
      <c r="BG217" s="211"/>
      <c r="BH217" s="211"/>
    </row>
    <row r="218" spans="1:60" outlineLevel="1" x14ac:dyDescent="0.2">
      <c r="A218" s="250"/>
      <c r="B218" s="225"/>
      <c r="C218" s="241" t="s">
        <v>354</v>
      </c>
      <c r="D218" s="228"/>
      <c r="E218" s="232">
        <v>6.88</v>
      </c>
      <c r="F218" s="236"/>
      <c r="G218" s="236"/>
      <c r="H218" s="235"/>
      <c r="I218" s="253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1"/>
      <c r="BF218" s="211"/>
      <c r="BG218" s="211"/>
      <c r="BH218" s="211"/>
    </row>
    <row r="219" spans="1:60" outlineLevel="1" x14ac:dyDescent="0.2">
      <c r="A219" s="250"/>
      <c r="B219" s="225"/>
      <c r="C219" s="241" t="s">
        <v>355</v>
      </c>
      <c r="D219" s="228"/>
      <c r="E219" s="232"/>
      <c r="F219" s="236"/>
      <c r="G219" s="236"/>
      <c r="H219" s="235"/>
      <c r="I219" s="253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1"/>
      <c r="BF219" s="211"/>
      <c r="BG219" s="211"/>
      <c r="BH219" s="211"/>
    </row>
    <row r="220" spans="1:60" outlineLevel="1" x14ac:dyDescent="0.2">
      <c r="A220" s="250"/>
      <c r="B220" s="225"/>
      <c r="C220" s="241" t="s">
        <v>356</v>
      </c>
      <c r="D220" s="228"/>
      <c r="E220" s="232">
        <v>12</v>
      </c>
      <c r="F220" s="236"/>
      <c r="G220" s="236"/>
      <c r="H220" s="235"/>
      <c r="I220" s="253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</row>
    <row r="221" spans="1:60" outlineLevel="1" x14ac:dyDescent="0.2">
      <c r="A221" s="250"/>
      <c r="B221" s="225"/>
      <c r="C221" s="241" t="s">
        <v>357</v>
      </c>
      <c r="D221" s="228"/>
      <c r="E221" s="232">
        <v>22.4</v>
      </c>
      <c r="F221" s="236"/>
      <c r="G221" s="236"/>
      <c r="H221" s="235"/>
      <c r="I221" s="253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  <c r="BH221" s="211"/>
    </row>
    <row r="222" spans="1:60" x14ac:dyDescent="0.2">
      <c r="A222" s="249" t="s">
        <v>136</v>
      </c>
      <c r="B222" s="223" t="s">
        <v>90</v>
      </c>
      <c r="C222" s="239" t="s">
        <v>91</v>
      </c>
      <c r="D222" s="226"/>
      <c r="E222" s="230"/>
      <c r="F222" s="450">
        <f>SUM(G223:G223)</f>
        <v>0</v>
      </c>
      <c r="G222" s="451"/>
      <c r="H222" s="234"/>
      <c r="I222" s="252"/>
      <c r="AE222" t="s">
        <v>137</v>
      </c>
    </row>
    <row r="223" spans="1:60" outlineLevel="1" x14ac:dyDescent="0.2">
      <c r="A223" s="251">
        <v>33</v>
      </c>
      <c r="B223" s="224" t="s">
        <v>358</v>
      </c>
      <c r="C223" s="240" t="s">
        <v>359</v>
      </c>
      <c r="D223" s="227" t="s">
        <v>182</v>
      </c>
      <c r="E223" s="231">
        <v>1</v>
      </c>
      <c r="F223" s="237">
        <f>'Příloha ZTI'!G44</f>
        <v>0</v>
      </c>
      <c r="G223" s="236">
        <f>ROUND(E223*F223,2)</f>
        <v>0</v>
      </c>
      <c r="H223" s="235"/>
      <c r="I223" s="253" t="s">
        <v>183</v>
      </c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 t="s">
        <v>184</v>
      </c>
      <c r="AF223" s="211"/>
      <c r="AG223" s="211"/>
      <c r="AH223" s="211"/>
      <c r="AI223" s="211"/>
      <c r="AJ223" s="211"/>
      <c r="AK223" s="211"/>
      <c r="AL223" s="211"/>
      <c r="AM223" s="211">
        <v>21</v>
      </c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</row>
    <row r="224" spans="1:60" x14ac:dyDescent="0.2">
      <c r="A224" s="249" t="s">
        <v>136</v>
      </c>
      <c r="B224" s="223" t="s">
        <v>92</v>
      </c>
      <c r="C224" s="239" t="s">
        <v>93</v>
      </c>
      <c r="D224" s="226"/>
      <c r="E224" s="230"/>
      <c r="F224" s="450">
        <f>SUM(G225:G228)</f>
        <v>0</v>
      </c>
      <c r="G224" s="451"/>
      <c r="H224" s="234"/>
      <c r="I224" s="252"/>
      <c r="AE224" t="s">
        <v>137</v>
      </c>
    </row>
    <row r="225" spans="1:60" ht="22.5" outlineLevel="1" x14ac:dyDescent="0.2">
      <c r="A225" s="251">
        <v>34</v>
      </c>
      <c r="B225" s="224" t="s">
        <v>360</v>
      </c>
      <c r="C225" s="240" t="s">
        <v>361</v>
      </c>
      <c r="D225" s="227" t="s">
        <v>182</v>
      </c>
      <c r="E225" s="231">
        <v>1</v>
      </c>
      <c r="F225" s="237"/>
      <c r="G225" s="236">
        <f>ROUND(E225*F225,2)</f>
        <v>0</v>
      </c>
      <c r="H225" s="235"/>
      <c r="I225" s="253" t="s">
        <v>183</v>
      </c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 t="s">
        <v>184</v>
      </c>
      <c r="AF225" s="211"/>
      <c r="AG225" s="211"/>
      <c r="AH225" s="211"/>
      <c r="AI225" s="211"/>
      <c r="AJ225" s="211"/>
      <c r="AK225" s="211"/>
      <c r="AL225" s="211"/>
      <c r="AM225" s="211">
        <v>21</v>
      </c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</row>
    <row r="226" spans="1:60" outlineLevel="1" x14ac:dyDescent="0.2">
      <c r="A226" s="250"/>
      <c r="B226" s="225"/>
      <c r="C226" s="434" t="s">
        <v>362</v>
      </c>
      <c r="D226" s="435"/>
      <c r="E226" s="436"/>
      <c r="F226" s="437"/>
      <c r="G226" s="438"/>
      <c r="H226" s="235"/>
      <c r="I226" s="253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6" t="str">
        <f>C226</f>
        <v>Položka obsahuje odvoz a likvidaci stávajícího VZT potrubí</v>
      </c>
      <c r="BB226" s="211"/>
      <c r="BC226" s="211"/>
      <c r="BD226" s="211"/>
      <c r="BE226" s="211"/>
      <c r="BF226" s="211"/>
      <c r="BG226" s="211"/>
      <c r="BH226" s="211"/>
    </row>
    <row r="227" spans="1:60" outlineLevel="1" x14ac:dyDescent="0.2">
      <c r="A227" s="250"/>
      <c r="B227" s="225"/>
      <c r="C227" s="241" t="s">
        <v>147</v>
      </c>
      <c r="D227" s="228"/>
      <c r="E227" s="232"/>
      <c r="F227" s="236"/>
      <c r="G227" s="236"/>
      <c r="H227" s="235"/>
      <c r="I227" s="253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  <c r="BH227" s="211"/>
    </row>
    <row r="228" spans="1:60" outlineLevel="1" x14ac:dyDescent="0.2">
      <c r="A228" s="250"/>
      <c r="B228" s="225"/>
      <c r="C228" s="241" t="s">
        <v>257</v>
      </c>
      <c r="D228" s="228"/>
      <c r="E228" s="232">
        <v>1</v>
      </c>
      <c r="F228" s="236"/>
      <c r="G228" s="236"/>
      <c r="H228" s="235"/>
      <c r="I228" s="253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</row>
    <row r="229" spans="1:60" x14ac:dyDescent="0.2">
      <c r="A229" s="249" t="s">
        <v>136</v>
      </c>
      <c r="B229" s="223" t="s">
        <v>94</v>
      </c>
      <c r="C229" s="239" t="s">
        <v>95</v>
      </c>
      <c r="D229" s="226"/>
      <c r="E229" s="230"/>
      <c r="F229" s="450">
        <f>SUM(G230:G243)</f>
        <v>0</v>
      </c>
      <c r="G229" s="451"/>
      <c r="H229" s="234"/>
      <c r="I229" s="252"/>
      <c r="AE229" t="s">
        <v>137</v>
      </c>
    </row>
    <row r="230" spans="1:60" outlineLevel="1" x14ac:dyDescent="0.2">
      <c r="A230" s="250"/>
      <c r="B230" s="428" t="s">
        <v>363</v>
      </c>
      <c r="C230" s="429"/>
      <c r="D230" s="430"/>
      <c r="E230" s="431"/>
      <c r="F230" s="432"/>
      <c r="G230" s="433"/>
      <c r="H230" s="235"/>
      <c r="I230" s="253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>
        <v>0</v>
      </c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</row>
    <row r="231" spans="1:60" ht="33.75" outlineLevel="1" x14ac:dyDescent="0.2">
      <c r="A231" s="251">
        <v>35</v>
      </c>
      <c r="B231" s="224" t="s">
        <v>364</v>
      </c>
      <c r="C231" s="240" t="s">
        <v>365</v>
      </c>
      <c r="D231" s="227" t="s">
        <v>167</v>
      </c>
      <c r="E231" s="231">
        <v>3</v>
      </c>
      <c r="F231" s="237"/>
      <c r="G231" s="236">
        <f>ROUND(E231*F231,2)</f>
        <v>0</v>
      </c>
      <c r="H231" s="235" t="s">
        <v>366</v>
      </c>
      <c r="I231" s="253" t="s">
        <v>145</v>
      </c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 t="s">
        <v>146</v>
      </c>
      <c r="AF231" s="211"/>
      <c r="AG231" s="211"/>
      <c r="AH231" s="211"/>
      <c r="AI231" s="211"/>
      <c r="AJ231" s="211"/>
      <c r="AK231" s="211"/>
      <c r="AL231" s="211"/>
      <c r="AM231" s="211">
        <v>21</v>
      </c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  <c r="BH231" s="211"/>
    </row>
    <row r="232" spans="1:60" ht="22.5" outlineLevel="1" x14ac:dyDescent="0.2">
      <c r="A232" s="250"/>
      <c r="B232" s="225"/>
      <c r="C232" s="434" t="s">
        <v>367</v>
      </c>
      <c r="D232" s="435"/>
      <c r="E232" s="436"/>
      <c r="F232" s="437"/>
      <c r="G232" s="438"/>
      <c r="H232" s="235"/>
      <c r="I232" s="253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1"/>
      <c r="AY232" s="211"/>
      <c r="AZ232" s="211"/>
      <c r="BA232" s="216" t="str">
        <f>C232</f>
        <v>počet desek 2, počet přídavných přestupných ploch 2, výška 600 mm, délka 1600 mm, levé nebo pravé boční připojení,s nuceným nebo samotížným oběhem, čelní deska profilovaná, vč. termohlavice</v>
      </c>
      <c r="BB232" s="211"/>
      <c r="BC232" s="211"/>
      <c r="BD232" s="211"/>
      <c r="BE232" s="211"/>
      <c r="BF232" s="211"/>
      <c r="BG232" s="211"/>
      <c r="BH232" s="211"/>
    </row>
    <row r="233" spans="1:60" ht="22.5" outlineLevel="1" x14ac:dyDescent="0.2">
      <c r="A233" s="250"/>
      <c r="B233" s="225"/>
      <c r="C233" s="434" t="s">
        <v>368</v>
      </c>
      <c r="D233" s="435"/>
      <c r="E233" s="436"/>
      <c r="F233" s="437"/>
      <c r="G233" s="438"/>
      <c r="H233" s="235"/>
      <c r="I233" s="253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6" t="str">
        <f>C233</f>
        <v>položka obsahuje veškeré související práce nutné k provedení výměny otopného tělesa (např. vypuštění a napuštění potrubí, zátky a pod...)</v>
      </c>
      <c r="BB233" s="211"/>
      <c r="BC233" s="211"/>
      <c r="BD233" s="211"/>
      <c r="BE233" s="211"/>
      <c r="BF233" s="211"/>
      <c r="BG233" s="211"/>
      <c r="BH233" s="211"/>
    </row>
    <row r="234" spans="1:60" outlineLevel="1" x14ac:dyDescent="0.2">
      <c r="A234" s="250"/>
      <c r="B234" s="225"/>
      <c r="C234" s="241" t="s">
        <v>147</v>
      </c>
      <c r="D234" s="228"/>
      <c r="E234" s="232"/>
      <c r="F234" s="236"/>
      <c r="G234" s="236"/>
      <c r="H234" s="235"/>
      <c r="I234" s="253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  <c r="BH234" s="211"/>
    </row>
    <row r="235" spans="1:60" outlineLevel="1" x14ac:dyDescent="0.2">
      <c r="A235" s="250"/>
      <c r="B235" s="225"/>
      <c r="C235" s="241" t="s">
        <v>369</v>
      </c>
      <c r="D235" s="228"/>
      <c r="E235" s="232">
        <v>1</v>
      </c>
      <c r="F235" s="236"/>
      <c r="G235" s="236"/>
      <c r="H235" s="235"/>
      <c r="I235" s="253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1"/>
      <c r="BF235" s="211"/>
      <c r="BG235" s="211"/>
      <c r="BH235" s="211"/>
    </row>
    <row r="236" spans="1:60" outlineLevel="1" x14ac:dyDescent="0.2">
      <c r="A236" s="250"/>
      <c r="B236" s="225"/>
      <c r="C236" s="241" t="s">
        <v>197</v>
      </c>
      <c r="D236" s="228"/>
      <c r="E236" s="232">
        <v>1</v>
      </c>
      <c r="F236" s="236"/>
      <c r="G236" s="236"/>
      <c r="H236" s="235"/>
      <c r="I236" s="253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/>
      <c r="BB236" s="211"/>
      <c r="BC236" s="211"/>
      <c r="BD236" s="211"/>
      <c r="BE236" s="211"/>
      <c r="BF236" s="211"/>
      <c r="BG236" s="211"/>
      <c r="BH236" s="211"/>
    </row>
    <row r="237" spans="1:60" outlineLevel="1" x14ac:dyDescent="0.2">
      <c r="A237" s="250"/>
      <c r="B237" s="225"/>
      <c r="C237" s="241" t="s">
        <v>370</v>
      </c>
      <c r="D237" s="228"/>
      <c r="E237" s="232">
        <v>1</v>
      </c>
      <c r="F237" s="236"/>
      <c r="G237" s="236"/>
      <c r="H237" s="235"/>
      <c r="I237" s="253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  <c r="BH237" s="211"/>
    </row>
    <row r="238" spans="1:60" outlineLevel="1" x14ac:dyDescent="0.2">
      <c r="A238" s="250"/>
      <c r="B238" s="439" t="s">
        <v>371</v>
      </c>
      <c r="C238" s="440"/>
      <c r="D238" s="441"/>
      <c r="E238" s="442"/>
      <c r="F238" s="443"/>
      <c r="G238" s="444"/>
      <c r="H238" s="235"/>
      <c r="I238" s="253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  <c r="AA238" s="211"/>
      <c r="AB238" s="211"/>
      <c r="AC238" s="211">
        <v>0</v>
      </c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211"/>
      <c r="BA238" s="211"/>
      <c r="BB238" s="211"/>
      <c r="BC238" s="211"/>
      <c r="BD238" s="211"/>
      <c r="BE238" s="211"/>
      <c r="BF238" s="211"/>
      <c r="BG238" s="211"/>
      <c r="BH238" s="211"/>
    </row>
    <row r="239" spans="1:60" outlineLevel="1" x14ac:dyDescent="0.2">
      <c r="A239" s="251">
        <v>36</v>
      </c>
      <c r="B239" s="224" t="s">
        <v>372</v>
      </c>
      <c r="C239" s="240" t="s">
        <v>373</v>
      </c>
      <c r="D239" s="227" t="s">
        <v>167</v>
      </c>
      <c r="E239" s="231">
        <v>3</v>
      </c>
      <c r="F239" s="237"/>
      <c r="G239" s="236">
        <f>ROUND(E239*F239,2)</f>
        <v>0</v>
      </c>
      <c r="H239" s="235" t="s">
        <v>366</v>
      </c>
      <c r="I239" s="253" t="s">
        <v>145</v>
      </c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  <c r="AA239" s="211"/>
      <c r="AB239" s="211"/>
      <c r="AC239" s="211"/>
      <c r="AD239" s="211"/>
      <c r="AE239" s="211" t="s">
        <v>146</v>
      </c>
      <c r="AF239" s="211"/>
      <c r="AG239" s="211"/>
      <c r="AH239" s="211"/>
      <c r="AI239" s="211"/>
      <c r="AJ239" s="211"/>
      <c r="AK239" s="211"/>
      <c r="AL239" s="211"/>
      <c r="AM239" s="211">
        <v>21</v>
      </c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1"/>
      <c r="AX239" s="211"/>
      <c r="AY239" s="211"/>
      <c r="AZ239" s="211"/>
      <c r="BA239" s="211"/>
      <c r="BB239" s="211"/>
      <c r="BC239" s="211"/>
      <c r="BD239" s="211"/>
      <c r="BE239" s="211"/>
      <c r="BF239" s="211"/>
      <c r="BG239" s="211"/>
      <c r="BH239" s="211"/>
    </row>
    <row r="240" spans="1:60" outlineLevel="1" x14ac:dyDescent="0.2">
      <c r="A240" s="250"/>
      <c r="B240" s="225"/>
      <c r="C240" s="241" t="s">
        <v>287</v>
      </c>
      <c r="D240" s="228"/>
      <c r="E240" s="232"/>
      <c r="F240" s="236"/>
      <c r="G240" s="236"/>
      <c r="H240" s="235"/>
      <c r="I240" s="253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  <c r="AA240" s="211"/>
      <c r="AB240" s="211"/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  <c r="BH240" s="211"/>
    </row>
    <row r="241" spans="1:60" outlineLevel="1" x14ac:dyDescent="0.2">
      <c r="A241" s="250"/>
      <c r="B241" s="225"/>
      <c r="C241" s="241" t="s">
        <v>369</v>
      </c>
      <c r="D241" s="228"/>
      <c r="E241" s="232">
        <v>1</v>
      </c>
      <c r="F241" s="236"/>
      <c r="G241" s="236"/>
      <c r="H241" s="235"/>
      <c r="I241" s="253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  <c r="BH241" s="211"/>
    </row>
    <row r="242" spans="1:60" outlineLevel="1" x14ac:dyDescent="0.2">
      <c r="A242" s="250"/>
      <c r="B242" s="225"/>
      <c r="C242" s="241" t="s">
        <v>197</v>
      </c>
      <c r="D242" s="228"/>
      <c r="E242" s="232">
        <v>1</v>
      </c>
      <c r="F242" s="236"/>
      <c r="G242" s="236"/>
      <c r="H242" s="235"/>
      <c r="I242" s="253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  <c r="BH242" s="211"/>
    </row>
    <row r="243" spans="1:60" outlineLevel="1" x14ac:dyDescent="0.2">
      <c r="A243" s="250"/>
      <c r="B243" s="225"/>
      <c r="C243" s="241" t="s">
        <v>370</v>
      </c>
      <c r="D243" s="228"/>
      <c r="E243" s="232">
        <v>1</v>
      </c>
      <c r="F243" s="236"/>
      <c r="G243" s="236"/>
      <c r="H243" s="235"/>
      <c r="I243" s="253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</row>
    <row r="244" spans="1:60" x14ac:dyDescent="0.2">
      <c r="A244" s="249" t="s">
        <v>136</v>
      </c>
      <c r="B244" s="223" t="s">
        <v>96</v>
      </c>
      <c r="C244" s="239" t="s">
        <v>97</v>
      </c>
      <c r="D244" s="226"/>
      <c r="E244" s="230"/>
      <c r="F244" s="450">
        <f>SUM(G245:G283)</f>
        <v>0</v>
      </c>
      <c r="G244" s="451"/>
      <c r="H244" s="234"/>
      <c r="I244" s="252"/>
      <c r="AE244" t="s">
        <v>137</v>
      </c>
    </row>
    <row r="245" spans="1:60" outlineLevel="1" x14ac:dyDescent="0.2">
      <c r="A245" s="250"/>
      <c r="B245" s="428" t="s">
        <v>374</v>
      </c>
      <c r="C245" s="429"/>
      <c r="D245" s="430"/>
      <c r="E245" s="431"/>
      <c r="F245" s="432"/>
      <c r="G245" s="433"/>
      <c r="H245" s="235"/>
      <c r="I245" s="253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>
        <v>0</v>
      </c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  <c r="BH245" s="211"/>
    </row>
    <row r="246" spans="1:60" outlineLevel="1" x14ac:dyDescent="0.2">
      <c r="A246" s="251">
        <v>37</v>
      </c>
      <c r="B246" s="224" t="s">
        <v>375</v>
      </c>
      <c r="C246" s="240" t="s">
        <v>376</v>
      </c>
      <c r="D246" s="227" t="s">
        <v>167</v>
      </c>
      <c r="E246" s="231">
        <v>8</v>
      </c>
      <c r="F246" s="237"/>
      <c r="G246" s="236">
        <f>ROUND(E246*F246,2)</f>
        <v>0</v>
      </c>
      <c r="H246" s="235" t="s">
        <v>377</v>
      </c>
      <c r="I246" s="253" t="s">
        <v>145</v>
      </c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 t="s">
        <v>146</v>
      </c>
      <c r="AF246" s="211"/>
      <c r="AG246" s="211"/>
      <c r="AH246" s="211"/>
      <c r="AI246" s="211"/>
      <c r="AJ246" s="211"/>
      <c r="AK246" s="211"/>
      <c r="AL246" s="211"/>
      <c r="AM246" s="211">
        <v>21</v>
      </c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  <c r="BH246" s="211"/>
    </row>
    <row r="247" spans="1:60" outlineLevel="1" x14ac:dyDescent="0.2">
      <c r="A247" s="250"/>
      <c r="B247" s="225"/>
      <c r="C247" s="241" t="s">
        <v>147</v>
      </c>
      <c r="D247" s="228"/>
      <c r="E247" s="232"/>
      <c r="F247" s="236"/>
      <c r="G247" s="236"/>
      <c r="H247" s="235"/>
      <c r="I247" s="253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</row>
    <row r="248" spans="1:60" outlineLevel="1" x14ac:dyDescent="0.2">
      <c r="A248" s="250"/>
      <c r="B248" s="225"/>
      <c r="C248" s="241" t="s">
        <v>260</v>
      </c>
      <c r="D248" s="228"/>
      <c r="E248" s="232">
        <v>2</v>
      </c>
      <c r="F248" s="236"/>
      <c r="G248" s="236"/>
      <c r="H248" s="235"/>
      <c r="I248" s="253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</row>
    <row r="249" spans="1:60" outlineLevel="1" x14ac:dyDescent="0.2">
      <c r="A249" s="250"/>
      <c r="B249" s="225"/>
      <c r="C249" s="241" t="s">
        <v>261</v>
      </c>
      <c r="D249" s="228"/>
      <c r="E249" s="232">
        <v>2</v>
      </c>
      <c r="F249" s="236"/>
      <c r="G249" s="236"/>
      <c r="H249" s="235"/>
      <c r="I249" s="253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</row>
    <row r="250" spans="1:60" outlineLevel="1" x14ac:dyDescent="0.2">
      <c r="A250" s="250"/>
      <c r="B250" s="225"/>
      <c r="C250" s="241" t="s">
        <v>262</v>
      </c>
      <c r="D250" s="228"/>
      <c r="E250" s="232">
        <v>1</v>
      </c>
      <c r="F250" s="236"/>
      <c r="G250" s="236"/>
      <c r="H250" s="235"/>
      <c r="I250" s="253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</row>
    <row r="251" spans="1:60" outlineLevel="1" x14ac:dyDescent="0.2">
      <c r="A251" s="250"/>
      <c r="B251" s="225"/>
      <c r="C251" s="241" t="s">
        <v>256</v>
      </c>
      <c r="D251" s="228"/>
      <c r="E251" s="232">
        <v>1</v>
      </c>
      <c r="F251" s="236"/>
      <c r="G251" s="236"/>
      <c r="H251" s="235"/>
      <c r="I251" s="253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</row>
    <row r="252" spans="1:60" outlineLevel="1" x14ac:dyDescent="0.2">
      <c r="A252" s="250"/>
      <c r="B252" s="225"/>
      <c r="C252" s="241" t="s">
        <v>257</v>
      </c>
      <c r="D252" s="228"/>
      <c r="E252" s="232">
        <v>1</v>
      </c>
      <c r="F252" s="236"/>
      <c r="G252" s="236"/>
      <c r="H252" s="235"/>
      <c r="I252" s="253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  <c r="U252" s="211"/>
      <c r="V252" s="211"/>
      <c r="W252" s="211"/>
      <c r="X252" s="211"/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  <c r="BH252" s="211"/>
    </row>
    <row r="253" spans="1:60" outlineLevel="1" x14ac:dyDescent="0.2">
      <c r="A253" s="250"/>
      <c r="B253" s="225"/>
      <c r="C253" s="241" t="s">
        <v>263</v>
      </c>
      <c r="D253" s="228"/>
      <c r="E253" s="232">
        <v>1</v>
      </c>
      <c r="F253" s="236"/>
      <c r="G253" s="236"/>
      <c r="H253" s="235"/>
      <c r="I253" s="253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  <c r="AA253" s="211"/>
      <c r="AB253" s="211"/>
      <c r="AC253" s="211"/>
      <c r="AD253" s="211"/>
      <c r="AE253" s="211"/>
      <c r="AF253" s="211"/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1"/>
      <c r="AX253" s="211"/>
      <c r="AY253" s="211"/>
      <c r="AZ253" s="211"/>
      <c r="BA253" s="211"/>
      <c r="BB253" s="211"/>
      <c r="BC253" s="211"/>
      <c r="BD253" s="211"/>
      <c r="BE253" s="211"/>
      <c r="BF253" s="211"/>
      <c r="BG253" s="211"/>
      <c r="BH253" s="211"/>
    </row>
    <row r="254" spans="1:60" outlineLevel="1" x14ac:dyDescent="0.2">
      <c r="A254" s="250"/>
      <c r="B254" s="439" t="s">
        <v>378</v>
      </c>
      <c r="C254" s="440"/>
      <c r="D254" s="441"/>
      <c r="E254" s="442"/>
      <c r="F254" s="443"/>
      <c r="G254" s="444"/>
      <c r="H254" s="235"/>
      <c r="I254" s="253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1"/>
      <c r="Z254" s="211"/>
      <c r="AA254" s="211"/>
      <c r="AB254" s="211"/>
      <c r="AC254" s="211">
        <v>0</v>
      </c>
      <c r="AD254" s="211"/>
      <c r="AE254" s="211"/>
      <c r="AF254" s="211"/>
      <c r="AG254" s="211"/>
      <c r="AH254" s="211"/>
      <c r="AI254" s="211"/>
      <c r="AJ254" s="211"/>
      <c r="AK254" s="211"/>
      <c r="AL254" s="211"/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/>
      <c r="AW254" s="211"/>
      <c r="AX254" s="211"/>
      <c r="AY254" s="211"/>
      <c r="AZ254" s="211"/>
      <c r="BA254" s="211"/>
      <c r="BB254" s="211"/>
      <c r="BC254" s="211"/>
      <c r="BD254" s="211"/>
      <c r="BE254" s="211"/>
      <c r="BF254" s="211"/>
      <c r="BG254" s="211"/>
      <c r="BH254" s="211"/>
    </row>
    <row r="255" spans="1:60" outlineLevel="1" x14ac:dyDescent="0.2">
      <c r="A255" s="250"/>
      <c r="B255" s="439" t="s">
        <v>379</v>
      </c>
      <c r="C255" s="440"/>
      <c r="D255" s="441"/>
      <c r="E255" s="442"/>
      <c r="F255" s="443"/>
      <c r="G255" s="444"/>
      <c r="H255" s="235"/>
      <c r="I255" s="253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/>
      <c r="W255" s="211"/>
      <c r="X255" s="211"/>
      <c r="Y255" s="211"/>
      <c r="Z255" s="211"/>
      <c r="AA255" s="211"/>
      <c r="AB255" s="211"/>
      <c r="AC255" s="211">
        <v>1</v>
      </c>
      <c r="AD255" s="211"/>
      <c r="AE255" s="211"/>
      <c r="AF255" s="211"/>
      <c r="AG255" s="211"/>
      <c r="AH255" s="211"/>
      <c r="AI255" s="211"/>
      <c r="AJ255" s="211"/>
      <c r="AK255" s="211"/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  <c r="AV255" s="211"/>
      <c r="AW255" s="211"/>
      <c r="AX255" s="211"/>
      <c r="AY255" s="211"/>
      <c r="AZ255" s="211"/>
      <c r="BA255" s="211"/>
      <c r="BB255" s="211"/>
      <c r="BC255" s="211"/>
      <c r="BD255" s="211"/>
      <c r="BE255" s="211"/>
      <c r="BF255" s="211"/>
      <c r="BG255" s="211"/>
      <c r="BH255" s="211"/>
    </row>
    <row r="256" spans="1:60" outlineLevel="1" x14ac:dyDescent="0.2">
      <c r="A256" s="251">
        <v>38</v>
      </c>
      <c r="B256" s="224" t="s">
        <v>380</v>
      </c>
      <c r="C256" s="240" t="s">
        <v>381</v>
      </c>
      <c r="D256" s="227" t="s">
        <v>167</v>
      </c>
      <c r="E256" s="231">
        <v>6</v>
      </c>
      <c r="F256" s="237"/>
      <c r="G256" s="236">
        <f>ROUND(E256*F256,2)</f>
        <v>0</v>
      </c>
      <c r="H256" s="235" t="s">
        <v>377</v>
      </c>
      <c r="I256" s="253" t="s">
        <v>145</v>
      </c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/>
      <c r="U256" s="211"/>
      <c r="V256" s="211"/>
      <c r="W256" s="211"/>
      <c r="X256" s="211"/>
      <c r="Y256" s="211"/>
      <c r="Z256" s="211"/>
      <c r="AA256" s="211"/>
      <c r="AB256" s="211"/>
      <c r="AC256" s="211"/>
      <c r="AD256" s="211"/>
      <c r="AE256" s="211" t="s">
        <v>146</v>
      </c>
      <c r="AF256" s="211"/>
      <c r="AG256" s="211"/>
      <c r="AH256" s="211"/>
      <c r="AI256" s="211"/>
      <c r="AJ256" s="211"/>
      <c r="AK256" s="211"/>
      <c r="AL256" s="211"/>
      <c r="AM256" s="211">
        <v>21</v>
      </c>
      <c r="AN256" s="211"/>
      <c r="AO256" s="211"/>
      <c r="AP256" s="211"/>
      <c r="AQ256" s="211"/>
      <c r="AR256" s="211"/>
      <c r="AS256" s="211"/>
      <c r="AT256" s="211"/>
      <c r="AU256" s="211"/>
      <c r="AV256" s="211"/>
      <c r="AW256" s="211"/>
      <c r="AX256" s="211"/>
      <c r="AY256" s="211"/>
      <c r="AZ256" s="211"/>
      <c r="BA256" s="211"/>
      <c r="BB256" s="211"/>
      <c r="BC256" s="211"/>
      <c r="BD256" s="211"/>
      <c r="BE256" s="211"/>
      <c r="BF256" s="211"/>
      <c r="BG256" s="211"/>
      <c r="BH256" s="211"/>
    </row>
    <row r="257" spans="1:60" outlineLevel="1" x14ac:dyDescent="0.2">
      <c r="A257" s="250"/>
      <c r="B257" s="225"/>
      <c r="C257" s="241" t="s">
        <v>147</v>
      </c>
      <c r="D257" s="228"/>
      <c r="E257" s="232"/>
      <c r="F257" s="236"/>
      <c r="G257" s="236"/>
      <c r="H257" s="235"/>
      <c r="I257" s="253"/>
      <c r="J257" s="211"/>
      <c r="K257" s="211"/>
      <c r="L257" s="211"/>
      <c r="M257" s="211"/>
      <c r="N257" s="211"/>
      <c r="O257" s="211"/>
      <c r="P257" s="211"/>
      <c r="Q257" s="211"/>
      <c r="R257" s="211"/>
      <c r="S257" s="211"/>
      <c r="T257" s="211"/>
      <c r="U257" s="211"/>
      <c r="V257" s="211"/>
      <c r="W257" s="211"/>
      <c r="X257" s="211"/>
      <c r="Y257" s="211"/>
      <c r="Z257" s="211"/>
      <c r="AA257" s="211"/>
      <c r="AB257" s="211"/>
      <c r="AC257" s="211"/>
      <c r="AD257" s="211"/>
      <c r="AE257" s="211"/>
      <c r="AF257" s="211"/>
      <c r="AG257" s="211"/>
      <c r="AH257" s="211"/>
      <c r="AI257" s="211"/>
      <c r="AJ257" s="211"/>
      <c r="AK257" s="211"/>
      <c r="AL257" s="211"/>
      <c r="AM257" s="211"/>
      <c r="AN257" s="211"/>
      <c r="AO257" s="211"/>
      <c r="AP257" s="211"/>
      <c r="AQ257" s="211"/>
      <c r="AR257" s="211"/>
      <c r="AS257" s="211"/>
      <c r="AT257" s="211"/>
      <c r="AU257" s="211"/>
      <c r="AV257" s="211"/>
      <c r="AW257" s="211"/>
      <c r="AX257" s="211"/>
      <c r="AY257" s="211"/>
      <c r="AZ257" s="211"/>
      <c r="BA257" s="211"/>
      <c r="BB257" s="211"/>
      <c r="BC257" s="211"/>
      <c r="BD257" s="211"/>
      <c r="BE257" s="211"/>
      <c r="BF257" s="211"/>
      <c r="BG257" s="211"/>
      <c r="BH257" s="211"/>
    </row>
    <row r="258" spans="1:60" outlineLevel="1" x14ac:dyDescent="0.2">
      <c r="A258" s="250"/>
      <c r="B258" s="225"/>
      <c r="C258" s="241" t="s">
        <v>382</v>
      </c>
      <c r="D258" s="228"/>
      <c r="E258" s="232">
        <v>6</v>
      </c>
      <c r="F258" s="236"/>
      <c r="G258" s="236"/>
      <c r="H258" s="235"/>
      <c r="I258" s="253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/>
      <c r="AF258" s="211"/>
      <c r="AG258" s="211"/>
      <c r="AH258" s="211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1"/>
      <c r="AU258" s="211"/>
      <c r="AV258" s="211"/>
      <c r="AW258" s="211"/>
      <c r="AX258" s="211"/>
      <c r="AY258" s="211"/>
      <c r="AZ258" s="211"/>
      <c r="BA258" s="211"/>
      <c r="BB258" s="211"/>
      <c r="BC258" s="211"/>
      <c r="BD258" s="211"/>
      <c r="BE258" s="211"/>
      <c r="BF258" s="211"/>
      <c r="BG258" s="211"/>
      <c r="BH258" s="211"/>
    </row>
    <row r="259" spans="1:60" outlineLevel="1" x14ac:dyDescent="0.2">
      <c r="A259" s="251">
        <v>39</v>
      </c>
      <c r="B259" s="224" t="s">
        <v>383</v>
      </c>
      <c r="C259" s="240" t="s">
        <v>384</v>
      </c>
      <c r="D259" s="227" t="s">
        <v>158</v>
      </c>
      <c r="E259" s="231">
        <v>11.445</v>
      </c>
      <c r="F259" s="237"/>
      <c r="G259" s="236">
        <f>ROUND(E259*F259,2)</f>
        <v>0</v>
      </c>
      <c r="H259" s="235"/>
      <c r="I259" s="253" t="s">
        <v>183</v>
      </c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 t="s">
        <v>184</v>
      </c>
      <c r="AF259" s="211"/>
      <c r="AG259" s="211"/>
      <c r="AH259" s="211"/>
      <c r="AI259" s="211"/>
      <c r="AJ259" s="211"/>
      <c r="AK259" s="211"/>
      <c r="AL259" s="211"/>
      <c r="AM259" s="211">
        <v>21</v>
      </c>
      <c r="AN259" s="211"/>
      <c r="AO259" s="211"/>
      <c r="AP259" s="211"/>
      <c r="AQ259" s="211"/>
      <c r="AR259" s="211"/>
      <c r="AS259" s="211"/>
      <c r="AT259" s="211"/>
      <c r="AU259" s="211"/>
      <c r="AV259" s="211"/>
      <c r="AW259" s="211"/>
      <c r="AX259" s="211"/>
      <c r="AY259" s="211"/>
      <c r="AZ259" s="211"/>
      <c r="BA259" s="211"/>
      <c r="BB259" s="211"/>
      <c r="BC259" s="211"/>
      <c r="BD259" s="211"/>
      <c r="BE259" s="211"/>
      <c r="BF259" s="211"/>
      <c r="BG259" s="211"/>
      <c r="BH259" s="211"/>
    </row>
    <row r="260" spans="1:60" ht="22.5" outlineLevel="1" x14ac:dyDescent="0.2">
      <c r="A260" s="250"/>
      <c r="B260" s="225"/>
      <c r="C260" s="434" t="s">
        <v>385</v>
      </c>
      <c r="D260" s="435"/>
      <c r="E260" s="436"/>
      <c r="F260" s="437"/>
      <c r="G260" s="438"/>
      <c r="H260" s="235"/>
      <c r="I260" s="253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/>
      <c r="AF260" s="211"/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Q260" s="211"/>
      <c r="AR260" s="211"/>
      <c r="AS260" s="211"/>
      <c r="AT260" s="211"/>
      <c r="AU260" s="211"/>
      <c r="AV260" s="211"/>
      <c r="AW260" s="211"/>
      <c r="AX260" s="211"/>
      <c r="AY260" s="211"/>
      <c r="AZ260" s="211"/>
      <c r="BA260" s="216" t="str">
        <f>C260</f>
        <v>DTD desky tl 32 mm lemované profily z elox hliníku, dveře se zámkovou úpravou signalizace volno/obsazeno, výška kabin 205 cm včt stavitelných nožiček, rozměrově dle dispozice na výkresu, barva dle výběru uživatele, před realizací provést zaměření na místě.</v>
      </c>
      <c r="BB260" s="211"/>
      <c r="BC260" s="211"/>
      <c r="BD260" s="211"/>
      <c r="BE260" s="211"/>
      <c r="BF260" s="211"/>
      <c r="BG260" s="211"/>
      <c r="BH260" s="211"/>
    </row>
    <row r="261" spans="1:60" outlineLevel="1" x14ac:dyDescent="0.2">
      <c r="A261" s="250"/>
      <c r="B261" s="225"/>
      <c r="C261" s="241" t="s">
        <v>147</v>
      </c>
      <c r="D261" s="228"/>
      <c r="E261" s="232"/>
      <c r="F261" s="236"/>
      <c r="G261" s="236"/>
      <c r="H261" s="235"/>
      <c r="I261" s="253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/>
      <c r="AF261" s="211"/>
      <c r="AG261" s="211"/>
      <c r="AH261" s="211"/>
      <c r="AI261" s="211"/>
      <c r="AJ261" s="211"/>
      <c r="AK261" s="211"/>
      <c r="AL261" s="211"/>
      <c r="AM261" s="211"/>
      <c r="AN261" s="211"/>
      <c r="AO261" s="211"/>
      <c r="AP261" s="211"/>
      <c r="AQ261" s="211"/>
      <c r="AR261" s="211"/>
      <c r="AS261" s="211"/>
      <c r="AT261" s="211"/>
      <c r="AU261" s="211"/>
      <c r="AV261" s="211"/>
      <c r="AW261" s="211"/>
      <c r="AX261" s="211"/>
      <c r="AY261" s="211"/>
      <c r="AZ261" s="211"/>
      <c r="BA261" s="211"/>
      <c r="BB261" s="211"/>
      <c r="BC261" s="211"/>
      <c r="BD261" s="211"/>
      <c r="BE261" s="211"/>
      <c r="BF261" s="211"/>
      <c r="BG261" s="211"/>
      <c r="BH261" s="211"/>
    </row>
    <row r="262" spans="1:60" outlineLevel="1" x14ac:dyDescent="0.2">
      <c r="A262" s="250"/>
      <c r="B262" s="225"/>
      <c r="C262" s="241" t="s">
        <v>386</v>
      </c>
      <c r="D262" s="228"/>
      <c r="E262" s="232">
        <v>4.7249999999999996</v>
      </c>
      <c r="F262" s="236"/>
      <c r="G262" s="236"/>
      <c r="H262" s="235"/>
      <c r="I262" s="253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  <c r="AA262" s="211"/>
      <c r="AB262" s="211"/>
      <c r="AC262" s="211"/>
      <c r="AD262" s="211"/>
      <c r="AE262" s="211"/>
      <c r="AF262" s="211"/>
      <c r="AG262" s="211"/>
      <c r="AH262" s="211"/>
      <c r="AI262" s="211"/>
      <c r="AJ262" s="211"/>
      <c r="AK262" s="211"/>
      <c r="AL262" s="211"/>
      <c r="AM262" s="211"/>
      <c r="AN262" s="211"/>
      <c r="AO262" s="211"/>
      <c r="AP262" s="211"/>
      <c r="AQ262" s="211"/>
      <c r="AR262" s="211"/>
      <c r="AS262" s="211"/>
      <c r="AT262" s="211"/>
      <c r="AU262" s="211"/>
      <c r="AV262" s="211"/>
      <c r="AW262" s="211"/>
      <c r="AX262" s="211"/>
      <c r="AY262" s="211"/>
      <c r="AZ262" s="211"/>
      <c r="BA262" s="211"/>
      <c r="BB262" s="211"/>
      <c r="BC262" s="211"/>
      <c r="BD262" s="211"/>
      <c r="BE262" s="211"/>
      <c r="BF262" s="211"/>
      <c r="BG262" s="211"/>
      <c r="BH262" s="211"/>
    </row>
    <row r="263" spans="1:60" outlineLevel="1" x14ac:dyDescent="0.2">
      <c r="A263" s="250"/>
      <c r="B263" s="225"/>
      <c r="C263" s="241" t="s">
        <v>387</v>
      </c>
      <c r="D263" s="228"/>
      <c r="E263" s="232">
        <v>6.72</v>
      </c>
      <c r="F263" s="236"/>
      <c r="G263" s="236"/>
      <c r="H263" s="235"/>
      <c r="I263" s="253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/>
      <c r="AF263" s="211"/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Q263" s="211"/>
      <c r="AR263" s="211"/>
      <c r="AS263" s="211"/>
      <c r="AT263" s="211"/>
      <c r="AU263" s="211"/>
      <c r="AV263" s="211"/>
      <c r="AW263" s="211"/>
      <c r="AX263" s="211"/>
      <c r="AY263" s="211"/>
      <c r="AZ263" s="211"/>
      <c r="BA263" s="211"/>
      <c r="BB263" s="211"/>
      <c r="BC263" s="211"/>
      <c r="BD263" s="211"/>
      <c r="BE263" s="211"/>
      <c r="BF263" s="211"/>
      <c r="BG263" s="211"/>
      <c r="BH263" s="211"/>
    </row>
    <row r="264" spans="1:60" outlineLevel="1" x14ac:dyDescent="0.2">
      <c r="A264" s="251">
        <v>40</v>
      </c>
      <c r="B264" s="224" t="s">
        <v>388</v>
      </c>
      <c r="C264" s="240" t="s">
        <v>389</v>
      </c>
      <c r="D264" s="227" t="s">
        <v>167</v>
      </c>
      <c r="E264" s="231">
        <v>8</v>
      </c>
      <c r="F264" s="237"/>
      <c r="G264" s="236">
        <f>ROUND(E264*F264,2)</f>
        <v>0</v>
      </c>
      <c r="H264" s="235"/>
      <c r="I264" s="253" t="s">
        <v>183</v>
      </c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 t="s">
        <v>184</v>
      </c>
      <c r="AF264" s="211"/>
      <c r="AG264" s="211"/>
      <c r="AH264" s="211"/>
      <c r="AI264" s="211"/>
      <c r="AJ264" s="211"/>
      <c r="AK264" s="211"/>
      <c r="AL264" s="211"/>
      <c r="AM264" s="211">
        <v>21</v>
      </c>
      <c r="AN264" s="211"/>
      <c r="AO264" s="211"/>
      <c r="AP264" s="211"/>
      <c r="AQ264" s="211"/>
      <c r="AR264" s="211"/>
      <c r="AS264" s="211"/>
      <c r="AT264" s="211"/>
      <c r="AU264" s="211"/>
      <c r="AV264" s="211"/>
      <c r="AW264" s="211"/>
      <c r="AX264" s="211"/>
      <c r="AY264" s="211"/>
      <c r="AZ264" s="211"/>
      <c r="BA264" s="211"/>
      <c r="BB264" s="211"/>
      <c r="BC264" s="211"/>
      <c r="BD264" s="211"/>
      <c r="BE264" s="211"/>
      <c r="BF264" s="211"/>
      <c r="BG264" s="211"/>
      <c r="BH264" s="211"/>
    </row>
    <row r="265" spans="1:60" outlineLevel="1" x14ac:dyDescent="0.2">
      <c r="A265" s="250"/>
      <c r="B265" s="225"/>
      <c r="C265" s="241" t="s">
        <v>390</v>
      </c>
      <c r="D265" s="228"/>
      <c r="E265" s="232">
        <v>2</v>
      </c>
      <c r="F265" s="236"/>
      <c r="G265" s="236"/>
      <c r="H265" s="235"/>
      <c r="I265" s="253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/>
      <c r="AF265" s="211"/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/>
      <c r="AW265" s="211"/>
      <c r="AX265" s="211"/>
      <c r="AY265" s="211"/>
      <c r="AZ265" s="211"/>
      <c r="BA265" s="211"/>
      <c r="BB265" s="211"/>
      <c r="BC265" s="211"/>
      <c r="BD265" s="211"/>
      <c r="BE265" s="211"/>
      <c r="BF265" s="211"/>
      <c r="BG265" s="211"/>
      <c r="BH265" s="211"/>
    </row>
    <row r="266" spans="1:60" outlineLevel="1" x14ac:dyDescent="0.2">
      <c r="A266" s="250"/>
      <c r="B266" s="225"/>
      <c r="C266" s="241" t="s">
        <v>391</v>
      </c>
      <c r="D266" s="228"/>
      <c r="E266" s="232">
        <v>6</v>
      </c>
      <c r="F266" s="236"/>
      <c r="G266" s="236"/>
      <c r="H266" s="235"/>
      <c r="I266" s="253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/>
      <c r="AF266" s="211"/>
      <c r="AG266" s="211"/>
      <c r="AH266" s="211"/>
      <c r="AI266" s="211"/>
      <c r="AJ266" s="211"/>
      <c r="AK266" s="211"/>
      <c r="AL266" s="211"/>
      <c r="AM266" s="211"/>
      <c r="AN266" s="211"/>
      <c r="AO266" s="211"/>
      <c r="AP266" s="211"/>
      <c r="AQ266" s="211"/>
      <c r="AR266" s="211"/>
      <c r="AS266" s="211"/>
      <c r="AT266" s="211"/>
      <c r="AU266" s="211"/>
      <c r="AV266" s="211"/>
      <c r="AW266" s="211"/>
      <c r="AX266" s="211"/>
      <c r="AY266" s="211"/>
      <c r="AZ266" s="211"/>
      <c r="BA266" s="211"/>
      <c r="BB266" s="211"/>
      <c r="BC266" s="211"/>
      <c r="BD266" s="211"/>
      <c r="BE266" s="211"/>
      <c r="BF266" s="211"/>
      <c r="BG266" s="211"/>
      <c r="BH266" s="211"/>
    </row>
    <row r="267" spans="1:60" outlineLevel="1" x14ac:dyDescent="0.2">
      <c r="A267" s="251">
        <v>41</v>
      </c>
      <c r="B267" s="224" t="s">
        <v>392</v>
      </c>
      <c r="C267" s="240" t="s">
        <v>393</v>
      </c>
      <c r="D267" s="227" t="s">
        <v>167</v>
      </c>
      <c r="E267" s="231">
        <v>8</v>
      </c>
      <c r="F267" s="237"/>
      <c r="G267" s="236">
        <f>ROUND(E267*F267,2)</f>
        <v>0</v>
      </c>
      <c r="H267" s="235"/>
      <c r="I267" s="253" t="s">
        <v>183</v>
      </c>
      <c r="J267" s="211"/>
      <c r="K267" s="211"/>
      <c r="L267" s="211"/>
      <c r="M267" s="211"/>
      <c r="N267" s="211"/>
      <c r="O267" s="211"/>
      <c r="P267" s="211"/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  <c r="AA267" s="211"/>
      <c r="AB267" s="211"/>
      <c r="AC267" s="211"/>
      <c r="AD267" s="211"/>
      <c r="AE267" s="211" t="s">
        <v>184</v>
      </c>
      <c r="AF267" s="211"/>
      <c r="AG267" s="211"/>
      <c r="AH267" s="211"/>
      <c r="AI267" s="211"/>
      <c r="AJ267" s="211"/>
      <c r="AK267" s="211"/>
      <c r="AL267" s="211"/>
      <c r="AM267" s="211">
        <v>21</v>
      </c>
      <c r="AN267" s="211"/>
      <c r="AO267" s="211"/>
      <c r="AP267" s="211"/>
      <c r="AQ267" s="211"/>
      <c r="AR267" s="211"/>
      <c r="AS267" s="211"/>
      <c r="AT267" s="211"/>
      <c r="AU267" s="211"/>
      <c r="AV267" s="211"/>
      <c r="AW267" s="211"/>
      <c r="AX267" s="211"/>
      <c r="AY267" s="211"/>
      <c r="AZ267" s="211"/>
      <c r="BA267" s="211"/>
      <c r="BB267" s="211"/>
      <c r="BC267" s="211"/>
      <c r="BD267" s="211"/>
      <c r="BE267" s="211"/>
      <c r="BF267" s="211"/>
      <c r="BG267" s="211"/>
      <c r="BH267" s="211"/>
    </row>
    <row r="268" spans="1:60" outlineLevel="1" x14ac:dyDescent="0.2">
      <c r="A268" s="250"/>
      <c r="B268" s="225"/>
      <c r="C268" s="241" t="s">
        <v>394</v>
      </c>
      <c r="D268" s="228"/>
      <c r="E268" s="232">
        <v>8</v>
      </c>
      <c r="F268" s="236"/>
      <c r="G268" s="236"/>
      <c r="H268" s="235"/>
      <c r="I268" s="253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  <c r="AA268" s="211"/>
      <c r="AB268" s="211"/>
      <c r="AC268" s="211"/>
      <c r="AD268" s="211"/>
      <c r="AE268" s="211"/>
      <c r="AF268" s="211"/>
      <c r="AG268" s="211"/>
      <c r="AH268" s="211"/>
      <c r="AI268" s="211"/>
      <c r="AJ268" s="211"/>
      <c r="AK268" s="211"/>
      <c r="AL268" s="211"/>
      <c r="AM268" s="211"/>
      <c r="AN268" s="211"/>
      <c r="AO268" s="211"/>
      <c r="AP268" s="211"/>
      <c r="AQ268" s="211"/>
      <c r="AR268" s="211"/>
      <c r="AS268" s="211"/>
      <c r="AT268" s="211"/>
      <c r="AU268" s="211"/>
      <c r="AV268" s="211"/>
      <c r="AW268" s="211"/>
      <c r="AX268" s="211"/>
      <c r="AY268" s="211"/>
      <c r="AZ268" s="211"/>
      <c r="BA268" s="211"/>
      <c r="BB268" s="211"/>
      <c r="BC268" s="211"/>
      <c r="BD268" s="211"/>
      <c r="BE268" s="211"/>
      <c r="BF268" s="211"/>
      <c r="BG268" s="211"/>
      <c r="BH268" s="211"/>
    </row>
    <row r="269" spans="1:60" outlineLevel="1" x14ac:dyDescent="0.2">
      <c r="A269" s="251">
        <v>42</v>
      </c>
      <c r="B269" s="224" t="s">
        <v>395</v>
      </c>
      <c r="C269" s="240" t="s">
        <v>396</v>
      </c>
      <c r="D269" s="227" t="s">
        <v>167</v>
      </c>
      <c r="E269" s="231">
        <v>2</v>
      </c>
      <c r="F269" s="237"/>
      <c r="G269" s="236">
        <f>ROUND(E269*F269,2)</f>
        <v>0</v>
      </c>
      <c r="H269" s="235"/>
      <c r="I269" s="253" t="s">
        <v>183</v>
      </c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 t="s">
        <v>184</v>
      </c>
      <c r="AF269" s="211"/>
      <c r="AG269" s="211"/>
      <c r="AH269" s="211"/>
      <c r="AI269" s="211"/>
      <c r="AJ269" s="211"/>
      <c r="AK269" s="211"/>
      <c r="AL269" s="211"/>
      <c r="AM269" s="211">
        <v>21</v>
      </c>
      <c r="AN269" s="211"/>
      <c r="AO269" s="211"/>
      <c r="AP269" s="211"/>
      <c r="AQ269" s="211"/>
      <c r="AR269" s="211"/>
      <c r="AS269" s="211"/>
      <c r="AT269" s="211"/>
      <c r="AU269" s="211"/>
      <c r="AV269" s="211"/>
      <c r="AW269" s="211"/>
      <c r="AX269" s="211"/>
      <c r="AY269" s="211"/>
      <c r="AZ269" s="211"/>
      <c r="BA269" s="211"/>
      <c r="BB269" s="211"/>
      <c r="BC269" s="211"/>
      <c r="BD269" s="211"/>
      <c r="BE269" s="211"/>
      <c r="BF269" s="211"/>
      <c r="BG269" s="211"/>
      <c r="BH269" s="211"/>
    </row>
    <row r="270" spans="1:60" outlineLevel="1" x14ac:dyDescent="0.2">
      <c r="A270" s="250"/>
      <c r="B270" s="225"/>
      <c r="C270" s="241" t="s">
        <v>147</v>
      </c>
      <c r="D270" s="228"/>
      <c r="E270" s="232"/>
      <c r="F270" s="236"/>
      <c r="G270" s="236"/>
      <c r="H270" s="235"/>
      <c r="I270" s="253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  <c r="AA270" s="211"/>
      <c r="AB270" s="211"/>
      <c r="AC270" s="211"/>
      <c r="AD270" s="211"/>
      <c r="AE270" s="211"/>
      <c r="AF270" s="211"/>
      <c r="AG270" s="211"/>
      <c r="AH270" s="211"/>
      <c r="AI270" s="211"/>
      <c r="AJ270" s="211"/>
      <c r="AK270" s="211"/>
      <c r="AL270" s="211"/>
      <c r="AM270" s="211"/>
      <c r="AN270" s="211"/>
      <c r="AO270" s="211"/>
      <c r="AP270" s="211"/>
      <c r="AQ270" s="211"/>
      <c r="AR270" s="211"/>
      <c r="AS270" s="211"/>
      <c r="AT270" s="211"/>
      <c r="AU270" s="211"/>
      <c r="AV270" s="211"/>
      <c r="AW270" s="211"/>
      <c r="AX270" s="211"/>
      <c r="AY270" s="211"/>
      <c r="AZ270" s="211"/>
      <c r="BA270" s="211"/>
      <c r="BB270" s="211"/>
      <c r="BC270" s="211"/>
      <c r="BD270" s="211"/>
      <c r="BE270" s="211"/>
      <c r="BF270" s="211"/>
      <c r="BG270" s="211"/>
      <c r="BH270" s="211"/>
    </row>
    <row r="271" spans="1:60" outlineLevel="1" x14ac:dyDescent="0.2">
      <c r="A271" s="250"/>
      <c r="B271" s="225"/>
      <c r="C271" s="241" t="s">
        <v>256</v>
      </c>
      <c r="D271" s="228"/>
      <c r="E271" s="232">
        <v>1</v>
      </c>
      <c r="F271" s="236"/>
      <c r="G271" s="236"/>
      <c r="H271" s="235"/>
      <c r="I271" s="253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  <c r="AA271" s="211"/>
      <c r="AB271" s="211"/>
      <c r="AC271" s="211"/>
      <c r="AD271" s="211"/>
      <c r="AE271" s="211"/>
      <c r="AF271" s="211"/>
      <c r="AG271" s="211"/>
      <c r="AH271" s="211"/>
      <c r="AI271" s="211"/>
      <c r="AJ271" s="211"/>
      <c r="AK271" s="211"/>
      <c r="AL271" s="211"/>
      <c r="AM271" s="211"/>
      <c r="AN271" s="211"/>
      <c r="AO271" s="211"/>
      <c r="AP271" s="211"/>
      <c r="AQ271" s="211"/>
      <c r="AR271" s="211"/>
      <c r="AS271" s="211"/>
      <c r="AT271" s="211"/>
      <c r="AU271" s="211"/>
      <c r="AV271" s="211"/>
      <c r="AW271" s="211"/>
      <c r="AX271" s="211"/>
      <c r="AY271" s="211"/>
      <c r="AZ271" s="211"/>
      <c r="BA271" s="211"/>
      <c r="BB271" s="211"/>
      <c r="BC271" s="211"/>
      <c r="BD271" s="211"/>
      <c r="BE271" s="211"/>
      <c r="BF271" s="211"/>
      <c r="BG271" s="211"/>
      <c r="BH271" s="211"/>
    </row>
    <row r="272" spans="1:60" outlineLevel="1" x14ac:dyDescent="0.2">
      <c r="A272" s="250"/>
      <c r="B272" s="225"/>
      <c r="C272" s="241" t="s">
        <v>257</v>
      </c>
      <c r="D272" s="228"/>
      <c r="E272" s="232">
        <v>1</v>
      </c>
      <c r="F272" s="236"/>
      <c r="G272" s="236"/>
      <c r="H272" s="235"/>
      <c r="I272" s="253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/>
      <c r="AF272" s="211"/>
      <c r="AG272" s="211"/>
      <c r="AH272" s="211"/>
      <c r="AI272" s="211"/>
      <c r="AJ272" s="211"/>
      <c r="AK272" s="211"/>
      <c r="AL272" s="211"/>
      <c r="AM272" s="211"/>
      <c r="AN272" s="211"/>
      <c r="AO272" s="211"/>
      <c r="AP272" s="211"/>
      <c r="AQ272" s="211"/>
      <c r="AR272" s="211"/>
      <c r="AS272" s="211"/>
      <c r="AT272" s="211"/>
      <c r="AU272" s="211"/>
      <c r="AV272" s="211"/>
      <c r="AW272" s="211"/>
      <c r="AX272" s="211"/>
      <c r="AY272" s="211"/>
      <c r="AZ272" s="211"/>
      <c r="BA272" s="211"/>
      <c r="BB272" s="211"/>
      <c r="BC272" s="211"/>
      <c r="BD272" s="211"/>
      <c r="BE272" s="211"/>
      <c r="BF272" s="211"/>
      <c r="BG272" s="211"/>
      <c r="BH272" s="211"/>
    </row>
    <row r="273" spans="1:60" outlineLevel="1" x14ac:dyDescent="0.2">
      <c r="A273" s="251">
        <v>43</v>
      </c>
      <c r="B273" s="224" t="s">
        <v>397</v>
      </c>
      <c r="C273" s="240" t="s">
        <v>398</v>
      </c>
      <c r="D273" s="227" t="s">
        <v>167</v>
      </c>
      <c r="E273" s="231">
        <v>6</v>
      </c>
      <c r="F273" s="237"/>
      <c r="G273" s="236">
        <f>ROUND(E273*F273,2)</f>
        <v>0</v>
      </c>
      <c r="H273" s="235"/>
      <c r="I273" s="253" t="s">
        <v>183</v>
      </c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  <c r="AA273" s="211"/>
      <c r="AB273" s="211"/>
      <c r="AC273" s="211"/>
      <c r="AD273" s="211"/>
      <c r="AE273" s="211" t="s">
        <v>184</v>
      </c>
      <c r="AF273" s="211"/>
      <c r="AG273" s="211"/>
      <c r="AH273" s="211"/>
      <c r="AI273" s="211"/>
      <c r="AJ273" s="211"/>
      <c r="AK273" s="211"/>
      <c r="AL273" s="211"/>
      <c r="AM273" s="211">
        <v>21</v>
      </c>
      <c r="AN273" s="211"/>
      <c r="AO273" s="211"/>
      <c r="AP273" s="211"/>
      <c r="AQ273" s="211"/>
      <c r="AR273" s="211"/>
      <c r="AS273" s="211"/>
      <c r="AT273" s="211"/>
      <c r="AU273" s="211"/>
      <c r="AV273" s="211"/>
      <c r="AW273" s="211"/>
      <c r="AX273" s="211"/>
      <c r="AY273" s="211"/>
      <c r="AZ273" s="211"/>
      <c r="BA273" s="211"/>
      <c r="BB273" s="211"/>
      <c r="BC273" s="211"/>
      <c r="BD273" s="211"/>
      <c r="BE273" s="211"/>
      <c r="BF273" s="211"/>
      <c r="BG273" s="211"/>
      <c r="BH273" s="211"/>
    </row>
    <row r="274" spans="1:60" outlineLevel="1" x14ac:dyDescent="0.2">
      <c r="A274" s="250"/>
      <c r="B274" s="225"/>
      <c r="C274" s="241" t="s">
        <v>147</v>
      </c>
      <c r="D274" s="228"/>
      <c r="E274" s="232"/>
      <c r="F274" s="236"/>
      <c r="G274" s="236"/>
      <c r="H274" s="235"/>
      <c r="I274" s="253"/>
      <c r="J274" s="211"/>
      <c r="K274" s="211"/>
      <c r="L274" s="211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  <c r="AA274" s="211"/>
      <c r="AB274" s="211"/>
      <c r="AC274" s="211"/>
      <c r="AD274" s="211"/>
      <c r="AE274" s="211"/>
      <c r="AF274" s="211"/>
      <c r="AG274" s="211"/>
      <c r="AH274" s="211"/>
      <c r="AI274" s="211"/>
      <c r="AJ274" s="211"/>
      <c r="AK274" s="211"/>
      <c r="AL274" s="211"/>
      <c r="AM274" s="211"/>
      <c r="AN274" s="211"/>
      <c r="AO274" s="211"/>
      <c r="AP274" s="211"/>
      <c r="AQ274" s="211"/>
      <c r="AR274" s="211"/>
      <c r="AS274" s="211"/>
      <c r="AT274" s="211"/>
      <c r="AU274" s="211"/>
      <c r="AV274" s="211"/>
      <c r="AW274" s="211"/>
      <c r="AX274" s="211"/>
      <c r="AY274" s="211"/>
      <c r="AZ274" s="211"/>
      <c r="BA274" s="211"/>
      <c r="BB274" s="211"/>
      <c r="BC274" s="211"/>
      <c r="BD274" s="211"/>
      <c r="BE274" s="211"/>
      <c r="BF274" s="211"/>
      <c r="BG274" s="211"/>
      <c r="BH274" s="211"/>
    </row>
    <row r="275" spans="1:60" outlineLevel="1" x14ac:dyDescent="0.2">
      <c r="A275" s="250"/>
      <c r="B275" s="225"/>
      <c r="C275" s="241" t="s">
        <v>260</v>
      </c>
      <c r="D275" s="228"/>
      <c r="E275" s="232">
        <v>2</v>
      </c>
      <c r="F275" s="236"/>
      <c r="G275" s="236"/>
      <c r="H275" s="235"/>
      <c r="I275" s="253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  <c r="AA275" s="211"/>
      <c r="AB275" s="211"/>
      <c r="AC275" s="211"/>
      <c r="AD275" s="211"/>
      <c r="AE275" s="211"/>
      <c r="AF275" s="211"/>
      <c r="AG275" s="211"/>
      <c r="AH275" s="211"/>
      <c r="AI275" s="211"/>
      <c r="AJ275" s="211"/>
      <c r="AK275" s="211"/>
      <c r="AL275" s="211"/>
      <c r="AM275" s="211"/>
      <c r="AN275" s="211"/>
      <c r="AO275" s="211"/>
      <c r="AP275" s="211"/>
      <c r="AQ275" s="211"/>
      <c r="AR275" s="211"/>
      <c r="AS275" s="211"/>
      <c r="AT275" s="211"/>
      <c r="AU275" s="211"/>
      <c r="AV275" s="211"/>
      <c r="AW275" s="211"/>
      <c r="AX275" s="211"/>
      <c r="AY275" s="211"/>
      <c r="AZ275" s="211"/>
      <c r="BA275" s="211"/>
      <c r="BB275" s="211"/>
      <c r="BC275" s="211"/>
      <c r="BD275" s="211"/>
      <c r="BE275" s="211"/>
      <c r="BF275" s="211"/>
      <c r="BG275" s="211"/>
      <c r="BH275" s="211"/>
    </row>
    <row r="276" spans="1:60" outlineLevel="1" x14ac:dyDescent="0.2">
      <c r="A276" s="250"/>
      <c r="B276" s="225"/>
      <c r="C276" s="241" t="s">
        <v>261</v>
      </c>
      <c r="D276" s="228"/>
      <c r="E276" s="232">
        <v>2</v>
      </c>
      <c r="F276" s="236"/>
      <c r="G276" s="236"/>
      <c r="H276" s="235"/>
      <c r="I276" s="253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Q276" s="211"/>
      <c r="AR276" s="211"/>
      <c r="AS276" s="211"/>
      <c r="AT276" s="211"/>
      <c r="AU276" s="211"/>
      <c r="AV276" s="211"/>
      <c r="AW276" s="211"/>
      <c r="AX276" s="211"/>
      <c r="AY276" s="211"/>
      <c r="AZ276" s="211"/>
      <c r="BA276" s="211"/>
      <c r="BB276" s="211"/>
      <c r="BC276" s="211"/>
      <c r="BD276" s="211"/>
      <c r="BE276" s="211"/>
      <c r="BF276" s="211"/>
      <c r="BG276" s="211"/>
      <c r="BH276" s="211"/>
    </row>
    <row r="277" spans="1:60" outlineLevel="1" x14ac:dyDescent="0.2">
      <c r="A277" s="250"/>
      <c r="B277" s="225"/>
      <c r="C277" s="241" t="s">
        <v>262</v>
      </c>
      <c r="D277" s="228"/>
      <c r="E277" s="232">
        <v>1</v>
      </c>
      <c r="F277" s="236"/>
      <c r="G277" s="236"/>
      <c r="H277" s="235"/>
      <c r="I277" s="253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  <c r="AA277" s="211"/>
      <c r="AB277" s="211"/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1"/>
      <c r="AT277" s="211"/>
      <c r="AU277" s="211"/>
      <c r="AV277" s="211"/>
      <c r="AW277" s="211"/>
      <c r="AX277" s="211"/>
      <c r="AY277" s="211"/>
      <c r="AZ277" s="211"/>
      <c r="BA277" s="211"/>
      <c r="BB277" s="211"/>
      <c r="BC277" s="211"/>
      <c r="BD277" s="211"/>
      <c r="BE277" s="211"/>
      <c r="BF277" s="211"/>
      <c r="BG277" s="211"/>
      <c r="BH277" s="211"/>
    </row>
    <row r="278" spans="1:60" outlineLevel="1" x14ac:dyDescent="0.2">
      <c r="A278" s="250"/>
      <c r="B278" s="225"/>
      <c r="C278" s="241" t="s">
        <v>263</v>
      </c>
      <c r="D278" s="228"/>
      <c r="E278" s="232">
        <v>1</v>
      </c>
      <c r="F278" s="236"/>
      <c r="G278" s="236"/>
      <c r="H278" s="235"/>
      <c r="I278" s="253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1"/>
      <c r="AT278" s="211"/>
      <c r="AU278" s="211"/>
      <c r="AV278" s="211"/>
      <c r="AW278" s="211"/>
      <c r="AX278" s="211"/>
      <c r="AY278" s="211"/>
      <c r="AZ278" s="211"/>
      <c r="BA278" s="211"/>
      <c r="BB278" s="211"/>
      <c r="BC278" s="211"/>
      <c r="BD278" s="211"/>
      <c r="BE278" s="211"/>
      <c r="BF278" s="211"/>
      <c r="BG278" s="211"/>
      <c r="BH278" s="211"/>
    </row>
    <row r="279" spans="1:60" outlineLevel="1" x14ac:dyDescent="0.2">
      <c r="A279" s="251">
        <v>44</v>
      </c>
      <c r="B279" s="224" t="s">
        <v>399</v>
      </c>
      <c r="C279" s="240" t="s">
        <v>400</v>
      </c>
      <c r="D279" s="227" t="s">
        <v>167</v>
      </c>
      <c r="E279" s="231">
        <v>2</v>
      </c>
      <c r="F279" s="237"/>
      <c r="G279" s="236">
        <f>ROUND(E279*F279,2)</f>
        <v>0</v>
      </c>
      <c r="H279" s="235" t="s">
        <v>401</v>
      </c>
      <c r="I279" s="253" t="s">
        <v>145</v>
      </c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 t="s">
        <v>184</v>
      </c>
      <c r="AF279" s="211"/>
      <c r="AG279" s="211"/>
      <c r="AH279" s="211"/>
      <c r="AI279" s="211"/>
      <c r="AJ279" s="211"/>
      <c r="AK279" s="211"/>
      <c r="AL279" s="211"/>
      <c r="AM279" s="211">
        <v>21</v>
      </c>
      <c r="AN279" s="211"/>
      <c r="AO279" s="211"/>
      <c r="AP279" s="211"/>
      <c r="AQ279" s="211"/>
      <c r="AR279" s="211"/>
      <c r="AS279" s="211"/>
      <c r="AT279" s="211"/>
      <c r="AU279" s="211"/>
      <c r="AV279" s="211"/>
      <c r="AW279" s="211"/>
      <c r="AX279" s="211"/>
      <c r="AY279" s="211"/>
      <c r="AZ279" s="211"/>
      <c r="BA279" s="211"/>
      <c r="BB279" s="211"/>
      <c r="BC279" s="211"/>
      <c r="BD279" s="211"/>
      <c r="BE279" s="211"/>
      <c r="BF279" s="211"/>
      <c r="BG279" s="211"/>
      <c r="BH279" s="211"/>
    </row>
    <row r="280" spans="1:60" outlineLevel="1" x14ac:dyDescent="0.2">
      <c r="A280" s="251">
        <v>45</v>
      </c>
      <c r="B280" s="224" t="s">
        <v>402</v>
      </c>
      <c r="C280" s="240" t="s">
        <v>403</v>
      </c>
      <c r="D280" s="227" t="s">
        <v>167</v>
      </c>
      <c r="E280" s="231">
        <v>4</v>
      </c>
      <c r="F280" s="237"/>
      <c r="G280" s="236">
        <f>ROUND(E280*F280,2)</f>
        <v>0</v>
      </c>
      <c r="H280" s="235" t="s">
        <v>401</v>
      </c>
      <c r="I280" s="253" t="s">
        <v>145</v>
      </c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  <c r="AA280" s="211"/>
      <c r="AB280" s="211"/>
      <c r="AC280" s="211"/>
      <c r="AD280" s="211"/>
      <c r="AE280" s="211" t="s">
        <v>184</v>
      </c>
      <c r="AF280" s="211"/>
      <c r="AG280" s="211"/>
      <c r="AH280" s="211"/>
      <c r="AI280" s="211"/>
      <c r="AJ280" s="211"/>
      <c r="AK280" s="211"/>
      <c r="AL280" s="211"/>
      <c r="AM280" s="211">
        <v>21</v>
      </c>
      <c r="AN280" s="211"/>
      <c r="AO280" s="211"/>
      <c r="AP280" s="211"/>
      <c r="AQ280" s="211"/>
      <c r="AR280" s="211"/>
      <c r="AS280" s="211"/>
      <c r="AT280" s="211"/>
      <c r="AU280" s="211"/>
      <c r="AV280" s="211"/>
      <c r="AW280" s="211"/>
      <c r="AX280" s="211"/>
      <c r="AY280" s="211"/>
      <c r="AZ280" s="211"/>
      <c r="BA280" s="211"/>
      <c r="BB280" s="211"/>
      <c r="BC280" s="211"/>
      <c r="BD280" s="211"/>
      <c r="BE280" s="211"/>
      <c r="BF280" s="211"/>
      <c r="BG280" s="211"/>
      <c r="BH280" s="211"/>
    </row>
    <row r="281" spans="1:60" outlineLevel="1" x14ac:dyDescent="0.2">
      <c r="A281" s="250"/>
      <c r="B281" s="439" t="s">
        <v>404</v>
      </c>
      <c r="C281" s="440"/>
      <c r="D281" s="441"/>
      <c r="E281" s="442"/>
      <c r="F281" s="443"/>
      <c r="G281" s="444"/>
      <c r="H281" s="235"/>
      <c r="I281" s="253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  <c r="AA281" s="211"/>
      <c r="AB281" s="211"/>
      <c r="AC281" s="211">
        <v>0</v>
      </c>
      <c r="AD281" s="211"/>
      <c r="AE281" s="211"/>
      <c r="AF281" s="211"/>
      <c r="AG281" s="211"/>
      <c r="AH281" s="211"/>
      <c r="AI281" s="211"/>
      <c r="AJ281" s="211"/>
      <c r="AK281" s="211"/>
      <c r="AL281" s="211"/>
      <c r="AM281" s="211"/>
      <c r="AN281" s="211"/>
      <c r="AO281" s="211"/>
      <c r="AP281" s="211"/>
      <c r="AQ281" s="211"/>
      <c r="AR281" s="211"/>
      <c r="AS281" s="211"/>
      <c r="AT281" s="211"/>
      <c r="AU281" s="211"/>
      <c r="AV281" s="211"/>
      <c r="AW281" s="211"/>
      <c r="AX281" s="211"/>
      <c r="AY281" s="211"/>
      <c r="AZ281" s="211"/>
      <c r="BA281" s="211"/>
      <c r="BB281" s="211"/>
      <c r="BC281" s="211"/>
      <c r="BD281" s="211"/>
      <c r="BE281" s="211"/>
      <c r="BF281" s="211"/>
      <c r="BG281" s="211"/>
      <c r="BH281" s="211"/>
    </row>
    <row r="282" spans="1:60" outlineLevel="1" x14ac:dyDescent="0.2">
      <c r="A282" s="250"/>
      <c r="B282" s="439" t="s">
        <v>405</v>
      </c>
      <c r="C282" s="440"/>
      <c r="D282" s="441"/>
      <c r="E282" s="442"/>
      <c r="F282" s="443"/>
      <c r="G282" s="444"/>
      <c r="H282" s="235"/>
      <c r="I282" s="253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 t="s">
        <v>140</v>
      </c>
      <c r="AF282" s="211"/>
      <c r="AG282" s="211"/>
      <c r="AH282" s="211"/>
      <c r="AI282" s="211"/>
      <c r="AJ282" s="211"/>
      <c r="AK282" s="211"/>
      <c r="AL282" s="211"/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/>
      <c r="AW282" s="211"/>
      <c r="AX282" s="211"/>
      <c r="AY282" s="211"/>
      <c r="AZ282" s="211"/>
      <c r="BA282" s="211"/>
      <c r="BB282" s="211"/>
      <c r="BC282" s="211"/>
      <c r="BD282" s="211"/>
      <c r="BE282" s="211"/>
      <c r="BF282" s="211"/>
      <c r="BG282" s="211"/>
      <c r="BH282" s="211"/>
    </row>
    <row r="283" spans="1:60" outlineLevel="1" x14ac:dyDescent="0.2">
      <c r="A283" s="251">
        <v>46</v>
      </c>
      <c r="B283" s="224" t="s">
        <v>406</v>
      </c>
      <c r="C283" s="240" t="s">
        <v>407</v>
      </c>
      <c r="D283" s="227" t="s">
        <v>343</v>
      </c>
      <c r="E283" s="231">
        <v>0.17172000000000001</v>
      </c>
      <c r="F283" s="237"/>
      <c r="G283" s="236">
        <f>ROUND(E283*F283,2)</f>
        <v>0</v>
      </c>
      <c r="H283" s="235" t="s">
        <v>377</v>
      </c>
      <c r="I283" s="253" t="s">
        <v>145</v>
      </c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 t="s">
        <v>146</v>
      </c>
      <c r="AF283" s="211"/>
      <c r="AG283" s="211"/>
      <c r="AH283" s="211"/>
      <c r="AI283" s="211"/>
      <c r="AJ283" s="211"/>
      <c r="AK283" s="211"/>
      <c r="AL283" s="211"/>
      <c r="AM283" s="211">
        <v>21</v>
      </c>
      <c r="AN283" s="211"/>
      <c r="AO283" s="211"/>
      <c r="AP283" s="211"/>
      <c r="AQ283" s="211"/>
      <c r="AR283" s="211"/>
      <c r="AS283" s="211"/>
      <c r="AT283" s="211"/>
      <c r="AU283" s="211"/>
      <c r="AV283" s="211"/>
      <c r="AW283" s="211"/>
      <c r="AX283" s="211"/>
      <c r="AY283" s="211"/>
      <c r="AZ283" s="211"/>
      <c r="BA283" s="211"/>
      <c r="BB283" s="211"/>
      <c r="BC283" s="211"/>
      <c r="BD283" s="211"/>
      <c r="BE283" s="211"/>
      <c r="BF283" s="211"/>
      <c r="BG283" s="211"/>
      <c r="BH283" s="211"/>
    </row>
    <row r="284" spans="1:60" x14ac:dyDescent="0.2">
      <c r="A284" s="249" t="s">
        <v>136</v>
      </c>
      <c r="B284" s="223" t="s">
        <v>98</v>
      </c>
      <c r="C284" s="239" t="s">
        <v>99</v>
      </c>
      <c r="D284" s="226"/>
      <c r="E284" s="230"/>
      <c r="F284" s="450">
        <f>SUM(G285:G298)</f>
        <v>0</v>
      </c>
      <c r="G284" s="451"/>
      <c r="H284" s="234"/>
      <c r="I284" s="252"/>
      <c r="AE284" t="s">
        <v>137</v>
      </c>
    </row>
    <row r="285" spans="1:60" outlineLevel="1" x14ac:dyDescent="0.2">
      <c r="A285" s="250"/>
      <c r="B285" s="428" t="s">
        <v>408</v>
      </c>
      <c r="C285" s="429"/>
      <c r="D285" s="430"/>
      <c r="E285" s="431"/>
      <c r="F285" s="432"/>
      <c r="G285" s="433"/>
      <c r="H285" s="235"/>
      <c r="I285" s="253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  <c r="AA285" s="211"/>
      <c r="AB285" s="211"/>
      <c r="AC285" s="211">
        <v>0</v>
      </c>
      <c r="AD285" s="211"/>
      <c r="AE285" s="211"/>
      <c r="AF285" s="211"/>
      <c r="AG285" s="211"/>
      <c r="AH285" s="211"/>
      <c r="AI285" s="211"/>
      <c r="AJ285" s="211"/>
      <c r="AK285" s="211"/>
      <c r="AL285" s="211"/>
      <c r="AM285" s="211"/>
      <c r="AN285" s="211"/>
      <c r="AO285" s="211"/>
      <c r="AP285" s="211"/>
      <c r="AQ285" s="211"/>
      <c r="AR285" s="211"/>
      <c r="AS285" s="211"/>
      <c r="AT285" s="211"/>
      <c r="AU285" s="211"/>
      <c r="AV285" s="211"/>
      <c r="AW285" s="211"/>
      <c r="AX285" s="211"/>
      <c r="AY285" s="211"/>
      <c r="AZ285" s="211"/>
      <c r="BA285" s="211"/>
      <c r="BB285" s="211"/>
      <c r="BC285" s="211"/>
      <c r="BD285" s="211"/>
      <c r="BE285" s="211"/>
      <c r="BF285" s="211"/>
      <c r="BG285" s="211"/>
      <c r="BH285" s="211"/>
    </row>
    <row r="286" spans="1:60" outlineLevel="1" x14ac:dyDescent="0.2">
      <c r="A286" s="250"/>
      <c r="B286" s="439" t="s">
        <v>409</v>
      </c>
      <c r="C286" s="440"/>
      <c r="D286" s="441"/>
      <c r="E286" s="442"/>
      <c r="F286" s="443"/>
      <c r="G286" s="444"/>
      <c r="H286" s="235"/>
      <c r="I286" s="253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  <c r="AA286" s="211"/>
      <c r="AB286" s="211"/>
      <c r="AC286" s="211">
        <v>1</v>
      </c>
      <c r="AD286" s="211"/>
      <c r="AE286" s="211"/>
      <c r="AF286" s="211"/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/>
      <c r="AW286" s="211"/>
      <c r="AX286" s="211"/>
      <c r="AY286" s="211"/>
      <c r="AZ286" s="211"/>
      <c r="BA286" s="211"/>
      <c r="BB286" s="211"/>
      <c r="BC286" s="211"/>
      <c r="BD286" s="211"/>
      <c r="BE286" s="211"/>
      <c r="BF286" s="211"/>
      <c r="BG286" s="211"/>
      <c r="BH286" s="211"/>
    </row>
    <row r="287" spans="1:60" outlineLevel="1" x14ac:dyDescent="0.2">
      <c r="A287" s="251">
        <v>47</v>
      </c>
      <c r="B287" s="224" t="s">
        <v>410</v>
      </c>
      <c r="C287" s="240" t="s">
        <v>411</v>
      </c>
      <c r="D287" s="227" t="s">
        <v>167</v>
      </c>
      <c r="E287" s="231">
        <v>4</v>
      </c>
      <c r="F287" s="237"/>
      <c r="G287" s="236">
        <f>ROUND(E287*F287,2)</f>
        <v>0</v>
      </c>
      <c r="H287" s="235" t="s">
        <v>412</v>
      </c>
      <c r="I287" s="253" t="s">
        <v>145</v>
      </c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 t="s">
        <v>146</v>
      </c>
      <c r="AF287" s="211"/>
      <c r="AG287" s="211"/>
      <c r="AH287" s="211"/>
      <c r="AI287" s="211"/>
      <c r="AJ287" s="211"/>
      <c r="AK287" s="211"/>
      <c r="AL287" s="211"/>
      <c r="AM287" s="211">
        <v>21</v>
      </c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1"/>
      <c r="BD287" s="211"/>
      <c r="BE287" s="211"/>
      <c r="BF287" s="211"/>
      <c r="BG287" s="211"/>
      <c r="BH287" s="211"/>
    </row>
    <row r="288" spans="1:60" outlineLevel="1" x14ac:dyDescent="0.2">
      <c r="A288" s="250"/>
      <c r="B288" s="225"/>
      <c r="C288" s="241" t="s">
        <v>147</v>
      </c>
      <c r="D288" s="228"/>
      <c r="E288" s="232"/>
      <c r="F288" s="236"/>
      <c r="G288" s="236"/>
      <c r="H288" s="235"/>
      <c r="I288" s="253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/>
      <c r="AF288" s="211"/>
      <c r="AG288" s="211"/>
      <c r="AH288" s="211"/>
      <c r="AI288" s="211"/>
      <c r="AJ288" s="211"/>
      <c r="AK288" s="211"/>
      <c r="AL288" s="211"/>
      <c r="AM288" s="211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1"/>
      <c r="AX288" s="211"/>
      <c r="AY288" s="211"/>
      <c r="AZ288" s="211"/>
      <c r="BA288" s="211"/>
      <c r="BB288" s="211"/>
      <c r="BC288" s="211"/>
      <c r="BD288" s="211"/>
      <c r="BE288" s="211"/>
      <c r="BF288" s="211"/>
      <c r="BG288" s="211"/>
      <c r="BH288" s="211"/>
    </row>
    <row r="289" spans="1:60" outlineLevel="1" x14ac:dyDescent="0.2">
      <c r="A289" s="250"/>
      <c r="B289" s="225"/>
      <c r="C289" s="241" t="s">
        <v>369</v>
      </c>
      <c r="D289" s="228"/>
      <c r="E289" s="232">
        <v>1</v>
      </c>
      <c r="F289" s="236"/>
      <c r="G289" s="236"/>
      <c r="H289" s="235"/>
      <c r="I289" s="253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/>
      <c r="AJ289" s="211"/>
      <c r="AK289" s="211"/>
      <c r="AL289" s="211"/>
      <c r="AM289" s="211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1"/>
      <c r="AX289" s="211"/>
      <c r="AY289" s="211"/>
      <c r="AZ289" s="211"/>
      <c r="BA289" s="211"/>
      <c r="BB289" s="211"/>
      <c r="BC289" s="211"/>
      <c r="BD289" s="211"/>
      <c r="BE289" s="211"/>
      <c r="BF289" s="211"/>
      <c r="BG289" s="211"/>
      <c r="BH289" s="211"/>
    </row>
    <row r="290" spans="1:60" outlineLevel="1" x14ac:dyDescent="0.2">
      <c r="A290" s="250"/>
      <c r="B290" s="225"/>
      <c r="C290" s="241" t="s">
        <v>370</v>
      </c>
      <c r="D290" s="228"/>
      <c r="E290" s="232">
        <v>1</v>
      </c>
      <c r="F290" s="236"/>
      <c r="G290" s="236"/>
      <c r="H290" s="235"/>
      <c r="I290" s="253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/>
      <c r="AM290" s="211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/>
      <c r="BC290" s="211"/>
      <c r="BD290" s="211"/>
      <c r="BE290" s="211"/>
      <c r="BF290" s="211"/>
      <c r="BG290" s="211"/>
      <c r="BH290" s="211"/>
    </row>
    <row r="291" spans="1:60" outlineLevel="1" x14ac:dyDescent="0.2">
      <c r="A291" s="250"/>
      <c r="B291" s="225"/>
      <c r="C291" s="241" t="s">
        <v>168</v>
      </c>
      <c r="D291" s="228"/>
      <c r="E291" s="232">
        <v>1</v>
      </c>
      <c r="F291" s="236"/>
      <c r="G291" s="236"/>
      <c r="H291" s="235"/>
      <c r="I291" s="253"/>
      <c r="J291" s="211"/>
      <c r="K291" s="211"/>
      <c r="L291" s="211"/>
      <c r="M291" s="211"/>
      <c r="N291" s="211"/>
      <c r="O291" s="211"/>
      <c r="P291" s="211"/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  <c r="AA291" s="211"/>
      <c r="AB291" s="211"/>
      <c r="AC291" s="211"/>
      <c r="AD291" s="211"/>
      <c r="AE291" s="211"/>
      <c r="AF291" s="211"/>
      <c r="AG291" s="211"/>
      <c r="AH291" s="211"/>
      <c r="AI291" s="211"/>
      <c r="AJ291" s="211"/>
      <c r="AK291" s="211"/>
      <c r="AL291" s="211"/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  <c r="BH291" s="211"/>
    </row>
    <row r="292" spans="1:60" outlineLevel="1" x14ac:dyDescent="0.2">
      <c r="A292" s="250"/>
      <c r="B292" s="225"/>
      <c r="C292" s="241" t="s">
        <v>169</v>
      </c>
      <c r="D292" s="228"/>
      <c r="E292" s="232">
        <v>1</v>
      </c>
      <c r="F292" s="236"/>
      <c r="G292" s="236"/>
      <c r="H292" s="235"/>
      <c r="I292" s="253"/>
      <c r="J292" s="211"/>
      <c r="K292" s="211"/>
      <c r="L292" s="211"/>
      <c r="M292" s="211"/>
      <c r="N292" s="211"/>
      <c r="O292" s="211"/>
      <c r="P292" s="211"/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  <c r="AA292" s="211"/>
      <c r="AB292" s="211"/>
      <c r="AC292" s="211"/>
      <c r="AD292" s="211"/>
      <c r="AE292" s="211"/>
      <c r="AF292" s="211"/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1"/>
      <c r="BA292" s="211"/>
      <c r="BB292" s="211"/>
      <c r="BC292" s="211"/>
      <c r="BD292" s="211"/>
      <c r="BE292" s="211"/>
      <c r="BF292" s="211"/>
      <c r="BG292" s="211"/>
      <c r="BH292" s="211"/>
    </row>
    <row r="293" spans="1:60" outlineLevel="1" x14ac:dyDescent="0.2">
      <c r="A293" s="251">
        <v>48</v>
      </c>
      <c r="B293" s="224" t="s">
        <v>413</v>
      </c>
      <c r="C293" s="240" t="s">
        <v>414</v>
      </c>
      <c r="D293" s="227" t="s">
        <v>167</v>
      </c>
      <c r="E293" s="231">
        <v>1</v>
      </c>
      <c r="F293" s="237"/>
      <c r="G293" s="236">
        <f>ROUND(E293*F293,2)</f>
        <v>0</v>
      </c>
      <c r="H293" s="235"/>
      <c r="I293" s="253" t="s">
        <v>183</v>
      </c>
      <c r="J293" s="211"/>
      <c r="K293" s="211"/>
      <c r="L293" s="211"/>
      <c r="M293" s="211"/>
      <c r="N293" s="211"/>
      <c r="O293" s="211"/>
      <c r="P293" s="211"/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  <c r="AA293" s="211"/>
      <c r="AB293" s="211"/>
      <c r="AC293" s="211"/>
      <c r="AD293" s="211"/>
      <c r="AE293" s="211" t="s">
        <v>184</v>
      </c>
      <c r="AF293" s="211"/>
      <c r="AG293" s="211"/>
      <c r="AH293" s="211"/>
      <c r="AI293" s="211"/>
      <c r="AJ293" s="211"/>
      <c r="AK293" s="211"/>
      <c r="AL293" s="211"/>
      <c r="AM293" s="211">
        <v>21</v>
      </c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1"/>
      <c r="BA293" s="211"/>
      <c r="BB293" s="211"/>
      <c r="BC293" s="211"/>
      <c r="BD293" s="211"/>
      <c r="BE293" s="211"/>
      <c r="BF293" s="211"/>
      <c r="BG293" s="211"/>
      <c r="BH293" s="211"/>
    </row>
    <row r="294" spans="1:60" outlineLevel="1" x14ac:dyDescent="0.2">
      <c r="A294" s="250"/>
      <c r="B294" s="225"/>
      <c r="C294" s="434" t="s">
        <v>415</v>
      </c>
      <c r="D294" s="435"/>
      <c r="E294" s="436"/>
      <c r="F294" s="437"/>
      <c r="G294" s="438"/>
      <c r="H294" s="235"/>
      <c r="I294" s="253"/>
      <c r="J294" s="211"/>
      <c r="K294" s="211"/>
      <c r="L294" s="211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/>
      <c r="AF294" s="211"/>
      <c r="AG294" s="211"/>
      <c r="AH294" s="211"/>
      <c r="AI294" s="211"/>
      <c r="AJ294" s="211"/>
      <c r="AK294" s="211"/>
      <c r="AL294" s="211"/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/>
      <c r="AW294" s="211"/>
      <c r="AX294" s="211"/>
      <c r="AY294" s="211"/>
      <c r="AZ294" s="211"/>
      <c r="BA294" s="216" t="str">
        <f>C294</f>
        <v>Dveře z chodby podříznout a osadit atypický práh pro zakrytí výškového rozdílu cca 15mm.</v>
      </c>
      <c r="BB294" s="211"/>
      <c r="BC294" s="211"/>
      <c r="BD294" s="211"/>
      <c r="BE294" s="211"/>
      <c r="BF294" s="211"/>
      <c r="BG294" s="211"/>
      <c r="BH294" s="211"/>
    </row>
    <row r="295" spans="1:60" outlineLevel="1" x14ac:dyDescent="0.2">
      <c r="A295" s="251">
        <v>49</v>
      </c>
      <c r="B295" s="224" t="s">
        <v>416</v>
      </c>
      <c r="C295" s="240" t="s">
        <v>417</v>
      </c>
      <c r="D295" s="227" t="s">
        <v>167</v>
      </c>
      <c r="E295" s="231">
        <v>6</v>
      </c>
      <c r="F295" s="237"/>
      <c r="G295" s="236">
        <f>ROUND(E295*F295,2)</f>
        <v>0</v>
      </c>
      <c r="H295" s="235" t="s">
        <v>401</v>
      </c>
      <c r="I295" s="253" t="s">
        <v>145</v>
      </c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1"/>
      <c r="Z295" s="211"/>
      <c r="AA295" s="211"/>
      <c r="AB295" s="211"/>
      <c r="AC295" s="211"/>
      <c r="AD295" s="211"/>
      <c r="AE295" s="211" t="s">
        <v>184</v>
      </c>
      <c r="AF295" s="211"/>
      <c r="AG295" s="211"/>
      <c r="AH295" s="211"/>
      <c r="AI295" s="211"/>
      <c r="AJ295" s="211"/>
      <c r="AK295" s="211"/>
      <c r="AL295" s="211"/>
      <c r="AM295" s="211">
        <v>21</v>
      </c>
      <c r="AN295" s="211"/>
      <c r="AO295" s="211"/>
      <c r="AP295" s="211"/>
      <c r="AQ295" s="211"/>
      <c r="AR295" s="211"/>
      <c r="AS295" s="211"/>
      <c r="AT295" s="211"/>
      <c r="AU295" s="211"/>
      <c r="AV295" s="211"/>
      <c r="AW295" s="211"/>
      <c r="AX295" s="211"/>
      <c r="AY295" s="211"/>
      <c r="AZ295" s="211"/>
      <c r="BA295" s="211"/>
      <c r="BB295" s="211"/>
      <c r="BC295" s="211"/>
      <c r="BD295" s="211"/>
      <c r="BE295" s="211"/>
      <c r="BF295" s="211"/>
      <c r="BG295" s="211"/>
      <c r="BH295" s="211"/>
    </row>
    <row r="296" spans="1:60" outlineLevel="1" x14ac:dyDescent="0.2">
      <c r="A296" s="250"/>
      <c r="B296" s="439" t="s">
        <v>418</v>
      </c>
      <c r="C296" s="440"/>
      <c r="D296" s="441"/>
      <c r="E296" s="442"/>
      <c r="F296" s="443"/>
      <c r="G296" s="444"/>
      <c r="H296" s="235"/>
      <c r="I296" s="253"/>
      <c r="J296" s="211"/>
      <c r="K296" s="211"/>
      <c r="L296" s="211"/>
      <c r="M296" s="211"/>
      <c r="N296" s="211"/>
      <c r="O296" s="211"/>
      <c r="P296" s="211"/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  <c r="AA296" s="211"/>
      <c r="AB296" s="211"/>
      <c r="AC296" s="211">
        <v>0</v>
      </c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1"/>
      <c r="AX296" s="211"/>
      <c r="AY296" s="211"/>
      <c r="AZ296" s="211"/>
      <c r="BA296" s="211"/>
      <c r="BB296" s="211"/>
      <c r="BC296" s="211"/>
      <c r="BD296" s="211"/>
      <c r="BE296" s="211"/>
      <c r="BF296" s="211"/>
      <c r="BG296" s="211"/>
      <c r="BH296" s="211"/>
    </row>
    <row r="297" spans="1:60" outlineLevel="1" x14ac:dyDescent="0.2">
      <c r="A297" s="250"/>
      <c r="B297" s="439" t="s">
        <v>405</v>
      </c>
      <c r="C297" s="440"/>
      <c r="D297" s="441"/>
      <c r="E297" s="442"/>
      <c r="F297" s="443"/>
      <c r="G297" s="444"/>
      <c r="H297" s="235"/>
      <c r="I297" s="253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 t="s">
        <v>140</v>
      </c>
      <c r="AF297" s="211"/>
      <c r="AG297" s="211"/>
      <c r="AH297" s="211"/>
      <c r="AI297" s="211"/>
      <c r="AJ297" s="211"/>
      <c r="AK297" s="211"/>
      <c r="AL297" s="211"/>
      <c r="AM297" s="211"/>
      <c r="AN297" s="211"/>
      <c r="AO297" s="211"/>
      <c r="AP297" s="211"/>
      <c r="AQ297" s="211"/>
      <c r="AR297" s="211"/>
      <c r="AS297" s="211"/>
      <c r="AT297" s="211"/>
      <c r="AU297" s="211"/>
      <c r="AV297" s="211"/>
      <c r="AW297" s="211"/>
      <c r="AX297" s="211"/>
      <c r="AY297" s="211"/>
      <c r="AZ297" s="211"/>
      <c r="BA297" s="211"/>
      <c r="BB297" s="211"/>
      <c r="BC297" s="211"/>
      <c r="BD297" s="211"/>
      <c r="BE297" s="211"/>
      <c r="BF297" s="211"/>
      <c r="BG297" s="211"/>
      <c r="BH297" s="211"/>
    </row>
    <row r="298" spans="1:60" outlineLevel="1" x14ac:dyDescent="0.2">
      <c r="A298" s="251">
        <v>50</v>
      </c>
      <c r="B298" s="224" t="s">
        <v>419</v>
      </c>
      <c r="C298" s="240" t="s">
        <v>407</v>
      </c>
      <c r="D298" s="227" t="s">
        <v>343</v>
      </c>
      <c r="E298" s="231">
        <v>1.438E-2</v>
      </c>
      <c r="F298" s="237"/>
      <c r="G298" s="236">
        <f>ROUND(E298*F298,2)</f>
        <v>0</v>
      </c>
      <c r="H298" s="235" t="s">
        <v>412</v>
      </c>
      <c r="I298" s="253" t="s">
        <v>145</v>
      </c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11"/>
      <c r="AA298" s="211"/>
      <c r="AB298" s="211"/>
      <c r="AC298" s="211"/>
      <c r="AD298" s="211"/>
      <c r="AE298" s="211" t="s">
        <v>146</v>
      </c>
      <c r="AF298" s="211"/>
      <c r="AG298" s="211"/>
      <c r="AH298" s="211"/>
      <c r="AI298" s="211"/>
      <c r="AJ298" s="211"/>
      <c r="AK298" s="211"/>
      <c r="AL298" s="211"/>
      <c r="AM298" s="211">
        <v>21</v>
      </c>
      <c r="AN298" s="211"/>
      <c r="AO298" s="211"/>
      <c r="AP298" s="211"/>
      <c r="AQ298" s="211"/>
      <c r="AR298" s="211"/>
      <c r="AS298" s="211"/>
      <c r="AT298" s="211"/>
      <c r="AU298" s="211"/>
      <c r="AV298" s="211"/>
      <c r="AW298" s="211"/>
      <c r="AX298" s="211"/>
      <c r="AY298" s="211"/>
      <c r="AZ298" s="211"/>
      <c r="BA298" s="211"/>
      <c r="BB298" s="211"/>
      <c r="BC298" s="211"/>
      <c r="BD298" s="211"/>
      <c r="BE298" s="211"/>
      <c r="BF298" s="211"/>
      <c r="BG298" s="211"/>
      <c r="BH298" s="211"/>
    </row>
    <row r="299" spans="1:60" x14ac:dyDescent="0.2">
      <c r="A299" s="249" t="s">
        <v>136</v>
      </c>
      <c r="B299" s="223" t="s">
        <v>100</v>
      </c>
      <c r="C299" s="239" t="s">
        <v>101</v>
      </c>
      <c r="D299" s="226"/>
      <c r="E299" s="230"/>
      <c r="F299" s="450">
        <f>SUM(G300:G320)</f>
        <v>0</v>
      </c>
      <c r="G299" s="451"/>
      <c r="H299" s="234"/>
      <c r="I299" s="252"/>
      <c r="AE299" t="s">
        <v>137</v>
      </c>
    </row>
    <row r="300" spans="1:60" outlineLevel="1" x14ac:dyDescent="0.2">
      <c r="A300" s="250"/>
      <c r="B300" s="428" t="s">
        <v>420</v>
      </c>
      <c r="C300" s="429"/>
      <c r="D300" s="430"/>
      <c r="E300" s="431"/>
      <c r="F300" s="432"/>
      <c r="G300" s="433"/>
      <c r="H300" s="235"/>
      <c r="I300" s="253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>
        <v>0</v>
      </c>
      <c r="AD300" s="211"/>
      <c r="AE300" s="211"/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1"/>
      <c r="AX300" s="211"/>
      <c r="AY300" s="211"/>
      <c r="AZ300" s="211"/>
      <c r="BA300" s="211"/>
      <c r="BB300" s="211"/>
      <c r="BC300" s="211"/>
      <c r="BD300" s="211"/>
      <c r="BE300" s="211"/>
      <c r="BF300" s="211"/>
      <c r="BG300" s="211"/>
      <c r="BH300" s="211"/>
    </row>
    <row r="301" spans="1:60" outlineLevel="1" x14ac:dyDescent="0.2">
      <c r="A301" s="251">
        <v>51</v>
      </c>
      <c r="B301" s="224" t="s">
        <v>421</v>
      </c>
      <c r="C301" s="240" t="s">
        <v>422</v>
      </c>
      <c r="D301" s="227" t="s">
        <v>177</v>
      </c>
      <c r="E301" s="231">
        <v>6.2</v>
      </c>
      <c r="F301" s="237"/>
      <c r="G301" s="236">
        <f>ROUND(E301*F301,2)</f>
        <v>0</v>
      </c>
      <c r="H301" s="235" t="s">
        <v>423</v>
      </c>
      <c r="I301" s="253" t="s">
        <v>145</v>
      </c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 t="s">
        <v>146</v>
      </c>
      <c r="AF301" s="211"/>
      <c r="AG301" s="211"/>
      <c r="AH301" s="211"/>
      <c r="AI301" s="211"/>
      <c r="AJ301" s="211"/>
      <c r="AK301" s="211"/>
      <c r="AL301" s="211"/>
      <c r="AM301" s="211">
        <v>21</v>
      </c>
      <c r="AN301" s="211"/>
      <c r="AO301" s="211"/>
      <c r="AP301" s="211"/>
      <c r="AQ301" s="211"/>
      <c r="AR301" s="211"/>
      <c r="AS301" s="211"/>
      <c r="AT301" s="211"/>
      <c r="AU301" s="211"/>
      <c r="AV301" s="211"/>
      <c r="AW301" s="211"/>
      <c r="AX301" s="211"/>
      <c r="AY301" s="211"/>
      <c r="AZ301" s="211"/>
      <c r="BA301" s="211"/>
      <c r="BB301" s="211"/>
      <c r="BC301" s="211"/>
      <c r="BD301" s="211"/>
      <c r="BE301" s="211"/>
      <c r="BF301" s="211"/>
      <c r="BG301" s="211"/>
      <c r="BH301" s="211"/>
    </row>
    <row r="302" spans="1:60" outlineLevel="1" x14ac:dyDescent="0.2">
      <c r="A302" s="250"/>
      <c r="B302" s="225"/>
      <c r="C302" s="241" t="s">
        <v>424</v>
      </c>
      <c r="D302" s="228"/>
      <c r="E302" s="232"/>
      <c r="F302" s="236"/>
      <c r="G302" s="236"/>
      <c r="H302" s="235"/>
      <c r="I302" s="253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/>
      <c r="U302" s="21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/>
      <c r="AF302" s="211"/>
      <c r="AG302" s="211"/>
      <c r="AH302" s="211"/>
      <c r="AI302" s="211"/>
      <c r="AJ302" s="211"/>
      <c r="AK302" s="211"/>
      <c r="AL302" s="211"/>
      <c r="AM302" s="211"/>
      <c r="AN302" s="211"/>
      <c r="AO302" s="211"/>
      <c r="AP302" s="211"/>
      <c r="AQ302" s="211"/>
      <c r="AR302" s="211"/>
      <c r="AS302" s="211"/>
      <c r="AT302" s="211"/>
      <c r="AU302" s="211"/>
      <c r="AV302" s="211"/>
      <c r="AW302" s="211"/>
      <c r="AX302" s="211"/>
      <c r="AY302" s="211"/>
      <c r="AZ302" s="211"/>
      <c r="BA302" s="211"/>
      <c r="BB302" s="211"/>
      <c r="BC302" s="211"/>
      <c r="BD302" s="211"/>
      <c r="BE302" s="211"/>
      <c r="BF302" s="211"/>
      <c r="BG302" s="211"/>
      <c r="BH302" s="211"/>
    </row>
    <row r="303" spans="1:60" outlineLevel="1" x14ac:dyDescent="0.2">
      <c r="A303" s="250"/>
      <c r="B303" s="225"/>
      <c r="C303" s="241" t="s">
        <v>425</v>
      </c>
      <c r="D303" s="228"/>
      <c r="E303" s="232">
        <v>1.4</v>
      </c>
      <c r="F303" s="236"/>
      <c r="G303" s="236"/>
      <c r="H303" s="235"/>
      <c r="I303" s="253"/>
      <c r="J303" s="211"/>
      <c r="K303" s="211"/>
      <c r="L303" s="211"/>
      <c r="M303" s="211"/>
      <c r="N303" s="211"/>
      <c r="O303" s="211"/>
      <c r="P303" s="211"/>
      <c r="Q303" s="211"/>
      <c r="R303" s="211"/>
      <c r="S303" s="211"/>
      <c r="T303" s="211"/>
      <c r="U303" s="21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/>
      <c r="AF303" s="211"/>
      <c r="AG303" s="211"/>
      <c r="AH303" s="211"/>
      <c r="AI303" s="211"/>
      <c r="AJ303" s="211"/>
      <c r="AK303" s="211"/>
      <c r="AL303" s="211"/>
      <c r="AM303" s="211"/>
      <c r="AN303" s="211"/>
      <c r="AO303" s="211"/>
      <c r="AP303" s="211"/>
      <c r="AQ303" s="211"/>
      <c r="AR303" s="211"/>
      <c r="AS303" s="211"/>
      <c r="AT303" s="211"/>
      <c r="AU303" s="211"/>
      <c r="AV303" s="211"/>
      <c r="AW303" s="211"/>
      <c r="AX303" s="211"/>
      <c r="AY303" s="211"/>
      <c r="AZ303" s="211"/>
      <c r="BA303" s="211"/>
      <c r="BB303" s="211"/>
      <c r="BC303" s="211"/>
      <c r="BD303" s="211"/>
      <c r="BE303" s="211"/>
      <c r="BF303" s="211"/>
      <c r="BG303" s="211"/>
      <c r="BH303" s="211"/>
    </row>
    <row r="304" spans="1:60" outlineLevel="1" x14ac:dyDescent="0.2">
      <c r="A304" s="250"/>
      <c r="B304" s="225"/>
      <c r="C304" s="241" t="s">
        <v>426</v>
      </c>
      <c r="D304" s="228"/>
      <c r="E304" s="232">
        <v>4.8</v>
      </c>
      <c r="F304" s="236"/>
      <c r="G304" s="236"/>
      <c r="H304" s="235"/>
      <c r="I304" s="253"/>
      <c r="J304" s="211"/>
      <c r="K304" s="211"/>
      <c r="L304" s="211"/>
      <c r="M304" s="211"/>
      <c r="N304" s="211"/>
      <c r="O304" s="211"/>
      <c r="P304" s="211"/>
      <c r="Q304" s="211"/>
      <c r="R304" s="211"/>
      <c r="S304" s="211"/>
      <c r="T304" s="211"/>
      <c r="U304" s="21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Q304" s="211"/>
      <c r="AR304" s="211"/>
      <c r="AS304" s="211"/>
      <c r="AT304" s="211"/>
      <c r="AU304" s="211"/>
      <c r="AV304" s="211"/>
      <c r="AW304" s="211"/>
      <c r="AX304" s="211"/>
      <c r="AY304" s="211"/>
      <c r="AZ304" s="211"/>
      <c r="BA304" s="211"/>
      <c r="BB304" s="211"/>
      <c r="BC304" s="211"/>
      <c r="BD304" s="211"/>
      <c r="BE304" s="211"/>
      <c r="BF304" s="211"/>
      <c r="BG304" s="211"/>
      <c r="BH304" s="211"/>
    </row>
    <row r="305" spans="1:60" outlineLevel="1" x14ac:dyDescent="0.2">
      <c r="A305" s="250"/>
      <c r="B305" s="439" t="s">
        <v>427</v>
      </c>
      <c r="C305" s="440"/>
      <c r="D305" s="441"/>
      <c r="E305" s="442"/>
      <c r="F305" s="443"/>
      <c r="G305" s="444"/>
      <c r="H305" s="235"/>
      <c r="I305" s="253"/>
      <c r="J305" s="211"/>
      <c r="K305" s="211"/>
      <c r="L305" s="211"/>
      <c r="M305" s="211"/>
      <c r="N305" s="211"/>
      <c r="O305" s="211"/>
      <c r="P305" s="211"/>
      <c r="Q305" s="211"/>
      <c r="R305" s="211"/>
      <c r="S305" s="211"/>
      <c r="T305" s="211"/>
      <c r="U305" s="211"/>
      <c r="V305" s="211"/>
      <c r="W305" s="211"/>
      <c r="X305" s="211"/>
      <c r="Y305" s="211"/>
      <c r="Z305" s="211"/>
      <c r="AA305" s="211"/>
      <c r="AB305" s="211"/>
      <c r="AC305" s="211">
        <v>0</v>
      </c>
      <c r="AD305" s="211"/>
      <c r="AE305" s="211"/>
      <c r="AF305" s="211"/>
      <c r="AG305" s="211"/>
      <c r="AH305" s="211"/>
      <c r="AI305" s="211"/>
      <c r="AJ305" s="211"/>
      <c r="AK305" s="211"/>
      <c r="AL305" s="211"/>
      <c r="AM305" s="211"/>
      <c r="AN305" s="211"/>
      <c r="AO305" s="211"/>
      <c r="AP305" s="211"/>
      <c r="AQ305" s="211"/>
      <c r="AR305" s="211"/>
      <c r="AS305" s="211"/>
      <c r="AT305" s="211"/>
      <c r="AU305" s="211"/>
      <c r="AV305" s="211"/>
      <c r="AW305" s="211"/>
      <c r="AX305" s="211"/>
      <c r="AY305" s="211"/>
      <c r="AZ305" s="211"/>
      <c r="BA305" s="211"/>
      <c r="BB305" s="211"/>
      <c r="BC305" s="211"/>
      <c r="BD305" s="211"/>
      <c r="BE305" s="211"/>
      <c r="BF305" s="211"/>
      <c r="BG305" s="211"/>
      <c r="BH305" s="211"/>
    </row>
    <row r="306" spans="1:60" outlineLevel="1" x14ac:dyDescent="0.2">
      <c r="A306" s="251">
        <v>52</v>
      </c>
      <c r="B306" s="224" t="s">
        <v>428</v>
      </c>
      <c r="C306" s="240" t="s">
        <v>429</v>
      </c>
      <c r="D306" s="227" t="s">
        <v>158</v>
      </c>
      <c r="E306" s="231">
        <v>31.98</v>
      </c>
      <c r="F306" s="237"/>
      <c r="G306" s="236">
        <f>ROUND(E306*F306,2)</f>
        <v>0</v>
      </c>
      <c r="H306" s="235" t="s">
        <v>423</v>
      </c>
      <c r="I306" s="253" t="s">
        <v>145</v>
      </c>
      <c r="J306" s="211"/>
      <c r="K306" s="211"/>
      <c r="L306" s="211"/>
      <c r="M306" s="211"/>
      <c r="N306" s="211"/>
      <c r="O306" s="211"/>
      <c r="P306" s="211"/>
      <c r="Q306" s="211"/>
      <c r="R306" s="211"/>
      <c r="S306" s="211"/>
      <c r="T306" s="211"/>
      <c r="U306" s="211"/>
      <c r="V306" s="211"/>
      <c r="W306" s="211"/>
      <c r="X306" s="211"/>
      <c r="Y306" s="211"/>
      <c r="Z306" s="211"/>
      <c r="AA306" s="211"/>
      <c r="AB306" s="211"/>
      <c r="AC306" s="211"/>
      <c r="AD306" s="211"/>
      <c r="AE306" s="211" t="s">
        <v>146</v>
      </c>
      <c r="AF306" s="211"/>
      <c r="AG306" s="211"/>
      <c r="AH306" s="211"/>
      <c r="AI306" s="211"/>
      <c r="AJ306" s="211"/>
      <c r="AK306" s="211"/>
      <c r="AL306" s="211"/>
      <c r="AM306" s="211">
        <v>21</v>
      </c>
      <c r="AN306" s="211"/>
      <c r="AO306" s="211"/>
      <c r="AP306" s="211"/>
      <c r="AQ306" s="211"/>
      <c r="AR306" s="211"/>
      <c r="AS306" s="211"/>
      <c r="AT306" s="211"/>
      <c r="AU306" s="211"/>
      <c r="AV306" s="211"/>
      <c r="AW306" s="211"/>
      <c r="AX306" s="211"/>
      <c r="AY306" s="211"/>
      <c r="AZ306" s="211"/>
      <c r="BA306" s="211"/>
      <c r="BB306" s="211"/>
      <c r="BC306" s="211"/>
      <c r="BD306" s="211"/>
      <c r="BE306" s="211"/>
      <c r="BF306" s="211"/>
      <c r="BG306" s="211"/>
      <c r="BH306" s="211"/>
    </row>
    <row r="307" spans="1:60" outlineLevel="1" x14ac:dyDescent="0.2">
      <c r="A307" s="250"/>
      <c r="B307" s="225"/>
      <c r="C307" s="241" t="s">
        <v>147</v>
      </c>
      <c r="D307" s="228"/>
      <c r="E307" s="232"/>
      <c r="F307" s="236"/>
      <c r="G307" s="236"/>
      <c r="H307" s="235"/>
      <c r="I307" s="253"/>
      <c r="J307" s="211"/>
      <c r="K307" s="211"/>
      <c r="L307" s="211"/>
      <c r="M307" s="211"/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1"/>
      <c r="AA307" s="211"/>
      <c r="AB307" s="211"/>
      <c r="AC307" s="211"/>
      <c r="AD307" s="211"/>
      <c r="AE307" s="211"/>
      <c r="AF307" s="211"/>
      <c r="AG307" s="211"/>
      <c r="AH307" s="211"/>
      <c r="AI307" s="211"/>
      <c r="AJ307" s="211"/>
      <c r="AK307" s="211"/>
      <c r="AL307" s="211"/>
      <c r="AM307" s="211"/>
      <c r="AN307" s="211"/>
      <c r="AO307" s="211"/>
      <c r="AP307" s="211"/>
      <c r="AQ307" s="211"/>
      <c r="AR307" s="211"/>
      <c r="AS307" s="211"/>
      <c r="AT307" s="211"/>
      <c r="AU307" s="211"/>
      <c r="AV307" s="211"/>
      <c r="AW307" s="211"/>
      <c r="AX307" s="211"/>
      <c r="AY307" s="211"/>
      <c r="AZ307" s="211"/>
      <c r="BA307" s="211"/>
      <c r="BB307" s="211"/>
      <c r="BC307" s="211"/>
      <c r="BD307" s="211"/>
      <c r="BE307" s="211"/>
      <c r="BF307" s="211"/>
      <c r="BG307" s="211"/>
      <c r="BH307" s="211"/>
    </row>
    <row r="308" spans="1:60" outlineLevel="1" x14ac:dyDescent="0.2">
      <c r="A308" s="250"/>
      <c r="B308" s="225"/>
      <c r="C308" s="241" t="s">
        <v>209</v>
      </c>
      <c r="D308" s="228"/>
      <c r="E308" s="232">
        <v>13.17</v>
      </c>
      <c r="F308" s="236"/>
      <c r="G308" s="236"/>
      <c r="H308" s="235"/>
      <c r="I308" s="253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211"/>
      <c r="Z308" s="211"/>
      <c r="AA308" s="211"/>
      <c r="AB308" s="211"/>
      <c r="AC308" s="211"/>
      <c r="AD308" s="211"/>
      <c r="AE308" s="211"/>
      <c r="AF308" s="211"/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Q308" s="211"/>
      <c r="AR308" s="211"/>
      <c r="AS308" s="211"/>
      <c r="AT308" s="211"/>
      <c r="AU308" s="211"/>
      <c r="AV308" s="211"/>
      <c r="AW308" s="211"/>
      <c r="AX308" s="211"/>
      <c r="AY308" s="211"/>
      <c r="AZ308" s="211"/>
      <c r="BA308" s="211"/>
      <c r="BB308" s="211"/>
      <c r="BC308" s="211"/>
      <c r="BD308" s="211"/>
      <c r="BE308" s="211"/>
      <c r="BF308" s="211"/>
      <c r="BG308" s="211"/>
      <c r="BH308" s="211"/>
    </row>
    <row r="309" spans="1:60" outlineLevel="1" x14ac:dyDescent="0.2">
      <c r="A309" s="250"/>
      <c r="B309" s="225"/>
      <c r="C309" s="241" t="s">
        <v>210</v>
      </c>
      <c r="D309" s="228"/>
      <c r="E309" s="232">
        <v>7.93</v>
      </c>
      <c r="F309" s="236"/>
      <c r="G309" s="236"/>
      <c r="H309" s="235"/>
      <c r="I309" s="253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211"/>
      <c r="Z309" s="211"/>
      <c r="AA309" s="211"/>
      <c r="AB309" s="211"/>
      <c r="AC309" s="211"/>
      <c r="AD309" s="211"/>
      <c r="AE309" s="211"/>
      <c r="AF309" s="211"/>
      <c r="AG309" s="211"/>
      <c r="AH309" s="211"/>
      <c r="AI309" s="211"/>
      <c r="AJ309" s="211"/>
      <c r="AK309" s="211"/>
      <c r="AL309" s="211"/>
      <c r="AM309" s="211"/>
      <c r="AN309" s="211"/>
      <c r="AO309" s="211"/>
      <c r="AP309" s="211"/>
      <c r="AQ309" s="211"/>
      <c r="AR309" s="211"/>
      <c r="AS309" s="211"/>
      <c r="AT309" s="211"/>
      <c r="AU309" s="211"/>
      <c r="AV309" s="211"/>
      <c r="AW309" s="211"/>
      <c r="AX309" s="211"/>
      <c r="AY309" s="211"/>
      <c r="AZ309" s="211"/>
      <c r="BA309" s="211"/>
      <c r="BB309" s="211"/>
      <c r="BC309" s="211"/>
      <c r="BD309" s="211"/>
      <c r="BE309" s="211"/>
      <c r="BF309" s="211"/>
      <c r="BG309" s="211"/>
      <c r="BH309" s="211"/>
    </row>
    <row r="310" spans="1:60" outlineLevel="1" x14ac:dyDescent="0.2">
      <c r="A310" s="250"/>
      <c r="B310" s="225"/>
      <c r="C310" s="241" t="s">
        <v>212</v>
      </c>
      <c r="D310" s="228"/>
      <c r="E310" s="232">
        <v>5.37</v>
      </c>
      <c r="F310" s="236"/>
      <c r="G310" s="236"/>
      <c r="H310" s="235"/>
      <c r="I310" s="253"/>
      <c r="J310" s="211"/>
      <c r="K310" s="211"/>
      <c r="L310" s="211"/>
      <c r="M310" s="211"/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1"/>
      <c r="AA310" s="211"/>
      <c r="AB310" s="211"/>
      <c r="AC310" s="211"/>
      <c r="AD310" s="211"/>
      <c r="AE310" s="211"/>
      <c r="AF310" s="211"/>
      <c r="AG310" s="211"/>
      <c r="AH310" s="211"/>
      <c r="AI310" s="211"/>
      <c r="AJ310" s="211"/>
      <c r="AK310" s="211"/>
      <c r="AL310" s="211"/>
      <c r="AM310" s="211"/>
      <c r="AN310" s="211"/>
      <c r="AO310" s="211"/>
      <c r="AP310" s="211"/>
      <c r="AQ310" s="211"/>
      <c r="AR310" s="211"/>
      <c r="AS310" s="211"/>
      <c r="AT310" s="211"/>
      <c r="AU310" s="211"/>
      <c r="AV310" s="211"/>
      <c r="AW310" s="211"/>
      <c r="AX310" s="211"/>
      <c r="AY310" s="211"/>
      <c r="AZ310" s="211"/>
      <c r="BA310" s="211"/>
      <c r="BB310" s="211"/>
      <c r="BC310" s="211"/>
      <c r="BD310" s="211"/>
      <c r="BE310" s="211"/>
      <c r="BF310" s="211"/>
      <c r="BG310" s="211"/>
      <c r="BH310" s="211"/>
    </row>
    <row r="311" spans="1:60" outlineLevel="1" x14ac:dyDescent="0.2">
      <c r="A311" s="250"/>
      <c r="B311" s="225"/>
      <c r="C311" s="241" t="s">
        <v>213</v>
      </c>
      <c r="D311" s="228"/>
      <c r="E311" s="232">
        <v>5.51</v>
      </c>
      <c r="F311" s="236"/>
      <c r="G311" s="236"/>
      <c r="H311" s="235"/>
      <c r="I311" s="253"/>
      <c r="J311" s="211"/>
      <c r="K311" s="211"/>
      <c r="L311" s="211"/>
      <c r="M311" s="211"/>
      <c r="N311" s="211"/>
      <c r="O311" s="211"/>
      <c r="P311" s="211"/>
      <c r="Q311" s="211"/>
      <c r="R311" s="211"/>
      <c r="S311" s="211"/>
      <c r="T311" s="211"/>
      <c r="U311" s="211"/>
      <c r="V311" s="211"/>
      <c r="W311" s="211"/>
      <c r="X311" s="211"/>
      <c r="Y311" s="211"/>
      <c r="Z311" s="211"/>
      <c r="AA311" s="211"/>
      <c r="AB311" s="211"/>
      <c r="AC311" s="211"/>
      <c r="AD311" s="211"/>
      <c r="AE311" s="211"/>
      <c r="AF311" s="211"/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  <c r="AV311" s="211"/>
      <c r="AW311" s="211"/>
      <c r="AX311" s="211"/>
      <c r="AY311" s="211"/>
      <c r="AZ311" s="211"/>
      <c r="BA311" s="211"/>
      <c r="BB311" s="211"/>
      <c r="BC311" s="211"/>
      <c r="BD311" s="211"/>
      <c r="BE311" s="211"/>
      <c r="BF311" s="211"/>
      <c r="BG311" s="211"/>
      <c r="BH311" s="211"/>
    </row>
    <row r="312" spans="1:60" outlineLevel="1" x14ac:dyDescent="0.2">
      <c r="A312" s="251">
        <v>53</v>
      </c>
      <c r="B312" s="224" t="s">
        <v>430</v>
      </c>
      <c r="C312" s="240" t="s">
        <v>431</v>
      </c>
      <c r="D312" s="227" t="s">
        <v>177</v>
      </c>
      <c r="E312" s="231">
        <v>6.82</v>
      </c>
      <c r="F312" s="237"/>
      <c r="G312" s="236">
        <f>ROUND(E312*F312,2)</f>
        <v>0</v>
      </c>
      <c r="H312" s="235" t="s">
        <v>401</v>
      </c>
      <c r="I312" s="253" t="s">
        <v>145</v>
      </c>
      <c r="J312" s="211"/>
      <c r="K312" s="211"/>
      <c r="L312" s="211"/>
      <c r="M312" s="211"/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211"/>
      <c r="Z312" s="211"/>
      <c r="AA312" s="211"/>
      <c r="AB312" s="211"/>
      <c r="AC312" s="211"/>
      <c r="AD312" s="211"/>
      <c r="AE312" s="211" t="s">
        <v>184</v>
      </c>
      <c r="AF312" s="211"/>
      <c r="AG312" s="211"/>
      <c r="AH312" s="211"/>
      <c r="AI312" s="211"/>
      <c r="AJ312" s="211"/>
      <c r="AK312" s="211"/>
      <c r="AL312" s="211"/>
      <c r="AM312" s="211">
        <v>21</v>
      </c>
      <c r="AN312" s="211"/>
      <c r="AO312" s="211"/>
      <c r="AP312" s="211"/>
      <c r="AQ312" s="211"/>
      <c r="AR312" s="211"/>
      <c r="AS312" s="211"/>
      <c r="AT312" s="211"/>
      <c r="AU312" s="211"/>
      <c r="AV312" s="211"/>
      <c r="AW312" s="211"/>
      <c r="AX312" s="211"/>
      <c r="AY312" s="211"/>
      <c r="AZ312" s="211"/>
      <c r="BA312" s="211"/>
      <c r="BB312" s="211"/>
      <c r="BC312" s="211"/>
      <c r="BD312" s="211"/>
      <c r="BE312" s="211"/>
      <c r="BF312" s="211"/>
      <c r="BG312" s="211"/>
      <c r="BH312" s="211"/>
    </row>
    <row r="313" spans="1:60" outlineLevel="1" x14ac:dyDescent="0.2">
      <c r="A313" s="250"/>
      <c r="B313" s="225"/>
      <c r="C313" s="241" t="s">
        <v>432</v>
      </c>
      <c r="D313" s="228"/>
      <c r="E313" s="232"/>
      <c r="F313" s="236"/>
      <c r="G313" s="236"/>
      <c r="H313" s="235"/>
      <c r="I313" s="253"/>
      <c r="J313" s="211"/>
      <c r="K313" s="211"/>
      <c r="L313" s="211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211"/>
      <c r="Z313" s="211"/>
      <c r="AA313" s="211"/>
      <c r="AB313" s="211"/>
      <c r="AC313" s="211"/>
      <c r="AD313" s="211"/>
      <c r="AE313" s="211"/>
      <c r="AF313" s="211"/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Q313" s="211"/>
      <c r="AR313" s="211"/>
      <c r="AS313" s="211"/>
      <c r="AT313" s="211"/>
      <c r="AU313" s="211"/>
      <c r="AV313" s="211"/>
      <c r="AW313" s="211"/>
      <c r="AX313" s="211"/>
      <c r="AY313" s="211"/>
      <c r="AZ313" s="211"/>
      <c r="BA313" s="211"/>
      <c r="BB313" s="211"/>
      <c r="BC313" s="211"/>
      <c r="BD313" s="211"/>
      <c r="BE313" s="211"/>
      <c r="BF313" s="211"/>
      <c r="BG313" s="211"/>
      <c r="BH313" s="211"/>
    </row>
    <row r="314" spans="1:60" outlineLevel="1" x14ac:dyDescent="0.2">
      <c r="A314" s="250"/>
      <c r="B314" s="225"/>
      <c r="C314" s="241" t="s">
        <v>433</v>
      </c>
      <c r="D314" s="228"/>
      <c r="E314" s="232">
        <v>6.82</v>
      </c>
      <c r="F314" s="236"/>
      <c r="G314" s="236"/>
      <c r="H314" s="235"/>
      <c r="I314" s="253"/>
      <c r="J314" s="211"/>
      <c r="K314" s="211"/>
      <c r="L314" s="211"/>
      <c r="M314" s="211"/>
      <c r="N314" s="211"/>
      <c r="O314" s="211"/>
      <c r="P314" s="211"/>
      <c r="Q314" s="211"/>
      <c r="R314" s="211"/>
      <c r="S314" s="211"/>
      <c r="T314" s="211"/>
      <c r="U314" s="211"/>
      <c r="V314" s="211"/>
      <c r="W314" s="211"/>
      <c r="X314" s="211"/>
      <c r="Y314" s="211"/>
      <c r="Z314" s="211"/>
      <c r="AA314" s="211"/>
      <c r="AB314" s="211"/>
      <c r="AC314" s="211"/>
      <c r="AD314" s="211"/>
      <c r="AE314" s="211"/>
      <c r="AF314" s="211"/>
      <c r="AG314" s="211"/>
      <c r="AH314" s="211"/>
      <c r="AI314" s="211"/>
      <c r="AJ314" s="211"/>
      <c r="AK314" s="211"/>
      <c r="AL314" s="211"/>
      <c r="AM314" s="211"/>
      <c r="AN314" s="211"/>
      <c r="AO314" s="211"/>
      <c r="AP314" s="211"/>
      <c r="AQ314" s="211"/>
      <c r="AR314" s="211"/>
      <c r="AS314" s="211"/>
      <c r="AT314" s="211"/>
      <c r="AU314" s="211"/>
      <c r="AV314" s="211"/>
      <c r="AW314" s="211"/>
      <c r="AX314" s="211"/>
      <c r="AY314" s="211"/>
      <c r="AZ314" s="211"/>
      <c r="BA314" s="211"/>
      <c r="BB314" s="211"/>
      <c r="BC314" s="211"/>
      <c r="BD314" s="211"/>
      <c r="BE314" s="211"/>
      <c r="BF314" s="211"/>
      <c r="BG314" s="211"/>
      <c r="BH314" s="211"/>
    </row>
    <row r="315" spans="1:60" ht="22.5" outlineLevel="1" x14ac:dyDescent="0.2">
      <c r="A315" s="251">
        <v>54</v>
      </c>
      <c r="B315" s="224" t="s">
        <v>434</v>
      </c>
      <c r="C315" s="240" t="s">
        <v>435</v>
      </c>
      <c r="D315" s="227" t="s">
        <v>158</v>
      </c>
      <c r="E315" s="231">
        <v>35.177999999999997</v>
      </c>
      <c r="F315" s="237"/>
      <c r="G315" s="236">
        <f>ROUND(E315*F315,2)</f>
        <v>0</v>
      </c>
      <c r="H315" s="235"/>
      <c r="I315" s="253" t="s">
        <v>183</v>
      </c>
      <c r="J315" s="211"/>
      <c r="K315" s="211"/>
      <c r="L315" s="211"/>
      <c r="M315" s="211"/>
      <c r="N315" s="211"/>
      <c r="O315" s="211"/>
      <c r="P315" s="211"/>
      <c r="Q315" s="211"/>
      <c r="R315" s="211"/>
      <c r="S315" s="211"/>
      <c r="T315" s="211"/>
      <c r="U315" s="211"/>
      <c r="V315" s="211"/>
      <c r="W315" s="211"/>
      <c r="X315" s="211"/>
      <c r="Y315" s="211"/>
      <c r="Z315" s="211"/>
      <c r="AA315" s="211"/>
      <c r="AB315" s="211"/>
      <c r="AC315" s="211"/>
      <c r="AD315" s="211"/>
      <c r="AE315" s="211" t="s">
        <v>184</v>
      </c>
      <c r="AF315" s="211"/>
      <c r="AG315" s="211"/>
      <c r="AH315" s="211"/>
      <c r="AI315" s="211"/>
      <c r="AJ315" s="211"/>
      <c r="AK315" s="211"/>
      <c r="AL315" s="211"/>
      <c r="AM315" s="211">
        <v>21</v>
      </c>
      <c r="AN315" s="211"/>
      <c r="AO315" s="211"/>
      <c r="AP315" s="211"/>
      <c r="AQ315" s="211"/>
      <c r="AR315" s="211"/>
      <c r="AS315" s="211"/>
      <c r="AT315" s="211"/>
      <c r="AU315" s="211"/>
      <c r="AV315" s="211"/>
      <c r="AW315" s="211"/>
      <c r="AX315" s="211"/>
      <c r="AY315" s="211"/>
      <c r="AZ315" s="211"/>
      <c r="BA315" s="211"/>
      <c r="BB315" s="211"/>
      <c r="BC315" s="211"/>
      <c r="BD315" s="211"/>
      <c r="BE315" s="211"/>
      <c r="BF315" s="211"/>
      <c r="BG315" s="211"/>
      <c r="BH315" s="211"/>
    </row>
    <row r="316" spans="1:60" outlineLevel="1" x14ac:dyDescent="0.2">
      <c r="A316" s="250"/>
      <c r="B316" s="225"/>
      <c r="C316" s="241" t="s">
        <v>432</v>
      </c>
      <c r="D316" s="228"/>
      <c r="E316" s="232"/>
      <c r="F316" s="236"/>
      <c r="G316" s="236"/>
      <c r="H316" s="235"/>
      <c r="I316" s="253"/>
      <c r="J316" s="211"/>
      <c r="K316" s="211"/>
      <c r="L316" s="211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211"/>
      <c r="AV316" s="211"/>
      <c r="AW316" s="211"/>
      <c r="AX316" s="211"/>
      <c r="AY316" s="211"/>
      <c r="AZ316" s="211"/>
      <c r="BA316" s="211"/>
      <c r="BB316" s="211"/>
      <c r="BC316" s="211"/>
      <c r="BD316" s="211"/>
      <c r="BE316" s="211"/>
      <c r="BF316" s="211"/>
      <c r="BG316" s="211"/>
      <c r="BH316" s="211"/>
    </row>
    <row r="317" spans="1:60" outlineLevel="1" x14ac:dyDescent="0.2">
      <c r="A317" s="250"/>
      <c r="B317" s="225"/>
      <c r="C317" s="241" t="s">
        <v>436</v>
      </c>
      <c r="D317" s="228"/>
      <c r="E317" s="232">
        <v>35.177999999999997</v>
      </c>
      <c r="F317" s="236"/>
      <c r="G317" s="236"/>
      <c r="H317" s="235"/>
      <c r="I317" s="253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1"/>
      <c r="AT317" s="211"/>
      <c r="AU317" s="211"/>
      <c r="AV317" s="211"/>
      <c r="AW317" s="211"/>
      <c r="AX317" s="211"/>
      <c r="AY317" s="211"/>
      <c r="AZ317" s="211"/>
      <c r="BA317" s="211"/>
      <c r="BB317" s="211"/>
      <c r="BC317" s="211"/>
      <c r="BD317" s="211"/>
      <c r="BE317" s="211"/>
      <c r="BF317" s="211"/>
      <c r="BG317" s="211"/>
      <c r="BH317" s="211"/>
    </row>
    <row r="318" spans="1:60" outlineLevel="1" x14ac:dyDescent="0.2">
      <c r="A318" s="250"/>
      <c r="B318" s="439" t="s">
        <v>437</v>
      </c>
      <c r="C318" s="440"/>
      <c r="D318" s="441"/>
      <c r="E318" s="442"/>
      <c r="F318" s="443"/>
      <c r="G318" s="444"/>
      <c r="H318" s="235"/>
      <c r="I318" s="253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211"/>
      <c r="Z318" s="211"/>
      <c r="AA318" s="211"/>
      <c r="AB318" s="211"/>
      <c r="AC318" s="211">
        <v>0</v>
      </c>
      <c r="AD318" s="211"/>
      <c r="AE318" s="211"/>
      <c r="AF318" s="211"/>
      <c r="AG318" s="211"/>
      <c r="AH318" s="211"/>
      <c r="AI318" s="211"/>
      <c r="AJ318" s="211"/>
      <c r="AK318" s="211"/>
      <c r="AL318" s="211"/>
      <c r="AM318" s="211"/>
      <c r="AN318" s="211"/>
      <c r="AO318" s="211"/>
      <c r="AP318" s="211"/>
      <c r="AQ318" s="211"/>
      <c r="AR318" s="211"/>
      <c r="AS318" s="211"/>
      <c r="AT318" s="211"/>
      <c r="AU318" s="211"/>
      <c r="AV318" s="211"/>
      <c r="AW318" s="211"/>
      <c r="AX318" s="211"/>
      <c r="AY318" s="211"/>
      <c r="AZ318" s="211"/>
      <c r="BA318" s="211"/>
      <c r="BB318" s="211"/>
      <c r="BC318" s="211"/>
      <c r="BD318" s="211"/>
      <c r="BE318" s="211"/>
      <c r="BF318" s="211"/>
      <c r="BG318" s="211"/>
      <c r="BH318" s="211"/>
    </row>
    <row r="319" spans="1:60" outlineLevel="1" x14ac:dyDescent="0.2">
      <c r="A319" s="250"/>
      <c r="B319" s="439" t="s">
        <v>405</v>
      </c>
      <c r="C319" s="440"/>
      <c r="D319" s="441"/>
      <c r="E319" s="442"/>
      <c r="F319" s="443"/>
      <c r="G319" s="444"/>
      <c r="H319" s="235"/>
      <c r="I319" s="253"/>
      <c r="J319" s="211"/>
      <c r="K319" s="211"/>
      <c r="L319" s="211"/>
      <c r="M319" s="211"/>
      <c r="N319" s="211"/>
      <c r="O319" s="211"/>
      <c r="P319" s="211"/>
      <c r="Q319" s="211"/>
      <c r="R319" s="211"/>
      <c r="S319" s="211"/>
      <c r="T319" s="211"/>
      <c r="U319" s="21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 t="s">
        <v>140</v>
      </c>
      <c r="AF319" s="211"/>
      <c r="AG319" s="211"/>
      <c r="AH319" s="211"/>
      <c r="AI319" s="211"/>
      <c r="AJ319" s="211"/>
      <c r="AK319" s="211"/>
      <c r="AL319" s="211"/>
      <c r="AM319" s="211"/>
      <c r="AN319" s="211"/>
      <c r="AO319" s="211"/>
      <c r="AP319" s="211"/>
      <c r="AQ319" s="211"/>
      <c r="AR319" s="211"/>
      <c r="AS319" s="211"/>
      <c r="AT319" s="211"/>
      <c r="AU319" s="211"/>
      <c r="AV319" s="211"/>
      <c r="AW319" s="211"/>
      <c r="AX319" s="211"/>
      <c r="AY319" s="211"/>
      <c r="AZ319" s="211"/>
      <c r="BA319" s="211"/>
      <c r="BB319" s="211"/>
      <c r="BC319" s="211"/>
      <c r="BD319" s="211"/>
      <c r="BE319" s="211"/>
      <c r="BF319" s="211"/>
      <c r="BG319" s="211"/>
      <c r="BH319" s="211"/>
    </row>
    <row r="320" spans="1:60" outlineLevel="1" x14ac:dyDescent="0.2">
      <c r="A320" s="251">
        <v>55</v>
      </c>
      <c r="B320" s="224" t="s">
        <v>438</v>
      </c>
      <c r="C320" s="240" t="s">
        <v>407</v>
      </c>
      <c r="D320" s="227" t="s">
        <v>343</v>
      </c>
      <c r="E320" s="231">
        <v>0.82882</v>
      </c>
      <c r="F320" s="237"/>
      <c r="G320" s="236">
        <f>ROUND(E320*F320,2)</f>
        <v>0</v>
      </c>
      <c r="H320" s="235" t="s">
        <v>423</v>
      </c>
      <c r="I320" s="253" t="s">
        <v>145</v>
      </c>
      <c r="J320" s="211"/>
      <c r="K320" s="211"/>
      <c r="L320" s="211"/>
      <c r="M320" s="211"/>
      <c r="N320" s="211"/>
      <c r="O320" s="211"/>
      <c r="P320" s="211"/>
      <c r="Q320" s="211"/>
      <c r="R320" s="211"/>
      <c r="S320" s="211"/>
      <c r="T320" s="211"/>
      <c r="U320" s="211"/>
      <c r="V320" s="211"/>
      <c r="W320" s="211"/>
      <c r="X320" s="211"/>
      <c r="Y320" s="211"/>
      <c r="Z320" s="211"/>
      <c r="AA320" s="211"/>
      <c r="AB320" s="211"/>
      <c r="AC320" s="211"/>
      <c r="AD320" s="211"/>
      <c r="AE320" s="211" t="s">
        <v>146</v>
      </c>
      <c r="AF320" s="211"/>
      <c r="AG320" s="211"/>
      <c r="AH320" s="211"/>
      <c r="AI320" s="211"/>
      <c r="AJ320" s="211"/>
      <c r="AK320" s="211"/>
      <c r="AL320" s="211"/>
      <c r="AM320" s="211">
        <v>21</v>
      </c>
      <c r="AN320" s="211"/>
      <c r="AO320" s="211"/>
      <c r="AP320" s="211"/>
      <c r="AQ320" s="211"/>
      <c r="AR320" s="211"/>
      <c r="AS320" s="211"/>
      <c r="AT320" s="211"/>
      <c r="AU320" s="211"/>
      <c r="AV320" s="211"/>
      <c r="AW320" s="211"/>
      <c r="AX320" s="211"/>
      <c r="AY320" s="211"/>
      <c r="AZ320" s="211"/>
      <c r="BA320" s="211"/>
      <c r="BB320" s="211"/>
      <c r="BC320" s="211"/>
      <c r="BD320" s="211"/>
      <c r="BE320" s="211"/>
      <c r="BF320" s="211"/>
      <c r="BG320" s="211"/>
      <c r="BH320" s="211"/>
    </row>
    <row r="321" spans="1:60" x14ac:dyDescent="0.2">
      <c r="A321" s="249" t="s">
        <v>136</v>
      </c>
      <c r="B321" s="223" t="s">
        <v>102</v>
      </c>
      <c r="C321" s="239" t="s">
        <v>103</v>
      </c>
      <c r="D321" s="226"/>
      <c r="E321" s="230"/>
      <c r="F321" s="450">
        <f>SUM(G322:G354)</f>
        <v>0</v>
      </c>
      <c r="G321" s="451"/>
      <c r="H321" s="234"/>
      <c r="I321" s="252"/>
      <c r="AE321" t="s">
        <v>137</v>
      </c>
    </row>
    <row r="322" spans="1:60" outlineLevel="1" x14ac:dyDescent="0.2">
      <c r="A322" s="250"/>
      <c r="B322" s="428" t="s">
        <v>439</v>
      </c>
      <c r="C322" s="429"/>
      <c r="D322" s="430"/>
      <c r="E322" s="431"/>
      <c r="F322" s="432"/>
      <c r="G322" s="433"/>
      <c r="H322" s="235"/>
      <c r="I322" s="253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1"/>
      <c r="U322" s="211"/>
      <c r="V322" s="211"/>
      <c r="W322" s="211"/>
      <c r="X322" s="211"/>
      <c r="Y322" s="211"/>
      <c r="Z322" s="211"/>
      <c r="AA322" s="211"/>
      <c r="AB322" s="211"/>
      <c r="AC322" s="211">
        <v>0</v>
      </c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1"/>
      <c r="AX322" s="211"/>
      <c r="AY322" s="211"/>
      <c r="AZ322" s="211"/>
      <c r="BA322" s="211"/>
      <c r="BB322" s="211"/>
      <c r="BC322" s="211"/>
      <c r="BD322" s="211"/>
      <c r="BE322" s="211"/>
      <c r="BF322" s="211"/>
      <c r="BG322" s="211"/>
      <c r="BH322" s="211"/>
    </row>
    <row r="323" spans="1:60" outlineLevel="1" x14ac:dyDescent="0.2">
      <c r="A323" s="251">
        <v>56</v>
      </c>
      <c r="B323" s="224" t="s">
        <v>440</v>
      </c>
      <c r="C323" s="240" t="s">
        <v>441</v>
      </c>
      <c r="D323" s="227" t="s">
        <v>177</v>
      </c>
      <c r="E323" s="231">
        <v>41.4</v>
      </c>
      <c r="F323" s="237"/>
      <c r="G323" s="236">
        <f>ROUND(E323*F323,2)</f>
        <v>0</v>
      </c>
      <c r="H323" s="235" t="s">
        <v>442</v>
      </c>
      <c r="I323" s="253" t="s">
        <v>145</v>
      </c>
      <c r="J323" s="211"/>
      <c r="K323" s="211"/>
      <c r="L323" s="211"/>
      <c r="M323" s="211"/>
      <c r="N323" s="211"/>
      <c r="O323" s="211"/>
      <c r="P323" s="211"/>
      <c r="Q323" s="211"/>
      <c r="R323" s="211"/>
      <c r="S323" s="211"/>
      <c r="T323" s="211"/>
      <c r="U323" s="211"/>
      <c r="V323" s="211"/>
      <c r="W323" s="211"/>
      <c r="X323" s="211"/>
      <c r="Y323" s="211"/>
      <c r="Z323" s="211"/>
      <c r="AA323" s="211"/>
      <c r="AB323" s="211"/>
      <c r="AC323" s="211"/>
      <c r="AD323" s="211"/>
      <c r="AE323" s="211" t="s">
        <v>146</v>
      </c>
      <c r="AF323" s="211"/>
      <c r="AG323" s="211"/>
      <c r="AH323" s="211"/>
      <c r="AI323" s="211"/>
      <c r="AJ323" s="211"/>
      <c r="AK323" s="211"/>
      <c r="AL323" s="211"/>
      <c r="AM323" s="211">
        <v>21</v>
      </c>
      <c r="AN323" s="211"/>
      <c r="AO323" s="211"/>
      <c r="AP323" s="211"/>
      <c r="AQ323" s="211"/>
      <c r="AR323" s="211"/>
      <c r="AS323" s="211"/>
      <c r="AT323" s="211"/>
      <c r="AU323" s="211"/>
      <c r="AV323" s="211"/>
      <c r="AW323" s="211"/>
      <c r="AX323" s="211"/>
      <c r="AY323" s="211"/>
      <c r="AZ323" s="211"/>
      <c r="BA323" s="211"/>
      <c r="BB323" s="211"/>
      <c r="BC323" s="211"/>
      <c r="BD323" s="211"/>
      <c r="BE323" s="211"/>
      <c r="BF323" s="211"/>
      <c r="BG323" s="211"/>
      <c r="BH323" s="211"/>
    </row>
    <row r="324" spans="1:60" outlineLevel="1" x14ac:dyDescent="0.2">
      <c r="A324" s="250"/>
      <c r="B324" s="225"/>
      <c r="C324" s="241" t="s">
        <v>147</v>
      </c>
      <c r="D324" s="228"/>
      <c r="E324" s="232"/>
      <c r="F324" s="236"/>
      <c r="G324" s="236"/>
      <c r="H324" s="235"/>
      <c r="I324" s="253"/>
      <c r="J324" s="211"/>
      <c r="K324" s="211"/>
      <c r="L324" s="211"/>
      <c r="M324" s="211"/>
      <c r="N324" s="211"/>
      <c r="O324" s="211"/>
      <c r="P324" s="211"/>
      <c r="Q324" s="211"/>
      <c r="R324" s="211"/>
      <c r="S324" s="211"/>
      <c r="T324" s="211"/>
      <c r="U324" s="211"/>
      <c r="V324" s="211"/>
      <c r="W324" s="211"/>
      <c r="X324" s="211"/>
      <c r="Y324" s="211"/>
      <c r="Z324" s="211"/>
      <c r="AA324" s="211"/>
      <c r="AB324" s="211"/>
      <c r="AC324" s="211"/>
      <c r="AD324" s="211"/>
      <c r="AE324" s="211"/>
      <c r="AF324" s="211"/>
      <c r="AG324" s="211"/>
      <c r="AH324" s="211"/>
      <c r="AI324" s="211"/>
      <c r="AJ324" s="211"/>
      <c r="AK324" s="211"/>
      <c r="AL324" s="211"/>
      <c r="AM324" s="211"/>
      <c r="AN324" s="211"/>
      <c r="AO324" s="211"/>
      <c r="AP324" s="211"/>
      <c r="AQ324" s="211"/>
      <c r="AR324" s="211"/>
      <c r="AS324" s="211"/>
      <c r="AT324" s="211"/>
      <c r="AU324" s="211"/>
      <c r="AV324" s="211"/>
      <c r="AW324" s="211"/>
      <c r="AX324" s="211"/>
      <c r="AY324" s="211"/>
      <c r="AZ324" s="211"/>
      <c r="BA324" s="211"/>
      <c r="BB324" s="211"/>
      <c r="BC324" s="211"/>
      <c r="BD324" s="211"/>
      <c r="BE324" s="211"/>
      <c r="BF324" s="211"/>
      <c r="BG324" s="211"/>
      <c r="BH324" s="211"/>
    </row>
    <row r="325" spans="1:60" outlineLevel="1" x14ac:dyDescent="0.2">
      <c r="A325" s="250"/>
      <c r="B325" s="225"/>
      <c r="C325" s="241" t="s">
        <v>443</v>
      </c>
      <c r="D325" s="228"/>
      <c r="E325" s="232">
        <v>17.7</v>
      </c>
      <c r="F325" s="236"/>
      <c r="G325" s="236"/>
      <c r="H325" s="235"/>
      <c r="I325" s="253"/>
      <c r="J325" s="211"/>
      <c r="K325" s="211"/>
      <c r="L325" s="211"/>
      <c r="M325" s="211"/>
      <c r="N325" s="211"/>
      <c r="O325" s="211"/>
      <c r="P325" s="211"/>
      <c r="Q325" s="211"/>
      <c r="R325" s="211"/>
      <c r="S325" s="211"/>
      <c r="T325" s="211"/>
      <c r="U325" s="211"/>
      <c r="V325" s="211"/>
      <c r="W325" s="211"/>
      <c r="X325" s="211"/>
      <c r="Y325" s="211"/>
      <c r="Z325" s="211"/>
      <c r="AA325" s="211"/>
      <c r="AB325" s="211"/>
      <c r="AC325" s="211"/>
      <c r="AD325" s="211"/>
      <c r="AE325" s="211"/>
      <c r="AF325" s="211"/>
      <c r="AG325" s="211"/>
      <c r="AH325" s="211"/>
      <c r="AI325" s="211"/>
      <c r="AJ325" s="211"/>
      <c r="AK325" s="211"/>
      <c r="AL325" s="211"/>
      <c r="AM325" s="211"/>
      <c r="AN325" s="211"/>
      <c r="AO325" s="211"/>
      <c r="AP325" s="211"/>
      <c r="AQ325" s="211"/>
      <c r="AR325" s="211"/>
      <c r="AS325" s="211"/>
      <c r="AT325" s="211"/>
      <c r="AU325" s="211"/>
      <c r="AV325" s="211"/>
      <c r="AW325" s="211"/>
      <c r="AX325" s="211"/>
      <c r="AY325" s="211"/>
      <c r="AZ325" s="211"/>
      <c r="BA325" s="211"/>
      <c r="BB325" s="211"/>
      <c r="BC325" s="211"/>
      <c r="BD325" s="211"/>
      <c r="BE325" s="211"/>
      <c r="BF325" s="211"/>
      <c r="BG325" s="211"/>
      <c r="BH325" s="211"/>
    </row>
    <row r="326" spans="1:60" outlineLevel="1" x14ac:dyDescent="0.2">
      <c r="A326" s="250"/>
      <c r="B326" s="225"/>
      <c r="C326" s="241" t="s">
        <v>444</v>
      </c>
      <c r="D326" s="228"/>
      <c r="E326" s="232">
        <v>18</v>
      </c>
      <c r="F326" s="236"/>
      <c r="G326" s="236"/>
      <c r="H326" s="235"/>
      <c r="I326" s="253"/>
      <c r="J326" s="211"/>
      <c r="K326" s="211"/>
      <c r="L326" s="211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  <c r="W326" s="211"/>
      <c r="X326" s="211"/>
      <c r="Y326" s="211"/>
      <c r="Z326" s="211"/>
      <c r="AA326" s="211"/>
      <c r="AB326" s="211"/>
      <c r="AC326" s="211"/>
      <c r="AD326" s="211"/>
      <c r="AE326" s="211"/>
      <c r="AF326" s="211"/>
      <c r="AG326" s="211"/>
      <c r="AH326" s="211"/>
      <c r="AI326" s="211"/>
      <c r="AJ326" s="211"/>
      <c r="AK326" s="211"/>
      <c r="AL326" s="211"/>
      <c r="AM326" s="211"/>
      <c r="AN326" s="211"/>
      <c r="AO326" s="211"/>
      <c r="AP326" s="211"/>
      <c r="AQ326" s="211"/>
      <c r="AR326" s="211"/>
      <c r="AS326" s="211"/>
      <c r="AT326" s="211"/>
      <c r="AU326" s="211"/>
      <c r="AV326" s="211"/>
      <c r="AW326" s="211"/>
      <c r="AX326" s="211"/>
      <c r="AY326" s="211"/>
      <c r="AZ326" s="211"/>
      <c r="BA326" s="211"/>
      <c r="BB326" s="211"/>
      <c r="BC326" s="211"/>
      <c r="BD326" s="211"/>
      <c r="BE326" s="211"/>
      <c r="BF326" s="211"/>
      <c r="BG326" s="211"/>
      <c r="BH326" s="211"/>
    </row>
    <row r="327" spans="1:60" outlineLevel="1" x14ac:dyDescent="0.2">
      <c r="A327" s="250"/>
      <c r="B327" s="225"/>
      <c r="C327" s="241" t="s">
        <v>445</v>
      </c>
      <c r="D327" s="228"/>
      <c r="E327" s="232"/>
      <c r="F327" s="236"/>
      <c r="G327" s="236"/>
      <c r="H327" s="235"/>
      <c r="I327" s="253"/>
      <c r="J327" s="211"/>
      <c r="K327" s="211"/>
      <c r="L327" s="211"/>
      <c r="M327" s="211"/>
      <c r="N327" s="211"/>
      <c r="O327" s="211"/>
      <c r="P327" s="211"/>
      <c r="Q327" s="211"/>
      <c r="R327" s="211"/>
      <c r="S327" s="211"/>
      <c r="T327" s="211"/>
      <c r="U327" s="211"/>
      <c r="V327" s="211"/>
      <c r="W327" s="211"/>
      <c r="X327" s="211"/>
      <c r="Y327" s="211"/>
      <c r="Z327" s="211"/>
      <c r="AA327" s="211"/>
      <c r="AB327" s="211"/>
      <c r="AC327" s="211"/>
      <c r="AD327" s="211"/>
      <c r="AE327" s="211"/>
      <c r="AF327" s="211"/>
      <c r="AG327" s="211"/>
      <c r="AH327" s="211"/>
      <c r="AI327" s="211"/>
      <c r="AJ327" s="211"/>
      <c r="AK327" s="211"/>
      <c r="AL327" s="211"/>
      <c r="AM327" s="211"/>
      <c r="AN327" s="211"/>
      <c r="AO327" s="211"/>
      <c r="AP327" s="211"/>
      <c r="AQ327" s="211"/>
      <c r="AR327" s="211"/>
      <c r="AS327" s="211"/>
      <c r="AT327" s="211"/>
      <c r="AU327" s="211"/>
      <c r="AV327" s="211"/>
      <c r="AW327" s="211"/>
      <c r="AX327" s="211"/>
      <c r="AY327" s="211"/>
      <c r="AZ327" s="211"/>
      <c r="BA327" s="211"/>
      <c r="BB327" s="211"/>
      <c r="BC327" s="211"/>
      <c r="BD327" s="211"/>
      <c r="BE327" s="211"/>
      <c r="BF327" s="211"/>
      <c r="BG327" s="211"/>
      <c r="BH327" s="211"/>
    </row>
    <row r="328" spans="1:60" outlineLevel="1" x14ac:dyDescent="0.2">
      <c r="A328" s="250"/>
      <c r="B328" s="225"/>
      <c r="C328" s="241" t="s">
        <v>446</v>
      </c>
      <c r="D328" s="228"/>
      <c r="E328" s="232">
        <v>2.8</v>
      </c>
      <c r="F328" s="236"/>
      <c r="G328" s="236"/>
      <c r="H328" s="235"/>
      <c r="I328" s="253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11"/>
      <c r="Z328" s="211"/>
      <c r="AA328" s="211"/>
      <c r="AB328" s="211"/>
      <c r="AC328" s="211"/>
      <c r="AD328" s="211"/>
      <c r="AE328" s="211"/>
      <c r="AF328" s="211"/>
      <c r="AG328" s="211"/>
      <c r="AH328" s="211"/>
      <c r="AI328" s="211"/>
      <c r="AJ328" s="211"/>
      <c r="AK328" s="211"/>
      <c r="AL328" s="211"/>
      <c r="AM328" s="211"/>
      <c r="AN328" s="211"/>
      <c r="AO328" s="211"/>
      <c r="AP328" s="211"/>
      <c r="AQ328" s="211"/>
      <c r="AR328" s="211"/>
      <c r="AS328" s="211"/>
      <c r="AT328" s="211"/>
      <c r="AU328" s="211"/>
      <c r="AV328" s="211"/>
      <c r="AW328" s="211"/>
      <c r="AX328" s="211"/>
      <c r="AY328" s="211"/>
      <c r="AZ328" s="211"/>
      <c r="BA328" s="211"/>
      <c r="BB328" s="211"/>
      <c r="BC328" s="211"/>
      <c r="BD328" s="211"/>
      <c r="BE328" s="211"/>
      <c r="BF328" s="211"/>
      <c r="BG328" s="211"/>
      <c r="BH328" s="211"/>
    </row>
    <row r="329" spans="1:60" outlineLevel="1" x14ac:dyDescent="0.2">
      <c r="A329" s="250"/>
      <c r="B329" s="225"/>
      <c r="C329" s="241" t="s">
        <v>447</v>
      </c>
      <c r="D329" s="228"/>
      <c r="E329" s="232">
        <v>2.9</v>
      </c>
      <c r="F329" s="236"/>
      <c r="G329" s="236"/>
      <c r="H329" s="235"/>
      <c r="I329" s="253"/>
      <c r="J329" s="211"/>
      <c r="K329" s="211"/>
      <c r="L329" s="211"/>
      <c r="M329" s="211"/>
      <c r="N329" s="211"/>
      <c r="O329" s="211"/>
      <c r="P329" s="211"/>
      <c r="Q329" s="211"/>
      <c r="R329" s="211"/>
      <c r="S329" s="211"/>
      <c r="T329" s="211"/>
      <c r="U329" s="211"/>
      <c r="V329" s="211"/>
      <c r="W329" s="211"/>
      <c r="X329" s="211"/>
      <c r="Y329" s="211"/>
      <c r="Z329" s="211"/>
      <c r="AA329" s="211"/>
      <c r="AB329" s="211"/>
      <c r="AC329" s="211"/>
      <c r="AD329" s="211"/>
      <c r="AE329" s="211"/>
      <c r="AF329" s="211"/>
      <c r="AG329" s="211"/>
      <c r="AH329" s="211"/>
      <c r="AI329" s="211"/>
      <c r="AJ329" s="211"/>
      <c r="AK329" s="211"/>
      <c r="AL329" s="211"/>
      <c r="AM329" s="211"/>
      <c r="AN329" s="211"/>
      <c r="AO329" s="211"/>
      <c r="AP329" s="211"/>
      <c r="AQ329" s="211"/>
      <c r="AR329" s="211"/>
      <c r="AS329" s="211"/>
      <c r="AT329" s="211"/>
      <c r="AU329" s="211"/>
      <c r="AV329" s="211"/>
      <c r="AW329" s="211"/>
      <c r="AX329" s="211"/>
      <c r="AY329" s="211"/>
      <c r="AZ329" s="211"/>
      <c r="BA329" s="211"/>
      <c r="BB329" s="211"/>
      <c r="BC329" s="211"/>
      <c r="BD329" s="211"/>
      <c r="BE329" s="211"/>
      <c r="BF329" s="211"/>
      <c r="BG329" s="211"/>
      <c r="BH329" s="211"/>
    </row>
    <row r="330" spans="1:60" outlineLevel="1" x14ac:dyDescent="0.2">
      <c r="A330" s="250"/>
      <c r="B330" s="439" t="s">
        <v>448</v>
      </c>
      <c r="C330" s="440"/>
      <c r="D330" s="441"/>
      <c r="E330" s="442"/>
      <c r="F330" s="443"/>
      <c r="G330" s="444"/>
      <c r="H330" s="235"/>
      <c r="I330" s="253"/>
      <c r="J330" s="211"/>
      <c r="K330" s="211"/>
      <c r="L330" s="211"/>
      <c r="M330" s="211"/>
      <c r="N330" s="211"/>
      <c r="O330" s="211"/>
      <c r="P330" s="211"/>
      <c r="Q330" s="211"/>
      <c r="R330" s="211"/>
      <c r="S330" s="211"/>
      <c r="T330" s="211"/>
      <c r="U330" s="211"/>
      <c r="V330" s="211"/>
      <c r="W330" s="211"/>
      <c r="X330" s="211"/>
      <c r="Y330" s="211"/>
      <c r="Z330" s="211"/>
      <c r="AA330" s="211"/>
      <c r="AB330" s="211"/>
      <c r="AC330" s="211">
        <v>0</v>
      </c>
      <c r="AD330" s="211"/>
      <c r="AE330" s="211"/>
      <c r="AF330" s="211"/>
      <c r="AG330" s="211"/>
      <c r="AH330" s="211"/>
      <c r="AI330" s="211"/>
      <c r="AJ330" s="211"/>
      <c r="AK330" s="211"/>
      <c r="AL330" s="211"/>
      <c r="AM330" s="211"/>
      <c r="AN330" s="211"/>
      <c r="AO330" s="211"/>
      <c r="AP330" s="211"/>
      <c r="AQ330" s="211"/>
      <c r="AR330" s="211"/>
      <c r="AS330" s="211"/>
      <c r="AT330" s="211"/>
      <c r="AU330" s="211"/>
      <c r="AV330" s="211"/>
      <c r="AW330" s="211"/>
      <c r="AX330" s="211"/>
      <c r="AY330" s="211"/>
      <c r="AZ330" s="211"/>
      <c r="BA330" s="211"/>
      <c r="BB330" s="211"/>
      <c r="BC330" s="211"/>
      <c r="BD330" s="211"/>
      <c r="BE330" s="211"/>
      <c r="BF330" s="211"/>
      <c r="BG330" s="211"/>
      <c r="BH330" s="211"/>
    </row>
    <row r="331" spans="1:60" outlineLevel="1" x14ac:dyDescent="0.2">
      <c r="A331" s="251">
        <v>57</v>
      </c>
      <c r="B331" s="224" t="s">
        <v>449</v>
      </c>
      <c r="C331" s="240" t="s">
        <v>450</v>
      </c>
      <c r="D331" s="227" t="s">
        <v>158</v>
      </c>
      <c r="E331" s="231">
        <v>43.38</v>
      </c>
      <c r="F331" s="237"/>
      <c r="G331" s="236">
        <f>ROUND(E331*F331,2)</f>
        <v>0</v>
      </c>
      <c r="H331" s="235" t="s">
        <v>442</v>
      </c>
      <c r="I331" s="253" t="s">
        <v>145</v>
      </c>
      <c r="J331" s="211"/>
      <c r="K331" s="211"/>
      <c r="L331" s="211"/>
      <c r="M331" s="211"/>
      <c r="N331" s="211"/>
      <c r="O331" s="211"/>
      <c r="P331" s="211"/>
      <c r="Q331" s="211"/>
      <c r="R331" s="211"/>
      <c r="S331" s="211"/>
      <c r="T331" s="211"/>
      <c r="U331" s="211"/>
      <c r="V331" s="211"/>
      <c r="W331" s="211"/>
      <c r="X331" s="211"/>
      <c r="Y331" s="211"/>
      <c r="Z331" s="211"/>
      <c r="AA331" s="211"/>
      <c r="AB331" s="211"/>
      <c r="AC331" s="211"/>
      <c r="AD331" s="211"/>
      <c r="AE331" s="211" t="s">
        <v>146</v>
      </c>
      <c r="AF331" s="211"/>
      <c r="AG331" s="211"/>
      <c r="AH331" s="211"/>
      <c r="AI331" s="211"/>
      <c r="AJ331" s="211"/>
      <c r="AK331" s="211"/>
      <c r="AL331" s="211"/>
      <c r="AM331" s="211">
        <v>21</v>
      </c>
      <c r="AN331" s="211"/>
      <c r="AO331" s="211"/>
      <c r="AP331" s="211"/>
      <c r="AQ331" s="211"/>
      <c r="AR331" s="211"/>
      <c r="AS331" s="211"/>
      <c r="AT331" s="211"/>
      <c r="AU331" s="211"/>
      <c r="AV331" s="211"/>
      <c r="AW331" s="211"/>
      <c r="AX331" s="211"/>
      <c r="AY331" s="211"/>
      <c r="AZ331" s="211"/>
      <c r="BA331" s="211"/>
      <c r="BB331" s="211"/>
      <c r="BC331" s="211"/>
      <c r="BD331" s="211"/>
      <c r="BE331" s="211"/>
      <c r="BF331" s="211"/>
      <c r="BG331" s="211"/>
      <c r="BH331" s="211"/>
    </row>
    <row r="332" spans="1:60" outlineLevel="1" x14ac:dyDescent="0.2">
      <c r="A332" s="250"/>
      <c r="B332" s="225"/>
      <c r="C332" s="241" t="s">
        <v>287</v>
      </c>
      <c r="D332" s="228"/>
      <c r="E332" s="232"/>
      <c r="F332" s="236"/>
      <c r="G332" s="236"/>
      <c r="H332" s="235"/>
      <c r="I332" s="253"/>
      <c r="J332" s="211"/>
      <c r="K332" s="211"/>
      <c r="L332" s="211"/>
      <c r="M332" s="211"/>
      <c r="N332" s="211"/>
      <c r="O332" s="211"/>
      <c r="P332" s="211"/>
      <c r="Q332" s="211"/>
      <c r="R332" s="211"/>
      <c r="S332" s="211"/>
      <c r="T332" s="211"/>
      <c r="U332" s="211"/>
      <c r="V332" s="211"/>
      <c r="W332" s="211"/>
      <c r="X332" s="211"/>
      <c r="Y332" s="211"/>
      <c r="Z332" s="211"/>
      <c r="AA332" s="211"/>
      <c r="AB332" s="211"/>
      <c r="AC332" s="211"/>
      <c r="AD332" s="211"/>
      <c r="AE332" s="211"/>
      <c r="AF332" s="211"/>
      <c r="AG332" s="211"/>
      <c r="AH332" s="211"/>
      <c r="AI332" s="211"/>
      <c r="AJ332" s="211"/>
      <c r="AK332" s="211"/>
      <c r="AL332" s="211"/>
      <c r="AM332" s="211"/>
      <c r="AN332" s="211"/>
      <c r="AO332" s="211"/>
      <c r="AP332" s="211"/>
      <c r="AQ332" s="211"/>
      <c r="AR332" s="211"/>
      <c r="AS332" s="211"/>
      <c r="AT332" s="211"/>
      <c r="AU332" s="211"/>
      <c r="AV332" s="211"/>
      <c r="AW332" s="211"/>
      <c r="AX332" s="211"/>
      <c r="AY332" s="211"/>
      <c r="AZ332" s="211"/>
      <c r="BA332" s="211"/>
      <c r="BB332" s="211"/>
      <c r="BC332" s="211"/>
      <c r="BD332" s="211"/>
      <c r="BE332" s="211"/>
      <c r="BF332" s="211"/>
      <c r="BG332" s="211"/>
      <c r="BH332" s="211"/>
    </row>
    <row r="333" spans="1:60" outlineLevel="1" x14ac:dyDescent="0.2">
      <c r="A333" s="250"/>
      <c r="B333" s="225"/>
      <c r="C333" s="241" t="s">
        <v>208</v>
      </c>
      <c r="D333" s="228"/>
      <c r="E333" s="232">
        <v>19.309999999999999</v>
      </c>
      <c r="F333" s="236"/>
      <c r="G333" s="236"/>
      <c r="H333" s="235"/>
      <c r="I333" s="253"/>
      <c r="J333" s="211"/>
      <c r="K333" s="211"/>
      <c r="L333" s="211"/>
      <c r="M333" s="211"/>
      <c r="N333" s="211"/>
      <c r="O333" s="211"/>
      <c r="P333" s="211"/>
      <c r="Q333" s="211"/>
      <c r="R333" s="211"/>
      <c r="S333" s="211"/>
      <c r="T333" s="211"/>
      <c r="U333" s="211"/>
      <c r="V333" s="211"/>
      <c r="W333" s="211"/>
      <c r="X333" s="211"/>
      <c r="Y333" s="211"/>
      <c r="Z333" s="211"/>
      <c r="AA333" s="211"/>
      <c r="AB333" s="211"/>
      <c r="AC333" s="211"/>
      <c r="AD333" s="211"/>
      <c r="AE333" s="211"/>
      <c r="AF333" s="211"/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Q333" s="211"/>
      <c r="AR333" s="211"/>
      <c r="AS333" s="211"/>
      <c r="AT333" s="211"/>
      <c r="AU333" s="211"/>
      <c r="AV333" s="211"/>
      <c r="AW333" s="211"/>
      <c r="AX333" s="211"/>
      <c r="AY333" s="211"/>
      <c r="AZ333" s="211"/>
      <c r="BA333" s="211"/>
      <c r="BB333" s="211"/>
      <c r="BC333" s="211"/>
      <c r="BD333" s="211"/>
      <c r="BE333" s="211"/>
      <c r="BF333" s="211"/>
      <c r="BG333" s="211"/>
      <c r="BH333" s="211"/>
    </row>
    <row r="334" spans="1:60" outlineLevel="1" x14ac:dyDescent="0.2">
      <c r="A334" s="250"/>
      <c r="B334" s="225"/>
      <c r="C334" s="241" t="s">
        <v>211</v>
      </c>
      <c r="D334" s="228"/>
      <c r="E334" s="232">
        <v>20.59</v>
      </c>
      <c r="F334" s="236"/>
      <c r="G334" s="236"/>
      <c r="H334" s="235"/>
      <c r="I334" s="253"/>
      <c r="J334" s="211"/>
      <c r="K334" s="211"/>
      <c r="L334" s="211"/>
      <c r="M334" s="211"/>
      <c r="N334" s="211"/>
      <c r="O334" s="211"/>
      <c r="P334" s="211"/>
      <c r="Q334" s="211"/>
      <c r="R334" s="211"/>
      <c r="S334" s="211"/>
      <c r="T334" s="211"/>
      <c r="U334" s="211"/>
      <c r="V334" s="211"/>
      <c r="W334" s="211"/>
      <c r="X334" s="211"/>
      <c r="Y334" s="211"/>
      <c r="Z334" s="211"/>
      <c r="AA334" s="211"/>
      <c r="AB334" s="211"/>
      <c r="AC334" s="211"/>
      <c r="AD334" s="211"/>
      <c r="AE334" s="211"/>
      <c r="AF334" s="211"/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Q334" s="211"/>
      <c r="AR334" s="211"/>
      <c r="AS334" s="211"/>
      <c r="AT334" s="211"/>
      <c r="AU334" s="211"/>
      <c r="AV334" s="211"/>
      <c r="AW334" s="211"/>
      <c r="AX334" s="211"/>
      <c r="AY334" s="211"/>
      <c r="AZ334" s="211"/>
      <c r="BA334" s="211"/>
      <c r="BB334" s="211"/>
      <c r="BC334" s="211"/>
      <c r="BD334" s="211"/>
      <c r="BE334" s="211"/>
      <c r="BF334" s="211"/>
      <c r="BG334" s="211"/>
      <c r="BH334" s="211"/>
    </row>
    <row r="335" spans="1:60" outlineLevel="1" x14ac:dyDescent="0.2">
      <c r="A335" s="250"/>
      <c r="B335" s="225"/>
      <c r="C335" s="241" t="s">
        <v>451</v>
      </c>
      <c r="D335" s="228"/>
      <c r="E335" s="232">
        <v>1.74</v>
      </c>
      <c r="F335" s="236"/>
      <c r="G335" s="236"/>
      <c r="H335" s="235"/>
      <c r="I335" s="253"/>
      <c r="J335" s="211"/>
      <c r="K335" s="211"/>
      <c r="L335" s="211"/>
      <c r="M335" s="211"/>
      <c r="N335" s="211"/>
      <c r="O335" s="211"/>
      <c r="P335" s="211"/>
      <c r="Q335" s="211"/>
      <c r="R335" s="211"/>
      <c r="S335" s="211"/>
      <c r="T335" s="211"/>
      <c r="U335" s="211"/>
      <c r="V335" s="211"/>
      <c r="W335" s="211"/>
      <c r="X335" s="211"/>
      <c r="Y335" s="211"/>
      <c r="Z335" s="211"/>
      <c r="AA335" s="211"/>
      <c r="AB335" s="211"/>
      <c r="AC335" s="211"/>
      <c r="AD335" s="211"/>
      <c r="AE335" s="211"/>
      <c r="AF335" s="211"/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Q335" s="211"/>
      <c r="AR335" s="211"/>
      <c r="AS335" s="211"/>
      <c r="AT335" s="211"/>
      <c r="AU335" s="211"/>
      <c r="AV335" s="211"/>
      <c r="AW335" s="211"/>
      <c r="AX335" s="211"/>
      <c r="AY335" s="211"/>
      <c r="AZ335" s="211"/>
      <c r="BA335" s="211"/>
      <c r="BB335" s="211"/>
      <c r="BC335" s="211"/>
      <c r="BD335" s="211"/>
      <c r="BE335" s="211"/>
      <c r="BF335" s="211"/>
      <c r="BG335" s="211"/>
      <c r="BH335" s="211"/>
    </row>
    <row r="336" spans="1:60" outlineLevel="1" x14ac:dyDescent="0.2">
      <c r="A336" s="250"/>
      <c r="B336" s="225"/>
      <c r="C336" s="241" t="s">
        <v>452</v>
      </c>
      <c r="D336" s="228"/>
      <c r="E336" s="232">
        <v>1.74</v>
      </c>
      <c r="F336" s="236"/>
      <c r="G336" s="236"/>
      <c r="H336" s="235"/>
      <c r="I336" s="253"/>
      <c r="J336" s="211"/>
      <c r="K336" s="211"/>
      <c r="L336" s="211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  <c r="W336" s="211"/>
      <c r="X336" s="211"/>
      <c r="Y336" s="211"/>
      <c r="Z336" s="211"/>
      <c r="AA336" s="211"/>
      <c r="AB336" s="211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Q336" s="211"/>
      <c r="AR336" s="211"/>
      <c r="AS336" s="211"/>
      <c r="AT336" s="211"/>
      <c r="AU336" s="211"/>
      <c r="AV336" s="211"/>
      <c r="AW336" s="211"/>
      <c r="AX336" s="211"/>
      <c r="AY336" s="211"/>
      <c r="AZ336" s="211"/>
      <c r="BA336" s="211"/>
      <c r="BB336" s="211"/>
      <c r="BC336" s="211"/>
      <c r="BD336" s="211"/>
      <c r="BE336" s="211"/>
      <c r="BF336" s="211"/>
      <c r="BG336" s="211"/>
      <c r="BH336" s="211"/>
    </row>
    <row r="337" spans="1:60" outlineLevel="1" x14ac:dyDescent="0.2">
      <c r="A337" s="250"/>
      <c r="B337" s="439" t="s">
        <v>453</v>
      </c>
      <c r="C337" s="440"/>
      <c r="D337" s="441"/>
      <c r="E337" s="442"/>
      <c r="F337" s="443"/>
      <c r="G337" s="444"/>
      <c r="H337" s="235"/>
      <c r="I337" s="253"/>
      <c r="J337" s="211"/>
      <c r="K337" s="211"/>
      <c r="L337" s="211"/>
      <c r="M337" s="211"/>
      <c r="N337" s="211"/>
      <c r="O337" s="211"/>
      <c r="P337" s="211"/>
      <c r="Q337" s="211"/>
      <c r="R337" s="211"/>
      <c r="S337" s="211"/>
      <c r="T337" s="211"/>
      <c r="U337" s="211"/>
      <c r="V337" s="211"/>
      <c r="W337" s="211"/>
      <c r="X337" s="211"/>
      <c r="Y337" s="211"/>
      <c r="Z337" s="211"/>
      <c r="AA337" s="211"/>
      <c r="AB337" s="211"/>
      <c r="AC337" s="211">
        <v>0</v>
      </c>
      <c r="AD337" s="211"/>
      <c r="AE337" s="211"/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Q337" s="211"/>
      <c r="AR337" s="211"/>
      <c r="AS337" s="211"/>
      <c r="AT337" s="211"/>
      <c r="AU337" s="211"/>
      <c r="AV337" s="211"/>
      <c r="AW337" s="211"/>
      <c r="AX337" s="211"/>
      <c r="AY337" s="211"/>
      <c r="AZ337" s="211"/>
      <c r="BA337" s="211"/>
      <c r="BB337" s="211"/>
      <c r="BC337" s="211"/>
      <c r="BD337" s="211"/>
      <c r="BE337" s="211"/>
      <c r="BF337" s="211"/>
      <c r="BG337" s="211"/>
      <c r="BH337" s="211"/>
    </row>
    <row r="338" spans="1:60" outlineLevel="1" x14ac:dyDescent="0.2">
      <c r="A338" s="250"/>
      <c r="B338" s="439" t="s">
        <v>454</v>
      </c>
      <c r="C338" s="440"/>
      <c r="D338" s="441"/>
      <c r="E338" s="442"/>
      <c r="F338" s="443"/>
      <c r="G338" s="444"/>
      <c r="H338" s="235"/>
      <c r="I338" s="253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  <c r="W338" s="211"/>
      <c r="X338" s="211"/>
      <c r="Y338" s="211"/>
      <c r="Z338" s="211"/>
      <c r="AA338" s="211"/>
      <c r="AB338" s="211"/>
      <c r="AC338" s="211">
        <v>1</v>
      </c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Q338" s="211"/>
      <c r="AR338" s="211"/>
      <c r="AS338" s="211"/>
      <c r="AT338" s="211"/>
      <c r="AU338" s="211"/>
      <c r="AV338" s="211"/>
      <c r="AW338" s="211"/>
      <c r="AX338" s="211"/>
      <c r="AY338" s="211"/>
      <c r="AZ338" s="211"/>
      <c r="BA338" s="211"/>
      <c r="BB338" s="211"/>
      <c r="BC338" s="211"/>
      <c r="BD338" s="211"/>
      <c r="BE338" s="211"/>
      <c r="BF338" s="211"/>
      <c r="BG338" s="211"/>
      <c r="BH338" s="211"/>
    </row>
    <row r="339" spans="1:60" outlineLevel="1" x14ac:dyDescent="0.2">
      <c r="A339" s="251">
        <v>58</v>
      </c>
      <c r="B339" s="224" t="s">
        <v>455</v>
      </c>
      <c r="C339" s="240" t="s">
        <v>456</v>
      </c>
      <c r="D339" s="227" t="s">
        <v>158</v>
      </c>
      <c r="E339" s="231">
        <v>39.9</v>
      </c>
      <c r="F339" s="237"/>
      <c r="G339" s="236">
        <f>ROUND(E339*F339,2)</f>
        <v>0</v>
      </c>
      <c r="H339" s="235" t="s">
        <v>442</v>
      </c>
      <c r="I339" s="253" t="s">
        <v>145</v>
      </c>
      <c r="J339" s="211"/>
      <c r="K339" s="211"/>
      <c r="L339" s="211"/>
      <c r="M339" s="211"/>
      <c r="N339" s="211"/>
      <c r="O339" s="211"/>
      <c r="P339" s="211"/>
      <c r="Q339" s="211"/>
      <c r="R339" s="211"/>
      <c r="S339" s="211"/>
      <c r="T339" s="211"/>
      <c r="U339" s="211"/>
      <c r="V339" s="211"/>
      <c r="W339" s="211"/>
      <c r="X339" s="211"/>
      <c r="Y339" s="211"/>
      <c r="Z339" s="211"/>
      <c r="AA339" s="211"/>
      <c r="AB339" s="211"/>
      <c r="AC339" s="211"/>
      <c r="AD339" s="211"/>
      <c r="AE339" s="211" t="s">
        <v>146</v>
      </c>
      <c r="AF339" s="211"/>
      <c r="AG339" s="211"/>
      <c r="AH339" s="211"/>
      <c r="AI339" s="211"/>
      <c r="AJ339" s="211"/>
      <c r="AK339" s="211"/>
      <c r="AL339" s="211"/>
      <c r="AM339" s="211">
        <v>21</v>
      </c>
      <c r="AN339" s="211"/>
      <c r="AO339" s="211"/>
      <c r="AP339" s="211"/>
      <c r="AQ339" s="211"/>
      <c r="AR339" s="211"/>
      <c r="AS339" s="211"/>
      <c r="AT339" s="211"/>
      <c r="AU339" s="211"/>
      <c r="AV339" s="211"/>
      <c r="AW339" s="211"/>
      <c r="AX339" s="211"/>
      <c r="AY339" s="211"/>
      <c r="AZ339" s="211"/>
      <c r="BA339" s="211"/>
      <c r="BB339" s="211"/>
      <c r="BC339" s="211"/>
      <c r="BD339" s="211"/>
      <c r="BE339" s="211"/>
      <c r="BF339" s="211"/>
      <c r="BG339" s="211"/>
      <c r="BH339" s="211"/>
    </row>
    <row r="340" spans="1:60" outlineLevel="1" x14ac:dyDescent="0.2">
      <c r="A340" s="250"/>
      <c r="B340" s="225"/>
      <c r="C340" s="241" t="s">
        <v>147</v>
      </c>
      <c r="D340" s="228"/>
      <c r="E340" s="232"/>
      <c r="F340" s="236"/>
      <c r="G340" s="236"/>
      <c r="H340" s="235"/>
      <c r="I340" s="253"/>
      <c r="J340" s="211"/>
      <c r="K340" s="211"/>
      <c r="L340" s="211"/>
      <c r="M340" s="211"/>
      <c r="N340" s="211"/>
      <c r="O340" s="211"/>
      <c r="P340" s="211"/>
      <c r="Q340" s="211"/>
      <c r="R340" s="211"/>
      <c r="S340" s="211"/>
      <c r="T340" s="211"/>
      <c r="U340" s="211"/>
      <c r="V340" s="211"/>
      <c r="W340" s="211"/>
      <c r="X340" s="211"/>
      <c r="Y340" s="211"/>
      <c r="Z340" s="211"/>
      <c r="AA340" s="211"/>
      <c r="AB340" s="211"/>
      <c r="AC340" s="211"/>
      <c r="AD340" s="211"/>
      <c r="AE340" s="211"/>
      <c r="AF340" s="211"/>
      <c r="AG340" s="211"/>
      <c r="AH340" s="211"/>
      <c r="AI340" s="211"/>
      <c r="AJ340" s="211"/>
      <c r="AK340" s="211"/>
      <c r="AL340" s="211"/>
      <c r="AM340" s="211"/>
      <c r="AN340" s="211"/>
      <c r="AO340" s="211"/>
      <c r="AP340" s="211"/>
      <c r="AQ340" s="211"/>
      <c r="AR340" s="211"/>
      <c r="AS340" s="211"/>
      <c r="AT340" s="211"/>
      <c r="AU340" s="211"/>
      <c r="AV340" s="211"/>
      <c r="AW340" s="211"/>
      <c r="AX340" s="211"/>
      <c r="AY340" s="211"/>
      <c r="AZ340" s="211"/>
      <c r="BA340" s="211"/>
      <c r="BB340" s="211"/>
      <c r="BC340" s="211"/>
      <c r="BD340" s="211"/>
      <c r="BE340" s="211"/>
      <c r="BF340" s="211"/>
      <c r="BG340" s="211"/>
      <c r="BH340" s="211"/>
    </row>
    <row r="341" spans="1:60" outlineLevel="1" x14ac:dyDescent="0.2">
      <c r="A341" s="250"/>
      <c r="B341" s="225"/>
      <c r="C341" s="241" t="s">
        <v>208</v>
      </c>
      <c r="D341" s="228"/>
      <c r="E341" s="232">
        <v>19.309999999999999</v>
      </c>
      <c r="F341" s="236"/>
      <c r="G341" s="236"/>
      <c r="H341" s="235"/>
      <c r="I341" s="253"/>
      <c r="J341" s="211"/>
      <c r="K341" s="211"/>
      <c r="L341" s="211"/>
      <c r="M341" s="211"/>
      <c r="N341" s="211"/>
      <c r="O341" s="211"/>
      <c r="P341" s="211"/>
      <c r="Q341" s="211"/>
      <c r="R341" s="211"/>
      <c r="S341" s="211"/>
      <c r="T341" s="211"/>
      <c r="U341" s="211"/>
      <c r="V341" s="211"/>
      <c r="W341" s="211"/>
      <c r="X341" s="211"/>
      <c r="Y341" s="211"/>
      <c r="Z341" s="211"/>
      <c r="AA341" s="211"/>
      <c r="AB341" s="211"/>
      <c r="AC341" s="211"/>
      <c r="AD341" s="211"/>
      <c r="AE341" s="211"/>
      <c r="AF341" s="211"/>
      <c r="AG341" s="211"/>
      <c r="AH341" s="211"/>
      <c r="AI341" s="211"/>
      <c r="AJ341" s="211"/>
      <c r="AK341" s="211"/>
      <c r="AL341" s="211"/>
      <c r="AM341" s="211"/>
      <c r="AN341" s="211"/>
      <c r="AO341" s="211"/>
      <c r="AP341" s="211"/>
      <c r="AQ341" s="211"/>
      <c r="AR341" s="211"/>
      <c r="AS341" s="211"/>
      <c r="AT341" s="211"/>
      <c r="AU341" s="211"/>
      <c r="AV341" s="211"/>
      <c r="AW341" s="211"/>
      <c r="AX341" s="211"/>
      <c r="AY341" s="211"/>
      <c r="AZ341" s="211"/>
      <c r="BA341" s="211"/>
      <c r="BB341" s="211"/>
      <c r="BC341" s="211"/>
      <c r="BD341" s="211"/>
      <c r="BE341" s="211"/>
      <c r="BF341" s="211"/>
      <c r="BG341" s="211"/>
      <c r="BH341" s="211"/>
    </row>
    <row r="342" spans="1:60" outlineLevel="1" x14ac:dyDescent="0.2">
      <c r="A342" s="250"/>
      <c r="B342" s="225"/>
      <c r="C342" s="241" t="s">
        <v>211</v>
      </c>
      <c r="D342" s="228"/>
      <c r="E342" s="232">
        <v>20.59</v>
      </c>
      <c r="F342" s="236"/>
      <c r="G342" s="236"/>
      <c r="H342" s="235"/>
      <c r="I342" s="253"/>
      <c r="J342" s="211"/>
      <c r="K342" s="211"/>
      <c r="L342" s="211"/>
      <c r="M342" s="211"/>
      <c r="N342" s="211"/>
      <c r="O342" s="211"/>
      <c r="P342" s="211"/>
      <c r="Q342" s="211"/>
      <c r="R342" s="211"/>
      <c r="S342" s="211"/>
      <c r="T342" s="211"/>
      <c r="U342" s="211"/>
      <c r="V342" s="211"/>
      <c r="W342" s="211"/>
      <c r="X342" s="211"/>
      <c r="Y342" s="211"/>
      <c r="Z342" s="211"/>
      <c r="AA342" s="211"/>
      <c r="AB342" s="211"/>
      <c r="AC342" s="211"/>
      <c r="AD342" s="211"/>
      <c r="AE342" s="211"/>
      <c r="AF342" s="211"/>
      <c r="AG342" s="211"/>
      <c r="AH342" s="211"/>
      <c r="AI342" s="211"/>
      <c r="AJ342" s="211"/>
      <c r="AK342" s="211"/>
      <c r="AL342" s="211"/>
      <c r="AM342" s="211"/>
      <c r="AN342" s="211"/>
      <c r="AO342" s="211"/>
      <c r="AP342" s="211"/>
      <c r="AQ342" s="211"/>
      <c r="AR342" s="211"/>
      <c r="AS342" s="211"/>
      <c r="AT342" s="211"/>
      <c r="AU342" s="211"/>
      <c r="AV342" s="211"/>
      <c r="AW342" s="211"/>
      <c r="AX342" s="211"/>
      <c r="AY342" s="211"/>
      <c r="AZ342" s="211"/>
      <c r="BA342" s="211"/>
      <c r="BB342" s="211"/>
      <c r="BC342" s="211"/>
      <c r="BD342" s="211"/>
      <c r="BE342" s="211"/>
      <c r="BF342" s="211"/>
      <c r="BG342" s="211"/>
      <c r="BH342" s="211"/>
    </row>
    <row r="343" spans="1:60" outlineLevel="1" x14ac:dyDescent="0.2">
      <c r="A343" s="250"/>
      <c r="B343" s="439" t="s">
        <v>457</v>
      </c>
      <c r="C343" s="440"/>
      <c r="D343" s="441"/>
      <c r="E343" s="442"/>
      <c r="F343" s="443"/>
      <c r="G343" s="444"/>
      <c r="H343" s="235"/>
      <c r="I343" s="253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  <c r="W343" s="211"/>
      <c r="X343" s="211"/>
      <c r="Y343" s="211"/>
      <c r="Z343" s="211"/>
      <c r="AA343" s="211"/>
      <c r="AB343" s="211"/>
      <c r="AC343" s="211">
        <v>0</v>
      </c>
      <c r="AD343" s="211"/>
      <c r="AE343" s="211"/>
      <c r="AF343" s="211"/>
      <c r="AG343" s="211"/>
      <c r="AH343" s="211"/>
      <c r="AI343" s="211"/>
      <c r="AJ343" s="211"/>
      <c r="AK343" s="211"/>
      <c r="AL343" s="211"/>
      <c r="AM343" s="211"/>
      <c r="AN343" s="211"/>
      <c r="AO343" s="211"/>
      <c r="AP343" s="211"/>
      <c r="AQ343" s="211"/>
      <c r="AR343" s="211"/>
      <c r="AS343" s="211"/>
      <c r="AT343" s="211"/>
      <c r="AU343" s="211"/>
      <c r="AV343" s="211"/>
      <c r="AW343" s="211"/>
      <c r="AX343" s="211"/>
      <c r="AY343" s="211"/>
      <c r="AZ343" s="211"/>
      <c r="BA343" s="211"/>
      <c r="BB343" s="211"/>
      <c r="BC343" s="211"/>
      <c r="BD343" s="211"/>
      <c r="BE343" s="211"/>
      <c r="BF343" s="211"/>
      <c r="BG343" s="211"/>
      <c r="BH343" s="211"/>
    </row>
    <row r="344" spans="1:60" outlineLevel="1" x14ac:dyDescent="0.2">
      <c r="A344" s="251">
        <v>59</v>
      </c>
      <c r="B344" s="224" t="s">
        <v>458</v>
      </c>
      <c r="C344" s="240" t="s">
        <v>459</v>
      </c>
      <c r="D344" s="227" t="s">
        <v>177</v>
      </c>
      <c r="E344" s="231">
        <v>39.9</v>
      </c>
      <c r="F344" s="237"/>
      <c r="G344" s="236">
        <f>ROUND(E344*F344,2)</f>
        <v>0</v>
      </c>
      <c r="H344" s="235" t="s">
        <v>442</v>
      </c>
      <c r="I344" s="253" t="s">
        <v>145</v>
      </c>
      <c r="J344" s="211"/>
      <c r="K344" s="211"/>
      <c r="L344" s="211"/>
      <c r="M344" s="211"/>
      <c r="N344" s="211"/>
      <c r="O344" s="211"/>
      <c r="P344" s="211"/>
      <c r="Q344" s="211"/>
      <c r="R344" s="211"/>
      <c r="S344" s="211"/>
      <c r="T344" s="211"/>
      <c r="U344" s="211"/>
      <c r="V344" s="211"/>
      <c r="W344" s="211"/>
      <c r="X344" s="211"/>
      <c r="Y344" s="211"/>
      <c r="Z344" s="211"/>
      <c r="AA344" s="211"/>
      <c r="AB344" s="211"/>
      <c r="AC344" s="211"/>
      <c r="AD344" s="211"/>
      <c r="AE344" s="211" t="s">
        <v>146</v>
      </c>
      <c r="AF344" s="211"/>
      <c r="AG344" s="211"/>
      <c r="AH344" s="211"/>
      <c r="AI344" s="211"/>
      <c r="AJ344" s="211"/>
      <c r="AK344" s="211"/>
      <c r="AL344" s="211"/>
      <c r="AM344" s="211">
        <v>21</v>
      </c>
      <c r="AN344" s="211"/>
      <c r="AO344" s="211"/>
      <c r="AP344" s="211"/>
      <c r="AQ344" s="211"/>
      <c r="AR344" s="211"/>
      <c r="AS344" s="211"/>
      <c r="AT344" s="211"/>
      <c r="AU344" s="211"/>
      <c r="AV344" s="211"/>
      <c r="AW344" s="211"/>
      <c r="AX344" s="211"/>
      <c r="AY344" s="211"/>
      <c r="AZ344" s="211"/>
      <c r="BA344" s="211"/>
      <c r="BB344" s="211"/>
      <c r="BC344" s="211"/>
      <c r="BD344" s="211"/>
      <c r="BE344" s="211"/>
      <c r="BF344" s="211"/>
      <c r="BG344" s="211"/>
      <c r="BH344" s="211"/>
    </row>
    <row r="345" spans="1:60" outlineLevel="1" x14ac:dyDescent="0.2">
      <c r="A345" s="250"/>
      <c r="B345" s="225"/>
      <c r="C345" s="241" t="s">
        <v>460</v>
      </c>
      <c r="D345" s="228"/>
      <c r="E345" s="232"/>
      <c r="F345" s="236"/>
      <c r="G345" s="236"/>
      <c r="H345" s="235"/>
      <c r="I345" s="253"/>
      <c r="J345" s="211"/>
      <c r="K345" s="211"/>
      <c r="L345" s="211"/>
      <c r="M345" s="211"/>
      <c r="N345" s="211"/>
      <c r="O345" s="211"/>
      <c r="P345" s="211"/>
      <c r="Q345" s="211"/>
      <c r="R345" s="211"/>
      <c r="S345" s="211"/>
      <c r="T345" s="211"/>
      <c r="U345" s="211"/>
      <c r="V345" s="211"/>
      <c r="W345" s="211"/>
      <c r="X345" s="211"/>
      <c r="Y345" s="211"/>
      <c r="Z345" s="211"/>
      <c r="AA345" s="211"/>
      <c r="AB345" s="211"/>
      <c r="AC345" s="211"/>
      <c r="AD345" s="211"/>
      <c r="AE345" s="211"/>
      <c r="AF345" s="211"/>
      <c r="AG345" s="211"/>
      <c r="AH345" s="211"/>
      <c r="AI345" s="211"/>
      <c r="AJ345" s="211"/>
      <c r="AK345" s="211"/>
      <c r="AL345" s="211"/>
      <c r="AM345" s="211"/>
      <c r="AN345" s="211"/>
      <c r="AO345" s="211"/>
      <c r="AP345" s="211"/>
      <c r="AQ345" s="211"/>
      <c r="AR345" s="211"/>
      <c r="AS345" s="211"/>
      <c r="AT345" s="211"/>
      <c r="AU345" s="211"/>
      <c r="AV345" s="211"/>
      <c r="AW345" s="211"/>
      <c r="AX345" s="211"/>
      <c r="AY345" s="211"/>
      <c r="AZ345" s="211"/>
      <c r="BA345" s="211"/>
      <c r="BB345" s="211"/>
      <c r="BC345" s="211"/>
      <c r="BD345" s="211"/>
      <c r="BE345" s="211"/>
      <c r="BF345" s="211"/>
      <c r="BG345" s="211"/>
      <c r="BH345" s="211"/>
    </row>
    <row r="346" spans="1:60" outlineLevel="1" x14ac:dyDescent="0.2">
      <c r="A346" s="250"/>
      <c r="B346" s="225"/>
      <c r="C346" s="241" t="s">
        <v>246</v>
      </c>
      <c r="D346" s="228"/>
      <c r="E346" s="232">
        <v>39.9</v>
      </c>
      <c r="F346" s="236"/>
      <c r="G346" s="236"/>
      <c r="H346" s="235"/>
      <c r="I346" s="253"/>
      <c r="J346" s="211"/>
      <c r="K346" s="211"/>
      <c r="L346" s="211"/>
      <c r="M346" s="211"/>
      <c r="N346" s="211"/>
      <c r="O346" s="211"/>
      <c r="P346" s="211"/>
      <c r="Q346" s="211"/>
      <c r="R346" s="211"/>
      <c r="S346" s="211"/>
      <c r="T346" s="211"/>
      <c r="U346" s="211"/>
      <c r="V346" s="211"/>
      <c r="W346" s="211"/>
      <c r="X346" s="211"/>
      <c r="Y346" s="211"/>
      <c r="Z346" s="211"/>
      <c r="AA346" s="211"/>
      <c r="AB346" s="211"/>
      <c r="AC346" s="211"/>
      <c r="AD346" s="211"/>
      <c r="AE346" s="211"/>
      <c r="AF346" s="211"/>
      <c r="AG346" s="211"/>
      <c r="AH346" s="211"/>
      <c r="AI346" s="211"/>
      <c r="AJ346" s="211"/>
      <c r="AK346" s="211"/>
      <c r="AL346" s="211"/>
      <c r="AM346" s="211"/>
      <c r="AN346" s="211"/>
      <c r="AO346" s="211"/>
      <c r="AP346" s="211"/>
      <c r="AQ346" s="211"/>
      <c r="AR346" s="211"/>
      <c r="AS346" s="211"/>
      <c r="AT346" s="211"/>
      <c r="AU346" s="211"/>
      <c r="AV346" s="211"/>
      <c r="AW346" s="211"/>
      <c r="AX346" s="211"/>
      <c r="AY346" s="211"/>
      <c r="AZ346" s="211"/>
      <c r="BA346" s="211"/>
      <c r="BB346" s="211"/>
      <c r="BC346" s="211"/>
      <c r="BD346" s="211"/>
      <c r="BE346" s="211"/>
      <c r="BF346" s="211"/>
      <c r="BG346" s="211"/>
      <c r="BH346" s="211"/>
    </row>
    <row r="347" spans="1:60" outlineLevel="1" x14ac:dyDescent="0.2">
      <c r="A347" s="251">
        <v>60</v>
      </c>
      <c r="B347" s="224" t="s">
        <v>461</v>
      </c>
      <c r="C347" s="240" t="s">
        <v>462</v>
      </c>
      <c r="D347" s="227" t="s">
        <v>158</v>
      </c>
      <c r="E347" s="231">
        <v>39.9</v>
      </c>
      <c r="F347" s="237"/>
      <c r="G347" s="236">
        <f>ROUND(E347*F347,2)</f>
        <v>0</v>
      </c>
      <c r="H347" s="235" t="s">
        <v>442</v>
      </c>
      <c r="I347" s="253" t="s">
        <v>145</v>
      </c>
      <c r="J347" s="211"/>
      <c r="K347" s="211"/>
      <c r="L347" s="211"/>
      <c r="M347" s="211"/>
      <c r="N347" s="211"/>
      <c r="O347" s="211"/>
      <c r="P347" s="211"/>
      <c r="Q347" s="211"/>
      <c r="R347" s="211"/>
      <c r="S347" s="211"/>
      <c r="T347" s="211"/>
      <c r="U347" s="211"/>
      <c r="V347" s="211"/>
      <c r="W347" s="211"/>
      <c r="X347" s="211"/>
      <c r="Y347" s="211"/>
      <c r="Z347" s="211"/>
      <c r="AA347" s="211"/>
      <c r="AB347" s="211"/>
      <c r="AC347" s="211"/>
      <c r="AD347" s="211"/>
      <c r="AE347" s="211" t="s">
        <v>146</v>
      </c>
      <c r="AF347" s="211"/>
      <c r="AG347" s="211"/>
      <c r="AH347" s="211"/>
      <c r="AI347" s="211"/>
      <c r="AJ347" s="211"/>
      <c r="AK347" s="211"/>
      <c r="AL347" s="211"/>
      <c r="AM347" s="211">
        <v>21</v>
      </c>
      <c r="AN347" s="211"/>
      <c r="AO347" s="211"/>
      <c r="AP347" s="211"/>
      <c r="AQ347" s="211"/>
      <c r="AR347" s="211"/>
      <c r="AS347" s="211"/>
      <c r="AT347" s="211"/>
      <c r="AU347" s="211"/>
      <c r="AV347" s="211"/>
      <c r="AW347" s="211"/>
      <c r="AX347" s="211"/>
      <c r="AY347" s="211"/>
      <c r="AZ347" s="211"/>
      <c r="BA347" s="211"/>
      <c r="BB347" s="211"/>
      <c r="BC347" s="211"/>
      <c r="BD347" s="211"/>
      <c r="BE347" s="211"/>
      <c r="BF347" s="211"/>
      <c r="BG347" s="211"/>
      <c r="BH347" s="211"/>
    </row>
    <row r="348" spans="1:60" outlineLevel="1" x14ac:dyDescent="0.2">
      <c r="A348" s="250"/>
      <c r="B348" s="225"/>
      <c r="C348" s="241" t="s">
        <v>463</v>
      </c>
      <c r="D348" s="228"/>
      <c r="E348" s="232">
        <v>39.9</v>
      </c>
      <c r="F348" s="236"/>
      <c r="G348" s="236"/>
      <c r="H348" s="235"/>
      <c r="I348" s="253"/>
      <c r="J348" s="211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211"/>
      <c r="Z348" s="211"/>
      <c r="AA348" s="211"/>
      <c r="AB348" s="211"/>
      <c r="AC348" s="211"/>
      <c r="AD348" s="211"/>
      <c r="AE348" s="211"/>
      <c r="AF348" s="211"/>
      <c r="AG348" s="211"/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1"/>
      <c r="AT348" s="211"/>
      <c r="AU348" s="211"/>
      <c r="AV348" s="211"/>
      <c r="AW348" s="211"/>
      <c r="AX348" s="211"/>
      <c r="AY348" s="211"/>
      <c r="AZ348" s="211"/>
      <c r="BA348" s="211"/>
      <c r="BB348" s="211"/>
      <c r="BC348" s="211"/>
      <c r="BD348" s="211"/>
      <c r="BE348" s="211"/>
      <c r="BF348" s="211"/>
      <c r="BG348" s="211"/>
      <c r="BH348" s="211"/>
    </row>
    <row r="349" spans="1:60" ht="22.5" outlineLevel="1" x14ac:dyDescent="0.2">
      <c r="A349" s="251">
        <v>61</v>
      </c>
      <c r="B349" s="224" t="s">
        <v>464</v>
      </c>
      <c r="C349" s="240" t="s">
        <v>465</v>
      </c>
      <c r="D349" s="227" t="s">
        <v>158</v>
      </c>
      <c r="E349" s="231">
        <v>43.89</v>
      </c>
      <c r="F349" s="237"/>
      <c r="G349" s="236">
        <f>ROUND(E349*F349,2)</f>
        <v>0</v>
      </c>
      <c r="H349" s="235" t="s">
        <v>401</v>
      </c>
      <c r="I349" s="253" t="s">
        <v>145</v>
      </c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 t="s">
        <v>184</v>
      </c>
      <c r="AF349" s="211"/>
      <c r="AG349" s="211"/>
      <c r="AH349" s="211"/>
      <c r="AI349" s="211"/>
      <c r="AJ349" s="211"/>
      <c r="AK349" s="211"/>
      <c r="AL349" s="211"/>
      <c r="AM349" s="211">
        <v>21</v>
      </c>
      <c r="AN349" s="211"/>
      <c r="AO349" s="211"/>
      <c r="AP349" s="211"/>
      <c r="AQ349" s="211"/>
      <c r="AR349" s="211"/>
      <c r="AS349" s="211"/>
      <c r="AT349" s="211"/>
      <c r="AU349" s="211"/>
      <c r="AV349" s="211"/>
      <c r="AW349" s="211"/>
      <c r="AX349" s="211"/>
      <c r="AY349" s="211"/>
      <c r="AZ349" s="211"/>
      <c r="BA349" s="211"/>
      <c r="BB349" s="211"/>
      <c r="BC349" s="211"/>
      <c r="BD349" s="211"/>
      <c r="BE349" s="211"/>
      <c r="BF349" s="211"/>
      <c r="BG349" s="211"/>
      <c r="BH349" s="211"/>
    </row>
    <row r="350" spans="1:60" outlineLevel="1" x14ac:dyDescent="0.2">
      <c r="A350" s="250"/>
      <c r="B350" s="225"/>
      <c r="C350" s="241" t="s">
        <v>432</v>
      </c>
      <c r="D350" s="228"/>
      <c r="E350" s="232"/>
      <c r="F350" s="236"/>
      <c r="G350" s="236"/>
      <c r="H350" s="235"/>
      <c r="I350" s="253"/>
      <c r="J350" s="211"/>
      <c r="K350" s="211"/>
      <c r="L350" s="211"/>
      <c r="M350" s="211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1"/>
      <c r="AT350" s="211"/>
      <c r="AU350" s="211"/>
      <c r="AV350" s="211"/>
      <c r="AW350" s="211"/>
      <c r="AX350" s="211"/>
      <c r="AY350" s="211"/>
      <c r="AZ350" s="211"/>
      <c r="BA350" s="211"/>
      <c r="BB350" s="211"/>
      <c r="BC350" s="211"/>
      <c r="BD350" s="211"/>
      <c r="BE350" s="211"/>
      <c r="BF350" s="211"/>
      <c r="BG350" s="211"/>
      <c r="BH350" s="211"/>
    </row>
    <row r="351" spans="1:60" outlineLevel="1" x14ac:dyDescent="0.2">
      <c r="A351" s="250"/>
      <c r="B351" s="225"/>
      <c r="C351" s="241" t="s">
        <v>466</v>
      </c>
      <c r="D351" s="228"/>
      <c r="E351" s="232">
        <v>43.89</v>
      </c>
      <c r="F351" s="236"/>
      <c r="G351" s="236"/>
      <c r="H351" s="235"/>
      <c r="I351" s="253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  <c r="AW351" s="211"/>
      <c r="AX351" s="211"/>
      <c r="AY351" s="211"/>
      <c r="AZ351" s="211"/>
      <c r="BA351" s="211"/>
      <c r="BB351" s="211"/>
      <c r="BC351" s="211"/>
      <c r="BD351" s="211"/>
      <c r="BE351" s="211"/>
      <c r="BF351" s="211"/>
      <c r="BG351" s="211"/>
      <c r="BH351" s="211"/>
    </row>
    <row r="352" spans="1:60" outlineLevel="1" x14ac:dyDescent="0.2">
      <c r="A352" s="250"/>
      <c r="B352" s="439" t="s">
        <v>467</v>
      </c>
      <c r="C352" s="440"/>
      <c r="D352" s="441"/>
      <c r="E352" s="442"/>
      <c r="F352" s="443"/>
      <c r="G352" s="444"/>
      <c r="H352" s="235"/>
      <c r="I352" s="253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>
        <v>0</v>
      </c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  <c r="AV352" s="211"/>
      <c r="AW352" s="211"/>
      <c r="AX352" s="211"/>
      <c r="AY352" s="211"/>
      <c r="AZ352" s="211"/>
      <c r="BA352" s="211"/>
      <c r="BB352" s="211"/>
      <c r="BC352" s="211"/>
      <c r="BD352" s="211"/>
      <c r="BE352" s="211"/>
      <c r="BF352" s="211"/>
      <c r="BG352" s="211"/>
      <c r="BH352" s="211"/>
    </row>
    <row r="353" spans="1:60" outlineLevel="1" x14ac:dyDescent="0.2">
      <c r="A353" s="250"/>
      <c r="B353" s="439" t="s">
        <v>468</v>
      </c>
      <c r="C353" s="440"/>
      <c r="D353" s="441"/>
      <c r="E353" s="442"/>
      <c r="F353" s="443"/>
      <c r="G353" s="444"/>
      <c r="H353" s="235"/>
      <c r="I353" s="253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 t="s">
        <v>140</v>
      </c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Q353" s="211"/>
      <c r="AR353" s="211"/>
      <c r="AS353" s="211"/>
      <c r="AT353" s="211"/>
      <c r="AU353" s="211"/>
      <c r="AV353" s="211"/>
      <c r="AW353" s="211"/>
      <c r="AX353" s="211"/>
      <c r="AY353" s="211"/>
      <c r="AZ353" s="211"/>
      <c r="BA353" s="211"/>
      <c r="BB353" s="211"/>
      <c r="BC353" s="211"/>
      <c r="BD353" s="211"/>
      <c r="BE353" s="211"/>
      <c r="BF353" s="211"/>
      <c r="BG353" s="211"/>
      <c r="BH353" s="211"/>
    </row>
    <row r="354" spans="1:60" outlineLevel="1" x14ac:dyDescent="0.2">
      <c r="A354" s="251">
        <v>62</v>
      </c>
      <c r="B354" s="224" t="s">
        <v>469</v>
      </c>
      <c r="C354" s="240" t="s">
        <v>407</v>
      </c>
      <c r="D354" s="227" t="s">
        <v>343</v>
      </c>
      <c r="E354" s="231">
        <v>0.15262000000000001</v>
      </c>
      <c r="F354" s="237"/>
      <c r="G354" s="236">
        <f>ROUND(E354*F354,2)</f>
        <v>0</v>
      </c>
      <c r="H354" s="235" t="s">
        <v>442</v>
      </c>
      <c r="I354" s="253" t="s">
        <v>145</v>
      </c>
      <c r="J354" s="211"/>
      <c r="K354" s="211"/>
      <c r="L354" s="211"/>
      <c r="M354" s="211"/>
      <c r="N354" s="211"/>
      <c r="O354" s="211"/>
      <c r="P354" s="211"/>
      <c r="Q354" s="211"/>
      <c r="R354" s="211"/>
      <c r="S354" s="211"/>
      <c r="T354" s="211"/>
      <c r="U354" s="21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 t="s">
        <v>146</v>
      </c>
      <c r="AF354" s="211"/>
      <c r="AG354" s="211"/>
      <c r="AH354" s="211"/>
      <c r="AI354" s="211"/>
      <c r="AJ354" s="211"/>
      <c r="AK354" s="211"/>
      <c r="AL354" s="211"/>
      <c r="AM354" s="211">
        <v>21</v>
      </c>
      <c r="AN354" s="211"/>
      <c r="AO354" s="211"/>
      <c r="AP354" s="211"/>
      <c r="AQ354" s="211"/>
      <c r="AR354" s="211"/>
      <c r="AS354" s="211"/>
      <c r="AT354" s="211"/>
      <c r="AU354" s="211"/>
      <c r="AV354" s="211"/>
      <c r="AW354" s="211"/>
      <c r="AX354" s="211"/>
      <c r="AY354" s="211"/>
      <c r="AZ354" s="211"/>
      <c r="BA354" s="211"/>
      <c r="BB354" s="211"/>
      <c r="BC354" s="211"/>
      <c r="BD354" s="211"/>
      <c r="BE354" s="211"/>
      <c r="BF354" s="211"/>
      <c r="BG354" s="211"/>
      <c r="BH354" s="211"/>
    </row>
    <row r="355" spans="1:60" x14ac:dyDescent="0.2">
      <c r="A355" s="249" t="s">
        <v>136</v>
      </c>
      <c r="B355" s="223" t="s">
        <v>104</v>
      </c>
      <c r="C355" s="239" t="s">
        <v>105</v>
      </c>
      <c r="D355" s="226"/>
      <c r="E355" s="230"/>
      <c r="F355" s="450">
        <f>SUM(G356:G368)</f>
        <v>0</v>
      </c>
      <c r="G355" s="451"/>
      <c r="H355" s="234"/>
      <c r="I355" s="252"/>
      <c r="AE355" t="s">
        <v>137</v>
      </c>
    </row>
    <row r="356" spans="1:60" outlineLevel="1" x14ac:dyDescent="0.2">
      <c r="A356" s="250"/>
      <c r="B356" s="428" t="s">
        <v>470</v>
      </c>
      <c r="C356" s="429"/>
      <c r="D356" s="430"/>
      <c r="E356" s="431"/>
      <c r="F356" s="432"/>
      <c r="G356" s="433"/>
      <c r="H356" s="235"/>
      <c r="I356" s="253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>
        <v>0</v>
      </c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1"/>
      <c r="AT356" s="211"/>
      <c r="AU356" s="211"/>
      <c r="AV356" s="211"/>
      <c r="AW356" s="211"/>
      <c r="AX356" s="211"/>
      <c r="AY356" s="211"/>
      <c r="AZ356" s="211"/>
      <c r="BA356" s="211"/>
      <c r="BB356" s="211"/>
      <c r="BC356" s="211"/>
      <c r="BD356" s="211"/>
      <c r="BE356" s="211"/>
      <c r="BF356" s="211"/>
      <c r="BG356" s="211"/>
      <c r="BH356" s="211"/>
    </row>
    <row r="357" spans="1:60" outlineLevel="1" x14ac:dyDescent="0.2">
      <c r="A357" s="250"/>
      <c r="B357" s="439" t="s">
        <v>471</v>
      </c>
      <c r="C357" s="440"/>
      <c r="D357" s="441"/>
      <c r="E357" s="442"/>
      <c r="F357" s="443"/>
      <c r="G357" s="444"/>
      <c r="H357" s="235"/>
      <c r="I357" s="253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211"/>
      <c r="Z357" s="211"/>
      <c r="AA357" s="211"/>
      <c r="AB357" s="211"/>
      <c r="AC357" s="211">
        <v>1</v>
      </c>
      <c r="AD357" s="211"/>
      <c r="AE357" s="211"/>
      <c r="AF357" s="211"/>
      <c r="AG357" s="211"/>
      <c r="AH357" s="211"/>
      <c r="AI357" s="211"/>
      <c r="AJ357" s="211"/>
      <c r="AK357" s="211"/>
      <c r="AL357" s="211"/>
      <c r="AM357" s="211"/>
      <c r="AN357" s="211"/>
      <c r="AO357" s="211"/>
      <c r="AP357" s="211"/>
      <c r="AQ357" s="211"/>
      <c r="AR357" s="211"/>
      <c r="AS357" s="211"/>
      <c r="AT357" s="211"/>
      <c r="AU357" s="211"/>
      <c r="AV357" s="211"/>
      <c r="AW357" s="211"/>
      <c r="AX357" s="211"/>
      <c r="AY357" s="211"/>
      <c r="AZ357" s="211"/>
      <c r="BA357" s="211"/>
      <c r="BB357" s="211"/>
      <c r="BC357" s="211"/>
      <c r="BD357" s="211"/>
      <c r="BE357" s="211"/>
      <c r="BF357" s="211"/>
      <c r="BG357" s="211"/>
      <c r="BH357" s="211"/>
    </row>
    <row r="358" spans="1:60" outlineLevel="1" x14ac:dyDescent="0.2">
      <c r="A358" s="251">
        <v>63</v>
      </c>
      <c r="B358" s="224" t="s">
        <v>472</v>
      </c>
      <c r="C358" s="240" t="s">
        <v>473</v>
      </c>
      <c r="D358" s="227" t="s">
        <v>158</v>
      </c>
      <c r="E358" s="231">
        <v>85.4</v>
      </c>
      <c r="F358" s="237"/>
      <c r="G358" s="236">
        <f>ROUND(E358*F358,2)</f>
        <v>0</v>
      </c>
      <c r="H358" s="235" t="s">
        <v>423</v>
      </c>
      <c r="I358" s="253" t="s">
        <v>145</v>
      </c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211"/>
      <c r="Z358" s="211"/>
      <c r="AA358" s="211"/>
      <c r="AB358" s="211"/>
      <c r="AC358" s="211"/>
      <c r="AD358" s="211"/>
      <c r="AE358" s="211" t="s">
        <v>146</v>
      </c>
      <c r="AF358" s="211"/>
      <c r="AG358" s="211"/>
      <c r="AH358" s="211"/>
      <c r="AI358" s="211"/>
      <c r="AJ358" s="211"/>
      <c r="AK358" s="211"/>
      <c r="AL358" s="211"/>
      <c r="AM358" s="211">
        <v>21</v>
      </c>
      <c r="AN358" s="211"/>
      <c r="AO358" s="211"/>
      <c r="AP358" s="211"/>
      <c r="AQ358" s="211"/>
      <c r="AR358" s="211"/>
      <c r="AS358" s="211"/>
      <c r="AT358" s="211"/>
      <c r="AU358" s="211"/>
      <c r="AV358" s="211"/>
      <c r="AW358" s="211"/>
      <c r="AX358" s="211"/>
      <c r="AY358" s="211"/>
      <c r="AZ358" s="211"/>
      <c r="BA358" s="211"/>
      <c r="BB358" s="211"/>
      <c r="BC358" s="211"/>
      <c r="BD358" s="211"/>
      <c r="BE358" s="211"/>
      <c r="BF358" s="211"/>
      <c r="BG358" s="211"/>
      <c r="BH358" s="211"/>
    </row>
    <row r="359" spans="1:60" outlineLevel="1" x14ac:dyDescent="0.2">
      <c r="A359" s="250"/>
      <c r="B359" s="225"/>
      <c r="C359" s="241" t="s">
        <v>147</v>
      </c>
      <c r="D359" s="228"/>
      <c r="E359" s="232"/>
      <c r="F359" s="236"/>
      <c r="G359" s="236"/>
      <c r="H359" s="235"/>
      <c r="I359" s="253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11"/>
      <c r="AT359" s="211"/>
      <c r="AU359" s="211"/>
      <c r="AV359" s="211"/>
      <c r="AW359" s="211"/>
      <c r="AX359" s="211"/>
      <c r="AY359" s="211"/>
      <c r="AZ359" s="211"/>
      <c r="BA359" s="211"/>
      <c r="BB359" s="211"/>
      <c r="BC359" s="211"/>
      <c r="BD359" s="211"/>
      <c r="BE359" s="211"/>
      <c r="BF359" s="211"/>
      <c r="BG359" s="211"/>
      <c r="BH359" s="211"/>
    </row>
    <row r="360" spans="1:60" outlineLevel="1" x14ac:dyDescent="0.2">
      <c r="A360" s="250"/>
      <c r="B360" s="225"/>
      <c r="C360" s="241" t="s">
        <v>474</v>
      </c>
      <c r="D360" s="228"/>
      <c r="E360" s="232">
        <v>27.4</v>
      </c>
      <c r="F360" s="236"/>
      <c r="G360" s="236"/>
      <c r="H360" s="235"/>
      <c r="I360" s="253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11"/>
      <c r="AT360" s="211"/>
      <c r="AU360" s="211"/>
      <c r="AV360" s="211"/>
      <c r="AW360" s="211"/>
      <c r="AX360" s="211"/>
      <c r="AY360" s="211"/>
      <c r="AZ360" s="211"/>
      <c r="BA360" s="211"/>
      <c r="BB360" s="211"/>
      <c r="BC360" s="211"/>
      <c r="BD360" s="211"/>
      <c r="BE360" s="211"/>
      <c r="BF360" s="211"/>
      <c r="BG360" s="211"/>
      <c r="BH360" s="211"/>
    </row>
    <row r="361" spans="1:60" outlineLevel="1" x14ac:dyDescent="0.2">
      <c r="A361" s="250"/>
      <c r="B361" s="225"/>
      <c r="C361" s="241" t="s">
        <v>357</v>
      </c>
      <c r="D361" s="228"/>
      <c r="E361" s="232">
        <v>22.4</v>
      </c>
      <c r="F361" s="236"/>
      <c r="G361" s="236"/>
      <c r="H361" s="235"/>
      <c r="I361" s="253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1"/>
      <c r="V361" s="211"/>
      <c r="W361" s="211"/>
      <c r="X361" s="211"/>
      <c r="Y361" s="211"/>
      <c r="Z361" s="211"/>
      <c r="AA361" s="211"/>
      <c r="AB361" s="211"/>
      <c r="AC361" s="211"/>
      <c r="AD361" s="211"/>
      <c r="AE361" s="211"/>
      <c r="AF361" s="211"/>
      <c r="AG361" s="211"/>
      <c r="AH361" s="211"/>
      <c r="AI361" s="211"/>
      <c r="AJ361" s="211"/>
      <c r="AK361" s="211"/>
      <c r="AL361" s="211"/>
      <c r="AM361" s="211"/>
      <c r="AN361" s="211"/>
      <c r="AO361" s="211"/>
      <c r="AP361" s="211"/>
      <c r="AQ361" s="211"/>
      <c r="AR361" s="211"/>
      <c r="AS361" s="211"/>
      <c r="AT361" s="211"/>
      <c r="AU361" s="211"/>
      <c r="AV361" s="211"/>
      <c r="AW361" s="211"/>
      <c r="AX361" s="211"/>
      <c r="AY361" s="211"/>
      <c r="AZ361" s="211"/>
      <c r="BA361" s="211"/>
      <c r="BB361" s="211"/>
      <c r="BC361" s="211"/>
      <c r="BD361" s="211"/>
      <c r="BE361" s="211"/>
      <c r="BF361" s="211"/>
      <c r="BG361" s="211"/>
      <c r="BH361" s="211"/>
    </row>
    <row r="362" spans="1:60" outlineLevel="1" x14ac:dyDescent="0.2">
      <c r="A362" s="250"/>
      <c r="B362" s="225"/>
      <c r="C362" s="241" t="s">
        <v>475</v>
      </c>
      <c r="D362" s="228"/>
      <c r="E362" s="232">
        <v>17.8</v>
      </c>
      <c r="F362" s="236"/>
      <c r="G362" s="236"/>
      <c r="H362" s="235"/>
      <c r="I362" s="253"/>
      <c r="J362" s="211"/>
      <c r="K362" s="211"/>
      <c r="L362" s="211"/>
      <c r="M362" s="211"/>
      <c r="N362" s="211"/>
      <c r="O362" s="211"/>
      <c r="P362" s="211"/>
      <c r="Q362" s="211"/>
      <c r="R362" s="211"/>
      <c r="S362" s="211"/>
      <c r="T362" s="211"/>
      <c r="U362" s="211"/>
      <c r="V362" s="211"/>
      <c r="W362" s="211"/>
      <c r="X362" s="211"/>
      <c r="Y362" s="211"/>
      <c r="Z362" s="211"/>
      <c r="AA362" s="211"/>
      <c r="AB362" s="211"/>
      <c r="AC362" s="211"/>
      <c r="AD362" s="211"/>
      <c r="AE362" s="211"/>
      <c r="AF362" s="211"/>
      <c r="AG362" s="211"/>
      <c r="AH362" s="211"/>
      <c r="AI362" s="211"/>
      <c r="AJ362" s="211"/>
      <c r="AK362" s="211"/>
      <c r="AL362" s="211"/>
      <c r="AM362" s="211"/>
      <c r="AN362" s="211"/>
      <c r="AO362" s="211"/>
      <c r="AP362" s="211"/>
      <c r="AQ362" s="211"/>
      <c r="AR362" s="211"/>
      <c r="AS362" s="211"/>
      <c r="AT362" s="211"/>
      <c r="AU362" s="211"/>
      <c r="AV362" s="211"/>
      <c r="AW362" s="211"/>
      <c r="AX362" s="211"/>
      <c r="AY362" s="211"/>
      <c r="AZ362" s="211"/>
      <c r="BA362" s="211"/>
      <c r="BB362" s="211"/>
      <c r="BC362" s="211"/>
      <c r="BD362" s="211"/>
      <c r="BE362" s="211"/>
      <c r="BF362" s="211"/>
      <c r="BG362" s="211"/>
      <c r="BH362" s="211"/>
    </row>
    <row r="363" spans="1:60" outlineLevel="1" x14ac:dyDescent="0.2">
      <c r="A363" s="250"/>
      <c r="B363" s="225"/>
      <c r="C363" s="241" t="s">
        <v>476</v>
      </c>
      <c r="D363" s="228"/>
      <c r="E363" s="232">
        <v>17.8</v>
      </c>
      <c r="F363" s="236"/>
      <c r="G363" s="236"/>
      <c r="H363" s="235"/>
      <c r="I363" s="253"/>
      <c r="J363" s="211"/>
      <c r="K363" s="211"/>
      <c r="L363" s="211"/>
      <c r="M363" s="211"/>
      <c r="N363" s="211"/>
      <c r="O363" s="211"/>
      <c r="P363" s="211"/>
      <c r="Q363" s="211"/>
      <c r="R363" s="211"/>
      <c r="S363" s="211"/>
      <c r="T363" s="211"/>
      <c r="U363" s="211"/>
      <c r="V363" s="211"/>
      <c r="W363" s="211"/>
      <c r="X363" s="211"/>
      <c r="Y363" s="211"/>
      <c r="Z363" s="211"/>
      <c r="AA363" s="211"/>
      <c r="AB363" s="211"/>
      <c r="AC363" s="211"/>
      <c r="AD363" s="211"/>
      <c r="AE363" s="211"/>
      <c r="AF363" s="211"/>
      <c r="AG363" s="211"/>
      <c r="AH363" s="211"/>
      <c r="AI363" s="211"/>
      <c r="AJ363" s="211"/>
      <c r="AK363" s="211"/>
      <c r="AL363" s="211"/>
      <c r="AM363" s="211"/>
      <c r="AN363" s="211"/>
      <c r="AO363" s="211"/>
      <c r="AP363" s="211"/>
      <c r="AQ363" s="211"/>
      <c r="AR363" s="211"/>
      <c r="AS363" s="211"/>
      <c r="AT363" s="211"/>
      <c r="AU363" s="211"/>
      <c r="AV363" s="211"/>
      <c r="AW363" s="211"/>
      <c r="AX363" s="211"/>
      <c r="AY363" s="211"/>
      <c r="AZ363" s="211"/>
      <c r="BA363" s="211"/>
      <c r="BB363" s="211"/>
      <c r="BC363" s="211"/>
      <c r="BD363" s="211"/>
      <c r="BE363" s="211"/>
      <c r="BF363" s="211"/>
      <c r="BG363" s="211"/>
      <c r="BH363" s="211"/>
    </row>
    <row r="364" spans="1:60" ht="22.5" outlineLevel="1" x14ac:dyDescent="0.2">
      <c r="A364" s="251">
        <v>64</v>
      </c>
      <c r="B364" s="224" t="s">
        <v>477</v>
      </c>
      <c r="C364" s="240" t="s">
        <v>478</v>
      </c>
      <c r="D364" s="227" t="s">
        <v>158</v>
      </c>
      <c r="E364" s="231">
        <v>93.94</v>
      </c>
      <c r="F364" s="237"/>
      <c r="G364" s="236">
        <f>ROUND(E364*F364,2)</f>
        <v>0</v>
      </c>
      <c r="H364" s="235"/>
      <c r="I364" s="253" t="s">
        <v>183</v>
      </c>
      <c r="J364" s="211"/>
      <c r="K364" s="211"/>
      <c r="L364" s="211"/>
      <c r="M364" s="211"/>
      <c r="N364" s="211"/>
      <c r="O364" s="211"/>
      <c r="P364" s="211"/>
      <c r="Q364" s="211"/>
      <c r="R364" s="211"/>
      <c r="S364" s="211"/>
      <c r="T364" s="211"/>
      <c r="U364" s="211"/>
      <c r="V364" s="211"/>
      <c r="W364" s="211"/>
      <c r="X364" s="211"/>
      <c r="Y364" s="211"/>
      <c r="Z364" s="211"/>
      <c r="AA364" s="211"/>
      <c r="AB364" s="211"/>
      <c r="AC364" s="211"/>
      <c r="AD364" s="211"/>
      <c r="AE364" s="211" t="s">
        <v>184</v>
      </c>
      <c r="AF364" s="211"/>
      <c r="AG364" s="211"/>
      <c r="AH364" s="211"/>
      <c r="AI364" s="211"/>
      <c r="AJ364" s="211"/>
      <c r="AK364" s="211"/>
      <c r="AL364" s="211"/>
      <c r="AM364" s="211">
        <v>21</v>
      </c>
      <c r="AN364" s="211"/>
      <c r="AO364" s="211"/>
      <c r="AP364" s="211"/>
      <c r="AQ364" s="211"/>
      <c r="AR364" s="211"/>
      <c r="AS364" s="211"/>
      <c r="AT364" s="211"/>
      <c r="AU364" s="211"/>
      <c r="AV364" s="211"/>
      <c r="AW364" s="211"/>
      <c r="AX364" s="211"/>
      <c r="AY364" s="211"/>
      <c r="AZ364" s="211"/>
      <c r="BA364" s="211"/>
      <c r="BB364" s="211"/>
      <c r="BC364" s="211"/>
      <c r="BD364" s="211"/>
      <c r="BE364" s="211"/>
      <c r="BF364" s="211"/>
      <c r="BG364" s="211"/>
      <c r="BH364" s="211"/>
    </row>
    <row r="365" spans="1:60" outlineLevel="1" x14ac:dyDescent="0.2">
      <c r="A365" s="250"/>
      <c r="B365" s="225"/>
      <c r="C365" s="241" t="s">
        <v>432</v>
      </c>
      <c r="D365" s="228"/>
      <c r="E365" s="232"/>
      <c r="F365" s="236"/>
      <c r="G365" s="236"/>
      <c r="H365" s="235"/>
      <c r="I365" s="253"/>
      <c r="J365" s="211"/>
      <c r="K365" s="211"/>
      <c r="L365" s="211"/>
      <c r="M365" s="211"/>
      <c r="N365" s="211"/>
      <c r="O365" s="211"/>
      <c r="P365" s="211"/>
      <c r="Q365" s="211"/>
      <c r="R365" s="211"/>
      <c r="S365" s="211"/>
      <c r="T365" s="211"/>
      <c r="U365" s="211"/>
      <c r="V365" s="211"/>
      <c r="W365" s="211"/>
      <c r="X365" s="211"/>
      <c r="Y365" s="211"/>
      <c r="Z365" s="211"/>
      <c r="AA365" s="211"/>
      <c r="AB365" s="211"/>
      <c r="AC365" s="211"/>
      <c r="AD365" s="211"/>
      <c r="AE365" s="211"/>
      <c r="AF365" s="211"/>
      <c r="AG365" s="211"/>
      <c r="AH365" s="211"/>
      <c r="AI365" s="211"/>
      <c r="AJ365" s="211"/>
      <c r="AK365" s="211"/>
      <c r="AL365" s="211"/>
      <c r="AM365" s="211"/>
      <c r="AN365" s="211"/>
      <c r="AO365" s="211"/>
      <c r="AP365" s="211"/>
      <c r="AQ365" s="211"/>
      <c r="AR365" s="211"/>
      <c r="AS365" s="211"/>
      <c r="AT365" s="211"/>
      <c r="AU365" s="211"/>
      <c r="AV365" s="211"/>
      <c r="AW365" s="211"/>
      <c r="AX365" s="211"/>
      <c r="AY365" s="211"/>
      <c r="AZ365" s="211"/>
      <c r="BA365" s="211"/>
      <c r="BB365" s="211"/>
      <c r="BC365" s="211"/>
      <c r="BD365" s="211"/>
      <c r="BE365" s="211"/>
      <c r="BF365" s="211"/>
      <c r="BG365" s="211"/>
      <c r="BH365" s="211"/>
    </row>
    <row r="366" spans="1:60" outlineLevel="1" x14ac:dyDescent="0.2">
      <c r="A366" s="250"/>
      <c r="B366" s="225"/>
      <c r="C366" s="241" t="s">
        <v>479</v>
      </c>
      <c r="D366" s="228"/>
      <c r="E366" s="232">
        <v>93.94</v>
      </c>
      <c r="F366" s="236"/>
      <c r="G366" s="236"/>
      <c r="H366" s="235"/>
      <c r="I366" s="253"/>
      <c r="J366" s="211"/>
      <c r="K366" s="211"/>
      <c r="L366" s="211"/>
      <c r="M366" s="211"/>
      <c r="N366" s="211"/>
      <c r="O366" s="211"/>
      <c r="P366" s="211"/>
      <c r="Q366" s="211"/>
      <c r="R366" s="211"/>
      <c r="S366" s="211"/>
      <c r="T366" s="211"/>
      <c r="U366" s="211"/>
      <c r="V366" s="211"/>
      <c r="W366" s="211"/>
      <c r="X366" s="211"/>
      <c r="Y366" s="211"/>
      <c r="Z366" s="211"/>
      <c r="AA366" s="211"/>
      <c r="AB366" s="211"/>
      <c r="AC366" s="211"/>
      <c r="AD366" s="211"/>
      <c r="AE366" s="211"/>
      <c r="AF366" s="211"/>
      <c r="AG366" s="211"/>
      <c r="AH366" s="211"/>
      <c r="AI366" s="211"/>
      <c r="AJ366" s="211"/>
      <c r="AK366" s="211"/>
      <c r="AL366" s="211"/>
      <c r="AM366" s="211"/>
      <c r="AN366" s="211"/>
      <c r="AO366" s="211"/>
      <c r="AP366" s="211"/>
      <c r="AQ366" s="211"/>
      <c r="AR366" s="211"/>
      <c r="AS366" s="211"/>
      <c r="AT366" s="211"/>
      <c r="AU366" s="211"/>
      <c r="AV366" s="211"/>
      <c r="AW366" s="211"/>
      <c r="AX366" s="211"/>
      <c r="AY366" s="211"/>
      <c r="AZ366" s="211"/>
      <c r="BA366" s="211"/>
      <c r="BB366" s="211"/>
      <c r="BC366" s="211"/>
      <c r="BD366" s="211"/>
      <c r="BE366" s="211"/>
      <c r="BF366" s="211"/>
      <c r="BG366" s="211"/>
      <c r="BH366" s="211"/>
    </row>
    <row r="367" spans="1:60" outlineLevel="1" x14ac:dyDescent="0.2">
      <c r="A367" s="250"/>
      <c r="B367" s="439" t="s">
        <v>480</v>
      </c>
      <c r="C367" s="440"/>
      <c r="D367" s="441"/>
      <c r="E367" s="442"/>
      <c r="F367" s="443"/>
      <c r="G367" s="444"/>
      <c r="H367" s="235"/>
      <c r="I367" s="253"/>
      <c r="J367" s="211"/>
      <c r="K367" s="211"/>
      <c r="L367" s="211"/>
      <c r="M367" s="211"/>
      <c r="N367" s="211"/>
      <c r="O367" s="211"/>
      <c r="P367" s="211"/>
      <c r="Q367" s="211"/>
      <c r="R367" s="211"/>
      <c r="S367" s="211"/>
      <c r="T367" s="211"/>
      <c r="U367" s="211"/>
      <c r="V367" s="211"/>
      <c r="W367" s="211"/>
      <c r="X367" s="211"/>
      <c r="Y367" s="211"/>
      <c r="Z367" s="211"/>
      <c r="AA367" s="211"/>
      <c r="AB367" s="211"/>
      <c r="AC367" s="211">
        <v>0</v>
      </c>
      <c r="AD367" s="211"/>
      <c r="AE367" s="211"/>
      <c r="AF367" s="211"/>
      <c r="AG367" s="211"/>
      <c r="AH367" s="211"/>
      <c r="AI367" s="211"/>
      <c r="AJ367" s="211"/>
      <c r="AK367" s="211"/>
      <c r="AL367" s="211"/>
      <c r="AM367" s="211"/>
      <c r="AN367" s="211"/>
      <c r="AO367" s="211"/>
      <c r="AP367" s="211"/>
      <c r="AQ367" s="211"/>
      <c r="AR367" s="211"/>
      <c r="AS367" s="211"/>
      <c r="AT367" s="211"/>
      <c r="AU367" s="211"/>
      <c r="AV367" s="211"/>
      <c r="AW367" s="211"/>
      <c r="AX367" s="211"/>
      <c r="AY367" s="211"/>
      <c r="AZ367" s="211"/>
      <c r="BA367" s="211"/>
      <c r="BB367" s="211"/>
      <c r="BC367" s="211"/>
      <c r="BD367" s="211"/>
      <c r="BE367" s="211"/>
      <c r="BF367" s="211"/>
      <c r="BG367" s="211"/>
      <c r="BH367" s="211"/>
    </row>
    <row r="368" spans="1:60" outlineLevel="1" x14ac:dyDescent="0.2">
      <c r="A368" s="251">
        <v>65</v>
      </c>
      <c r="B368" s="224" t="s">
        <v>481</v>
      </c>
      <c r="C368" s="240" t="s">
        <v>407</v>
      </c>
      <c r="D368" s="227" t="s">
        <v>343</v>
      </c>
      <c r="E368" s="231">
        <v>1.3621300000000001</v>
      </c>
      <c r="F368" s="237"/>
      <c r="G368" s="236">
        <f>ROUND(E368*F368,2)</f>
        <v>0</v>
      </c>
      <c r="H368" s="235" t="s">
        <v>423</v>
      </c>
      <c r="I368" s="253" t="s">
        <v>145</v>
      </c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11"/>
      <c r="Z368" s="211"/>
      <c r="AA368" s="211"/>
      <c r="AB368" s="211"/>
      <c r="AC368" s="211"/>
      <c r="AD368" s="211"/>
      <c r="AE368" s="211" t="s">
        <v>146</v>
      </c>
      <c r="AF368" s="211"/>
      <c r="AG368" s="211"/>
      <c r="AH368" s="211"/>
      <c r="AI368" s="211"/>
      <c r="AJ368" s="211"/>
      <c r="AK368" s="211"/>
      <c r="AL368" s="211"/>
      <c r="AM368" s="211">
        <v>21</v>
      </c>
      <c r="AN368" s="211"/>
      <c r="AO368" s="211"/>
      <c r="AP368" s="211"/>
      <c r="AQ368" s="211"/>
      <c r="AR368" s="211"/>
      <c r="AS368" s="211"/>
      <c r="AT368" s="211"/>
      <c r="AU368" s="211"/>
      <c r="AV368" s="211"/>
      <c r="AW368" s="211"/>
      <c r="AX368" s="211"/>
      <c r="AY368" s="211"/>
      <c r="AZ368" s="211"/>
      <c r="BA368" s="211"/>
      <c r="BB368" s="211"/>
      <c r="BC368" s="211"/>
      <c r="BD368" s="211"/>
      <c r="BE368" s="211"/>
      <c r="BF368" s="211"/>
      <c r="BG368" s="211"/>
      <c r="BH368" s="211"/>
    </row>
    <row r="369" spans="1:60" x14ac:dyDescent="0.2">
      <c r="A369" s="249" t="s">
        <v>136</v>
      </c>
      <c r="B369" s="223" t="s">
        <v>106</v>
      </c>
      <c r="C369" s="239" t="s">
        <v>107</v>
      </c>
      <c r="D369" s="226"/>
      <c r="E369" s="230"/>
      <c r="F369" s="450">
        <f>SUM(G370:G378)</f>
        <v>0</v>
      </c>
      <c r="G369" s="451"/>
      <c r="H369" s="234"/>
      <c r="I369" s="252"/>
      <c r="AE369" t="s">
        <v>137</v>
      </c>
    </row>
    <row r="370" spans="1:60" outlineLevel="1" x14ac:dyDescent="0.2">
      <c r="A370" s="250"/>
      <c r="B370" s="428" t="s">
        <v>482</v>
      </c>
      <c r="C370" s="429"/>
      <c r="D370" s="430"/>
      <c r="E370" s="431"/>
      <c r="F370" s="432"/>
      <c r="G370" s="433"/>
      <c r="H370" s="235"/>
      <c r="I370" s="253"/>
      <c r="J370" s="211"/>
      <c r="K370" s="211"/>
      <c r="L370" s="211"/>
      <c r="M370" s="211"/>
      <c r="N370" s="211"/>
      <c r="O370" s="211"/>
      <c r="P370" s="211"/>
      <c r="Q370" s="211"/>
      <c r="R370" s="211"/>
      <c r="S370" s="211"/>
      <c r="T370" s="211"/>
      <c r="U370" s="211"/>
      <c r="V370" s="211"/>
      <c r="W370" s="211"/>
      <c r="X370" s="211"/>
      <c r="Y370" s="211"/>
      <c r="Z370" s="211"/>
      <c r="AA370" s="211"/>
      <c r="AB370" s="211"/>
      <c r="AC370" s="211">
        <v>0</v>
      </c>
      <c r="AD370" s="211"/>
      <c r="AE370" s="211"/>
      <c r="AF370" s="211"/>
      <c r="AG370" s="211"/>
      <c r="AH370" s="211"/>
      <c r="AI370" s="211"/>
      <c r="AJ370" s="211"/>
      <c r="AK370" s="211"/>
      <c r="AL370" s="211"/>
      <c r="AM370" s="211"/>
      <c r="AN370" s="211"/>
      <c r="AO370" s="211"/>
      <c r="AP370" s="211"/>
      <c r="AQ370" s="211"/>
      <c r="AR370" s="211"/>
      <c r="AS370" s="211"/>
      <c r="AT370" s="211"/>
      <c r="AU370" s="211"/>
      <c r="AV370" s="211"/>
      <c r="AW370" s="211"/>
      <c r="AX370" s="211"/>
      <c r="AY370" s="211"/>
      <c r="AZ370" s="211"/>
      <c r="BA370" s="211"/>
      <c r="BB370" s="211"/>
      <c r="BC370" s="211"/>
      <c r="BD370" s="211"/>
      <c r="BE370" s="211"/>
      <c r="BF370" s="211"/>
      <c r="BG370" s="211"/>
      <c r="BH370" s="211"/>
    </row>
    <row r="371" spans="1:60" outlineLevel="1" x14ac:dyDescent="0.2">
      <c r="A371" s="251">
        <v>66</v>
      </c>
      <c r="B371" s="224" t="s">
        <v>483</v>
      </c>
      <c r="C371" s="240" t="s">
        <v>484</v>
      </c>
      <c r="D371" s="227" t="s">
        <v>158</v>
      </c>
      <c r="E371" s="231">
        <v>9.5500000000000007</v>
      </c>
      <c r="F371" s="237"/>
      <c r="G371" s="236">
        <f>ROUND(E371*F371,2)</f>
        <v>0</v>
      </c>
      <c r="H371" s="235" t="s">
        <v>485</v>
      </c>
      <c r="I371" s="253" t="s">
        <v>145</v>
      </c>
      <c r="J371" s="211"/>
      <c r="K371" s="211"/>
      <c r="L371" s="211"/>
      <c r="M371" s="211"/>
      <c r="N371" s="211"/>
      <c r="O371" s="211"/>
      <c r="P371" s="211"/>
      <c r="Q371" s="211"/>
      <c r="R371" s="211"/>
      <c r="S371" s="211"/>
      <c r="T371" s="211"/>
      <c r="U371" s="211"/>
      <c r="V371" s="211"/>
      <c r="W371" s="211"/>
      <c r="X371" s="211"/>
      <c r="Y371" s="211"/>
      <c r="Z371" s="211"/>
      <c r="AA371" s="211"/>
      <c r="AB371" s="211"/>
      <c r="AC371" s="211"/>
      <c r="AD371" s="211"/>
      <c r="AE371" s="211" t="s">
        <v>146</v>
      </c>
      <c r="AF371" s="211"/>
      <c r="AG371" s="211"/>
      <c r="AH371" s="211"/>
      <c r="AI371" s="211"/>
      <c r="AJ371" s="211"/>
      <c r="AK371" s="211"/>
      <c r="AL371" s="211"/>
      <c r="AM371" s="211">
        <v>21</v>
      </c>
      <c r="AN371" s="211"/>
      <c r="AO371" s="211"/>
      <c r="AP371" s="211"/>
      <c r="AQ371" s="211"/>
      <c r="AR371" s="211"/>
      <c r="AS371" s="211"/>
      <c r="AT371" s="211"/>
      <c r="AU371" s="211"/>
      <c r="AV371" s="211"/>
      <c r="AW371" s="211"/>
      <c r="AX371" s="211"/>
      <c r="AY371" s="211"/>
      <c r="AZ371" s="211"/>
      <c r="BA371" s="211"/>
      <c r="BB371" s="211"/>
      <c r="BC371" s="211"/>
      <c r="BD371" s="211"/>
      <c r="BE371" s="211"/>
      <c r="BF371" s="211"/>
      <c r="BG371" s="211"/>
      <c r="BH371" s="211"/>
    </row>
    <row r="372" spans="1:60" outlineLevel="1" x14ac:dyDescent="0.2">
      <c r="A372" s="250"/>
      <c r="B372" s="225"/>
      <c r="C372" s="434" t="s">
        <v>486</v>
      </c>
      <c r="D372" s="435"/>
      <c r="E372" s="436"/>
      <c r="F372" s="437"/>
      <c r="G372" s="438"/>
      <c r="H372" s="235"/>
      <c r="I372" s="253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11"/>
      <c r="U372" s="211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/>
      <c r="AF372" s="211"/>
      <c r="AG372" s="211"/>
      <c r="AH372" s="211"/>
      <c r="AI372" s="211"/>
      <c r="AJ372" s="211"/>
      <c r="AK372" s="211"/>
      <c r="AL372" s="211"/>
      <c r="AM372" s="211"/>
      <c r="AN372" s="211"/>
      <c r="AO372" s="211"/>
      <c r="AP372" s="211"/>
      <c r="AQ372" s="211"/>
      <c r="AR372" s="211"/>
      <c r="AS372" s="211"/>
      <c r="AT372" s="211"/>
      <c r="AU372" s="211"/>
      <c r="AV372" s="211"/>
      <c r="AW372" s="211"/>
      <c r="AX372" s="211"/>
      <c r="AY372" s="211"/>
      <c r="AZ372" s="211"/>
      <c r="BA372" s="216" t="str">
        <f>C372</f>
        <v>včetně pomocného lešení.</v>
      </c>
      <c r="BB372" s="211"/>
      <c r="BC372" s="211"/>
      <c r="BD372" s="211"/>
      <c r="BE372" s="211"/>
      <c r="BF372" s="211"/>
      <c r="BG372" s="211"/>
      <c r="BH372" s="211"/>
    </row>
    <row r="373" spans="1:60" outlineLevel="1" x14ac:dyDescent="0.2">
      <c r="A373" s="250"/>
      <c r="B373" s="225"/>
      <c r="C373" s="241" t="s">
        <v>487</v>
      </c>
      <c r="D373" s="228"/>
      <c r="E373" s="232"/>
      <c r="F373" s="236"/>
      <c r="G373" s="236"/>
      <c r="H373" s="235"/>
      <c r="I373" s="253"/>
      <c r="J373" s="211"/>
      <c r="K373" s="211"/>
      <c r="L373" s="211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  <c r="W373" s="211"/>
      <c r="X373" s="211"/>
      <c r="Y373" s="211"/>
      <c r="Z373" s="211"/>
      <c r="AA373" s="211"/>
      <c r="AB373" s="211"/>
      <c r="AC373" s="211"/>
      <c r="AD373" s="211"/>
      <c r="AE373" s="211"/>
      <c r="AF373" s="211"/>
      <c r="AG373" s="211"/>
      <c r="AH373" s="211"/>
      <c r="AI373" s="211"/>
      <c r="AJ373" s="211"/>
      <c r="AK373" s="211"/>
      <c r="AL373" s="211"/>
      <c r="AM373" s="211"/>
      <c r="AN373" s="211"/>
      <c r="AO373" s="211"/>
      <c r="AP373" s="211"/>
      <c r="AQ373" s="211"/>
      <c r="AR373" s="211"/>
      <c r="AS373" s="211"/>
      <c r="AT373" s="211"/>
      <c r="AU373" s="211"/>
      <c r="AV373" s="211"/>
      <c r="AW373" s="211"/>
      <c r="AX373" s="211"/>
      <c r="AY373" s="211"/>
      <c r="AZ373" s="211"/>
      <c r="BA373" s="211"/>
      <c r="BB373" s="211"/>
      <c r="BC373" s="211"/>
      <c r="BD373" s="211"/>
      <c r="BE373" s="211"/>
      <c r="BF373" s="211"/>
      <c r="BG373" s="211"/>
      <c r="BH373" s="211"/>
    </row>
    <row r="374" spans="1:60" outlineLevel="1" x14ac:dyDescent="0.2">
      <c r="A374" s="250"/>
      <c r="B374" s="225"/>
      <c r="C374" s="241" t="s">
        <v>488</v>
      </c>
      <c r="D374" s="228"/>
      <c r="E374" s="232">
        <v>2.35</v>
      </c>
      <c r="F374" s="236"/>
      <c r="G374" s="236"/>
      <c r="H374" s="235"/>
      <c r="I374" s="253"/>
      <c r="J374" s="211"/>
      <c r="K374" s="211"/>
      <c r="L374" s="211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/>
      <c r="AF374" s="211"/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Q374" s="211"/>
      <c r="AR374" s="211"/>
      <c r="AS374" s="211"/>
      <c r="AT374" s="211"/>
      <c r="AU374" s="211"/>
      <c r="AV374" s="211"/>
      <c r="AW374" s="211"/>
      <c r="AX374" s="211"/>
      <c r="AY374" s="211"/>
      <c r="AZ374" s="211"/>
      <c r="BA374" s="211"/>
      <c r="BB374" s="211"/>
      <c r="BC374" s="211"/>
      <c r="BD374" s="211"/>
      <c r="BE374" s="211"/>
      <c r="BF374" s="211"/>
      <c r="BG374" s="211"/>
      <c r="BH374" s="211"/>
    </row>
    <row r="375" spans="1:60" outlineLevel="1" x14ac:dyDescent="0.2">
      <c r="A375" s="250"/>
      <c r="B375" s="225"/>
      <c r="C375" s="241" t="s">
        <v>489</v>
      </c>
      <c r="D375" s="228"/>
      <c r="E375" s="232">
        <v>7.2</v>
      </c>
      <c r="F375" s="236"/>
      <c r="G375" s="236"/>
      <c r="H375" s="235"/>
      <c r="I375" s="253"/>
      <c r="J375" s="211"/>
      <c r="K375" s="211"/>
      <c r="L375" s="211"/>
      <c r="M375" s="211"/>
      <c r="N375" s="211"/>
      <c r="O375" s="211"/>
      <c r="P375" s="211"/>
      <c r="Q375" s="211"/>
      <c r="R375" s="211"/>
      <c r="S375" s="211"/>
      <c r="T375" s="211"/>
      <c r="U375" s="211"/>
      <c r="V375" s="211"/>
      <c r="W375" s="211"/>
      <c r="X375" s="211"/>
      <c r="Y375" s="211"/>
      <c r="Z375" s="211"/>
      <c r="AA375" s="211"/>
      <c r="AB375" s="211"/>
      <c r="AC375" s="211"/>
      <c r="AD375" s="211"/>
      <c r="AE375" s="211"/>
      <c r="AF375" s="211"/>
      <c r="AG375" s="211"/>
      <c r="AH375" s="211"/>
      <c r="AI375" s="211"/>
      <c r="AJ375" s="211"/>
      <c r="AK375" s="211"/>
      <c r="AL375" s="211"/>
      <c r="AM375" s="211"/>
      <c r="AN375" s="211"/>
      <c r="AO375" s="211"/>
      <c r="AP375" s="211"/>
      <c r="AQ375" s="211"/>
      <c r="AR375" s="211"/>
      <c r="AS375" s="211"/>
      <c r="AT375" s="211"/>
      <c r="AU375" s="211"/>
      <c r="AV375" s="211"/>
      <c r="AW375" s="211"/>
      <c r="AX375" s="211"/>
      <c r="AY375" s="211"/>
      <c r="AZ375" s="211"/>
      <c r="BA375" s="211"/>
      <c r="BB375" s="211"/>
      <c r="BC375" s="211"/>
      <c r="BD375" s="211"/>
      <c r="BE375" s="211"/>
      <c r="BF375" s="211"/>
      <c r="BG375" s="211"/>
      <c r="BH375" s="211"/>
    </row>
    <row r="376" spans="1:60" outlineLevel="1" x14ac:dyDescent="0.2">
      <c r="A376" s="251">
        <v>67</v>
      </c>
      <c r="B376" s="224" t="s">
        <v>490</v>
      </c>
      <c r="C376" s="240" t="s">
        <v>491</v>
      </c>
      <c r="D376" s="227" t="s">
        <v>182</v>
      </c>
      <c r="E376" s="231">
        <v>1</v>
      </c>
      <c r="F376" s="237"/>
      <c r="G376" s="236">
        <f>ROUND(E376*F376,2)</f>
        <v>0</v>
      </c>
      <c r="H376" s="235"/>
      <c r="I376" s="253" t="s">
        <v>183</v>
      </c>
      <c r="J376" s="211"/>
      <c r="K376" s="211"/>
      <c r="L376" s="211"/>
      <c r="M376" s="211"/>
      <c r="N376" s="211"/>
      <c r="O376" s="211"/>
      <c r="P376" s="211"/>
      <c r="Q376" s="211"/>
      <c r="R376" s="211"/>
      <c r="S376" s="211"/>
      <c r="T376" s="211"/>
      <c r="U376" s="211"/>
      <c r="V376" s="211"/>
      <c r="W376" s="211"/>
      <c r="X376" s="211"/>
      <c r="Y376" s="211"/>
      <c r="Z376" s="211"/>
      <c r="AA376" s="211"/>
      <c r="AB376" s="211"/>
      <c r="AC376" s="211"/>
      <c r="AD376" s="211"/>
      <c r="AE376" s="211" t="s">
        <v>184</v>
      </c>
      <c r="AF376" s="211"/>
      <c r="AG376" s="211"/>
      <c r="AH376" s="211"/>
      <c r="AI376" s="211"/>
      <c r="AJ376" s="211"/>
      <c r="AK376" s="211"/>
      <c r="AL376" s="211"/>
      <c r="AM376" s="211">
        <v>21</v>
      </c>
      <c r="AN376" s="211"/>
      <c r="AO376" s="211"/>
      <c r="AP376" s="211"/>
      <c r="AQ376" s="211"/>
      <c r="AR376" s="211"/>
      <c r="AS376" s="211"/>
      <c r="AT376" s="211"/>
      <c r="AU376" s="211"/>
      <c r="AV376" s="211"/>
      <c r="AW376" s="211"/>
      <c r="AX376" s="211"/>
      <c r="AY376" s="211"/>
      <c r="AZ376" s="211"/>
      <c r="BA376" s="211"/>
      <c r="BB376" s="211"/>
      <c r="BC376" s="211"/>
      <c r="BD376" s="211"/>
      <c r="BE376" s="211"/>
      <c r="BF376" s="211"/>
      <c r="BG376" s="211"/>
      <c r="BH376" s="211"/>
    </row>
    <row r="377" spans="1:60" outlineLevel="1" x14ac:dyDescent="0.2">
      <c r="A377" s="251">
        <v>68</v>
      </c>
      <c r="B377" s="224" t="s">
        <v>492</v>
      </c>
      <c r="C377" s="240" t="s">
        <v>493</v>
      </c>
      <c r="D377" s="227" t="s">
        <v>182</v>
      </c>
      <c r="E377" s="231">
        <v>1</v>
      </c>
      <c r="F377" s="237"/>
      <c r="G377" s="236">
        <f>ROUND(E377*F377,2)</f>
        <v>0</v>
      </c>
      <c r="H377" s="235"/>
      <c r="I377" s="253" t="s">
        <v>183</v>
      </c>
      <c r="J377" s="211"/>
      <c r="K377" s="211"/>
      <c r="L377" s="211"/>
      <c r="M377" s="211"/>
      <c r="N377" s="211"/>
      <c r="O377" s="211"/>
      <c r="P377" s="211"/>
      <c r="Q377" s="211"/>
      <c r="R377" s="211"/>
      <c r="S377" s="211"/>
      <c r="T377" s="211"/>
      <c r="U377" s="211"/>
      <c r="V377" s="211"/>
      <c r="W377" s="211"/>
      <c r="X377" s="211"/>
      <c r="Y377" s="211"/>
      <c r="Z377" s="211"/>
      <c r="AA377" s="211"/>
      <c r="AB377" s="211"/>
      <c r="AC377" s="211"/>
      <c r="AD377" s="211"/>
      <c r="AE377" s="211" t="s">
        <v>184</v>
      </c>
      <c r="AF377" s="211"/>
      <c r="AG377" s="211"/>
      <c r="AH377" s="211"/>
      <c r="AI377" s="211"/>
      <c r="AJ377" s="211"/>
      <c r="AK377" s="211"/>
      <c r="AL377" s="211"/>
      <c r="AM377" s="211">
        <v>21</v>
      </c>
      <c r="AN377" s="211"/>
      <c r="AO377" s="211"/>
      <c r="AP377" s="211"/>
      <c r="AQ377" s="211"/>
      <c r="AR377" s="211"/>
      <c r="AS377" s="211"/>
      <c r="AT377" s="211"/>
      <c r="AU377" s="211"/>
      <c r="AV377" s="211"/>
      <c r="AW377" s="211"/>
      <c r="AX377" s="211"/>
      <c r="AY377" s="211"/>
      <c r="AZ377" s="211"/>
      <c r="BA377" s="211"/>
      <c r="BB377" s="211"/>
      <c r="BC377" s="211"/>
      <c r="BD377" s="211"/>
      <c r="BE377" s="211"/>
      <c r="BF377" s="211"/>
      <c r="BG377" s="211"/>
      <c r="BH377" s="211"/>
    </row>
    <row r="378" spans="1:60" outlineLevel="1" x14ac:dyDescent="0.2">
      <c r="A378" s="250"/>
      <c r="B378" s="225"/>
      <c r="C378" s="241" t="s">
        <v>494</v>
      </c>
      <c r="D378" s="228"/>
      <c r="E378" s="232">
        <v>1</v>
      </c>
      <c r="F378" s="236"/>
      <c r="G378" s="236"/>
      <c r="H378" s="235"/>
      <c r="I378" s="253"/>
      <c r="J378" s="211"/>
      <c r="K378" s="211"/>
      <c r="L378" s="211"/>
      <c r="M378" s="211"/>
      <c r="N378" s="211"/>
      <c r="O378" s="211"/>
      <c r="P378" s="211"/>
      <c r="Q378" s="211"/>
      <c r="R378" s="211"/>
      <c r="S378" s="211"/>
      <c r="T378" s="211"/>
      <c r="U378" s="211"/>
      <c r="V378" s="211"/>
      <c r="W378" s="211"/>
      <c r="X378" s="211"/>
      <c r="Y378" s="211"/>
      <c r="Z378" s="211"/>
      <c r="AA378" s="211"/>
      <c r="AB378" s="211"/>
      <c r="AC378" s="211"/>
      <c r="AD378" s="211"/>
      <c r="AE378" s="211"/>
      <c r="AF378" s="211"/>
      <c r="AG378" s="211"/>
      <c r="AH378" s="211"/>
      <c r="AI378" s="211"/>
      <c r="AJ378" s="211"/>
      <c r="AK378" s="211"/>
      <c r="AL378" s="211"/>
      <c r="AM378" s="211"/>
      <c r="AN378" s="211"/>
      <c r="AO378" s="211"/>
      <c r="AP378" s="211"/>
      <c r="AQ378" s="211"/>
      <c r="AR378" s="211"/>
      <c r="AS378" s="211"/>
      <c r="AT378" s="211"/>
      <c r="AU378" s="211"/>
      <c r="AV378" s="211"/>
      <c r="AW378" s="211"/>
      <c r="AX378" s="211"/>
      <c r="AY378" s="211"/>
      <c r="AZ378" s="211"/>
      <c r="BA378" s="211"/>
      <c r="BB378" s="211"/>
      <c r="BC378" s="211"/>
      <c r="BD378" s="211"/>
      <c r="BE378" s="211"/>
      <c r="BF378" s="211"/>
      <c r="BG378" s="211"/>
      <c r="BH378" s="211"/>
    </row>
    <row r="379" spans="1:60" x14ac:dyDescent="0.2">
      <c r="A379" s="249" t="s">
        <v>136</v>
      </c>
      <c r="B379" s="223" t="s">
        <v>108</v>
      </c>
      <c r="C379" s="239" t="s">
        <v>109</v>
      </c>
      <c r="D379" s="226"/>
      <c r="E379" s="230"/>
      <c r="F379" s="450">
        <f>SUM(G380:G425)</f>
        <v>0</v>
      </c>
      <c r="G379" s="451"/>
      <c r="H379" s="234"/>
      <c r="I379" s="252"/>
      <c r="AE379" t="s">
        <v>137</v>
      </c>
    </row>
    <row r="380" spans="1:60" outlineLevel="1" x14ac:dyDescent="0.2">
      <c r="A380" s="250"/>
      <c r="B380" s="428" t="s">
        <v>495</v>
      </c>
      <c r="C380" s="429"/>
      <c r="D380" s="430"/>
      <c r="E380" s="431"/>
      <c r="F380" s="432"/>
      <c r="G380" s="433"/>
      <c r="H380" s="235"/>
      <c r="I380" s="253"/>
      <c r="J380" s="211"/>
      <c r="K380" s="211"/>
      <c r="L380" s="211"/>
      <c r="M380" s="211"/>
      <c r="N380" s="211"/>
      <c r="O380" s="211"/>
      <c r="P380" s="211"/>
      <c r="Q380" s="211"/>
      <c r="R380" s="211"/>
      <c r="S380" s="211"/>
      <c r="T380" s="211"/>
      <c r="U380" s="211"/>
      <c r="V380" s="211"/>
      <c r="W380" s="211"/>
      <c r="X380" s="211"/>
      <c r="Y380" s="211"/>
      <c r="Z380" s="211"/>
      <c r="AA380" s="211"/>
      <c r="AB380" s="211"/>
      <c r="AC380" s="211">
        <v>0</v>
      </c>
      <c r="AD380" s="211"/>
      <c r="AE380" s="211"/>
      <c r="AF380" s="211"/>
      <c r="AG380" s="211"/>
      <c r="AH380" s="211"/>
      <c r="AI380" s="211"/>
      <c r="AJ380" s="211"/>
      <c r="AK380" s="211"/>
      <c r="AL380" s="211"/>
      <c r="AM380" s="211"/>
      <c r="AN380" s="211"/>
      <c r="AO380" s="211"/>
      <c r="AP380" s="211"/>
      <c r="AQ380" s="211"/>
      <c r="AR380" s="211"/>
      <c r="AS380" s="211"/>
      <c r="AT380" s="211"/>
      <c r="AU380" s="211"/>
      <c r="AV380" s="211"/>
      <c r="AW380" s="211"/>
      <c r="AX380" s="211"/>
      <c r="AY380" s="211"/>
      <c r="AZ380" s="211"/>
      <c r="BA380" s="211"/>
      <c r="BB380" s="211"/>
      <c r="BC380" s="211"/>
      <c r="BD380" s="211"/>
      <c r="BE380" s="211"/>
      <c r="BF380" s="211"/>
      <c r="BG380" s="211"/>
      <c r="BH380" s="211"/>
    </row>
    <row r="381" spans="1:60" outlineLevel="1" x14ac:dyDescent="0.2">
      <c r="A381" s="251">
        <v>69</v>
      </c>
      <c r="B381" s="224" t="s">
        <v>496</v>
      </c>
      <c r="C381" s="240" t="s">
        <v>497</v>
      </c>
      <c r="D381" s="227" t="s">
        <v>158</v>
      </c>
      <c r="E381" s="231">
        <v>315.84500000000003</v>
      </c>
      <c r="F381" s="237"/>
      <c r="G381" s="236">
        <f>ROUND(E381*F381,2)</f>
        <v>0</v>
      </c>
      <c r="H381" s="235" t="s">
        <v>498</v>
      </c>
      <c r="I381" s="253" t="s">
        <v>145</v>
      </c>
      <c r="J381" s="211"/>
      <c r="K381" s="211"/>
      <c r="L381" s="211"/>
      <c r="M381" s="211"/>
      <c r="N381" s="211"/>
      <c r="O381" s="211"/>
      <c r="P381" s="211"/>
      <c r="Q381" s="211"/>
      <c r="R381" s="211"/>
      <c r="S381" s="211"/>
      <c r="T381" s="211"/>
      <c r="U381" s="211"/>
      <c r="V381" s="211"/>
      <c r="W381" s="211"/>
      <c r="X381" s="211"/>
      <c r="Y381" s="211"/>
      <c r="Z381" s="211"/>
      <c r="AA381" s="211"/>
      <c r="AB381" s="211"/>
      <c r="AC381" s="211"/>
      <c r="AD381" s="211"/>
      <c r="AE381" s="211" t="s">
        <v>146</v>
      </c>
      <c r="AF381" s="211"/>
      <c r="AG381" s="211"/>
      <c r="AH381" s="211"/>
      <c r="AI381" s="211"/>
      <c r="AJ381" s="211"/>
      <c r="AK381" s="211"/>
      <c r="AL381" s="211"/>
      <c r="AM381" s="211">
        <v>21</v>
      </c>
      <c r="AN381" s="211"/>
      <c r="AO381" s="211"/>
      <c r="AP381" s="211"/>
      <c r="AQ381" s="211"/>
      <c r="AR381" s="211"/>
      <c r="AS381" s="211"/>
      <c r="AT381" s="211"/>
      <c r="AU381" s="211"/>
      <c r="AV381" s="211"/>
      <c r="AW381" s="211"/>
      <c r="AX381" s="211"/>
      <c r="AY381" s="211"/>
      <c r="AZ381" s="211"/>
      <c r="BA381" s="211"/>
      <c r="BB381" s="211"/>
      <c r="BC381" s="211"/>
      <c r="BD381" s="211"/>
      <c r="BE381" s="211"/>
      <c r="BF381" s="211"/>
      <c r="BG381" s="211"/>
      <c r="BH381" s="211"/>
    </row>
    <row r="382" spans="1:60" outlineLevel="1" x14ac:dyDescent="0.2">
      <c r="A382" s="250"/>
      <c r="B382" s="225"/>
      <c r="C382" s="241" t="s">
        <v>287</v>
      </c>
      <c r="D382" s="228"/>
      <c r="E382" s="232"/>
      <c r="F382" s="236"/>
      <c r="G382" s="236"/>
      <c r="H382" s="235"/>
      <c r="I382" s="253"/>
      <c r="J382" s="211"/>
      <c r="K382" s="211"/>
      <c r="L382" s="211"/>
      <c r="M382" s="211"/>
      <c r="N382" s="211"/>
      <c r="O382" s="211"/>
      <c r="P382" s="211"/>
      <c r="Q382" s="211"/>
      <c r="R382" s="211"/>
      <c r="S382" s="211"/>
      <c r="T382" s="211"/>
      <c r="U382" s="211"/>
      <c r="V382" s="211"/>
      <c r="W382" s="211"/>
      <c r="X382" s="211"/>
      <c r="Y382" s="211"/>
      <c r="Z382" s="211"/>
      <c r="AA382" s="211"/>
      <c r="AB382" s="211"/>
      <c r="AC382" s="211"/>
      <c r="AD382" s="211"/>
      <c r="AE382" s="211"/>
      <c r="AF382" s="211"/>
      <c r="AG382" s="211"/>
      <c r="AH382" s="211"/>
      <c r="AI382" s="211"/>
      <c r="AJ382" s="211"/>
      <c r="AK382" s="211"/>
      <c r="AL382" s="211"/>
      <c r="AM382" s="211"/>
      <c r="AN382" s="211"/>
      <c r="AO382" s="211"/>
      <c r="AP382" s="211"/>
      <c r="AQ382" s="211"/>
      <c r="AR382" s="211"/>
      <c r="AS382" s="211"/>
      <c r="AT382" s="211"/>
      <c r="AU382" s="211"/>
      <c r="AV382" s="211"/>
      <c r="AW382" s="211"/>
      <c r="AX382" s="211"/>
      <c r="AY382" s="211"/>
      <c r="AZ382" s="211"/>
      <c r="BA382" s="211"/>
      <c r="BB382" s="211"/>
      <c r="BC382" s="211"/>
      <c r="BD382" s="211"/>
      <c r="BE382" s="211"/>
      <c r="BF382" s="211"/>
      <c r="BG382" s="211"/>
      <c r="BH382" s="211"/>
    </row>
    <row r="383" spans="1:60" outlineLevel="1" x14ac:dyDescent="0.2">
      <c r="A383" s="250"/>
      <c r="B383" s="225"/>
      <c r="C383" s="241" t="s">
        <v>499</v>
      </c>
      <c r="D383" s="228"/>
      <c r="E383" s="232"/>
      <c r="F383" s="236"/>
      <c r="G383" s="236"/>
      <c r="H383" s="235"/>
      <c r="I383" s="253"/>
      <c r="J383" s="211"/>
      <c r="K383" s="211"/>
      <c r="L383" s="211"/>
      <c r="M383" s="211"/>
      <c r="N383" s="211"/>
      <c r="O383" s="211"/>
      <c r="P383" s="211"/>
      <c r="Q383" s="211"/>
      <c r="R383" s="211"/>
      <c r="S383" s="211"/>
      <c r="T383" s="211"/>
      <c r="U383" s="211"/>
      <c r="V383" s="211"/>
      <c r="W383" s="211"/>
      <c r="X383" s="211"/>
      <c r="Y383" s="211"/>
      <c r="Z383" s="211"/>
      <c r="AA383" s="211"/>
      <c r="AB383" s="211"/>
      <c r="AC383" s="211"/>
      <c r="AD383" s="211"/>
      <c r="AE383" s="211"/>
      <c r="AF383" s="211"/>
      <c r="AG383" s="211"/>
      <c r="AH383" s="211"/>
      <c r="AI383" s="211"/>
      <c r="AJ383" s="211"/>
      <c r="AK383" s="211"/>
      <c r="AL383" s="211"/>
      <c r="AM383" s="211"/>
      <c r="AN383" s="211"/>
      <c r="AO383" s="211"/>
      <c r="AP383" s="211"/>
      <c r="AQ383" s="211"/>
      <c r="AR383" s="211"/>
      <c r="AS383" s="211"/>
      <c r="AT383" s="211"/>
      <c r="AU383" s="211"/>
      <c r="AV383" s="211"/>
      <c r="AW383" s="211"/>
      <c r="AX383" s="211"/>
      <c r="AY383" s="211"/>
      <c r="AZ383" s="211"/>
      <c r="BA383" s="211"/>
      <c r="BB383" s="211"/>
      <c r="BC383" s="211"/>
      <c r="BD383" s="211"/>
      <c r="BE383" s="211"/>
      <c r="BF383" s="211"/>
      <c r="BG383" s="211"/>
      <c r="BH383" s="211"/>
    </row>
    <row r="384" spans="1:60" outlineLevel="1" x14ac:dyDescent="0.2">
      <c r="A384" s="250"/>
      <c r="B384" s="225"/>
      <c r="C384" s="241" t="s">
        <v>208</v>
      </c>
      <c r="D384" s="228"/>
      <c r="E384" s="232">
        <v>19.309999999999999</v>
      </c>
      <c r="F384" s="236"/>
      <c r="G384" s="236"/>
      <c r="H384" s="235"/>
      <c r="I384" s="253"/>
      <c r="J384" s="211"/>
      <c r="K384" s="211"/>
      <c r="L384" s="211"/>
      <c r="M384" s="211"/>
      <c r="N384" s="211"/>
      <c r="O384" s="211"/>
      <c r="P384" s="211"/>
      <c r="Q384" s="211"/>
      <c r="R384" s="211"/>
      <c r="S384" s="211"/>
      <c r="T384" s="211"/>
      <c r="U384" s="211"/>
      <c r="V384" s="211"/>
      <c r="W384" s="211"/>
      <c r="X384" s="211"/>
      <c r="Y384" s="211"/>
      <c r="Z384" s="211"/>
      <c r="AA384" s="211"/>
      <c r="AB384" s="211"/>
      <c r="AC384" s="211"/>
      <c r="AD384" s="211"/>
      <c r="AE384" s="211"/>
      <c r="AF384" s="211"/>
      <c r="AG384" s="211"/>
      <c r="AH384" s="211"/>
      <c r="AI384" s="211"/>
      <c r="AJ384" s="211"/>
      <c r="AK384" s="211"/>
      <c r="AL384" s="211"/>
      <c r="AM384" s="211"/>
      <c r="AN384" s="211"/>
      <c r="AO384" s="211"/>
      <c r="AP384" s="211"/>
      <c r="AQ384" s="211"/>
      <c r="AR384" s="211"/>
      <c r="AS384" s="211"/>
      <c r="AT384" s="211"/>
      <c r="AU384" s="211"/>
      <c r="AV384" s="211"/>
      <c r="AW384" s="211"/>
      <c r="AX384" s="211"/>
      <c r="AY384" s="211"/>
      <c r="AZ384" s="211"/>
      <c r="BA384" s="211"/>
      <c r="BB384" s="211"/>
      <c r="BC384" s="211"/>
      <c r="BD384" s="211"/>
      <c r="BE384" s="211"/>
      <c r="BF384" s="211"/>
      <c r="BG384" s="211"/>
      <c r="BH384" s="211"/>
    </row>
    <row r="385" spans="1:60" outlineLevel="1" x14ac:dyDescent="0.2">
      <c r="A385" s="250"/>
      <c r="B385" s="225"/>
      <c r="C385" s="241" t="s">
        <v>209</v>
      </c>
      <c r="D385" s="228"/>
      <c r="E385" s="232">
        <v>13.17</v>
      </c>
      <c r="F385" s="236"/>
      <c r="G385" s="236"/>
      <c r="H385" s="235"/>
      <c r="I385" s="253"/>
      <c r="J385" s="211"/>
      <c r="K385" s="211"/>
      <c r="L385" s="211"/>
      <c r="M385" s="211"/>
      <c r="N385" s="211"/>
      <c r="O385" s="211"/>
      <c r="P385" s="211"/>
      <c r="Q385" s="211"/>
      <c r="R385" s="211"/>
      <c r="S385" s="211"/>
      <c r="T385" s="211"/>
      <c r="U385" s="211"/>
      <c r="V385" s="211"/>
      <c r="W385" s="211"/>
      <c r="X385" s="211"/>
      <c r="Y385" s="211"/>
      <c r="Z385" s="211"/>
      <c r="AA385" s="211"/>
      <c r="AB385" s="211"/>
      <c r="AC385" s="211"/>
      <c r="AD385" s="211"/>
      <c r="AE385" s="211"/>
      <c r="AF385" s="211"/>
      <c r="AG385" s="211"/>
      <c r="AH385" s="211"/>
      <c r="AI385" s="211"/>
      <c r="AJ385" s="211"/>
      <c r="AK385" s="211"/>
      <c r="AL385" s="211"/>
      <c r="AM385" s="211"/>
      <c r="AN385" s="211"/>
      <c r="AO385" s="211"/>
      <c r="AP385" s="211"/>
      <c r="AQ385" s="211"/>
      <c r="AR385" s="211"/>
      <c r="AS385" s="211"/>
      <c r="AT385" s="211"/>
      <c r="AU385" s="211"/>
      <c r="AV385" s="211"/>
      <c r="AW385" s="211"/>
      <c r="AX385" s="211"/>
      <c r="AY385" s="211"/>
      <c r="AZ385" s="211"/>
      <c r="BA385" s="211"/>
      <c r="BB385" s="211"/>
      <c r="BC385" s="211"/>
      <c r="BD385" s="211"/>
      <c r="BE385" s="211"/>
      <c r="BF385" s="211"/>
      <c r="BG385" s="211"/>
      <c r="BH385" s="211"/>
    </row>
    <row r="386" spans="1:60" outlineLevel="1" x14ac:dyDescent="0.2">
      <c r="A386" s="250"/>
      <c r="B386" s="225"/>
      <c r="C386" s="241" t="s">
        <v>210</v>
      </c>
      <c r="D386" s="228"/>
      <c r="E386" s="232">
        <v>7.93</v>
      </c>
      <c r="F386" s="236"/>
      <c r="G386" s="236"/>
      <c r="H386" s="235"/>
      <c r="I386" s="253"/>
      <c r="J386" s="211"/>
      <c r="K386" s="211"/>
      <c r="L386" s="211"/>
      <c r="M386" s="211"/>
      <c r="N386" s="211"/>
      <c r="O386" s="211"/>
      <c r="P386" s="211"/>
      <c r="Q386" s="211"/>
      <c r="R386" s="211"/>
      <c r="S386" s="211"/>
      <c r="T386" s="211"/>
      <c r="U386" s="211"/>
      <c r="V386" s="211"/>
      <c r="W386" s="211"/>
      <c r="X386" s="211"/>
      <c r="Y386" s="211"/>
      <c r="Z386" s="211"/>
      <c r="AA386" s="211"/>
      <c r="AB386" s="211"/>
      <c r="AC386" s="211"/>
      <c r="AD386" s="211"/>
      <c r="AE386" s="211"/>
      <c r="AF386" s="211"/>
      <c r="AG386" s="211"/>
      <c r="AH386" s="211"/>
      <c r="AI386" s="211"/>
      <c r="AJ386" s="211"/>
      <c r="AK386" s="211"/>
      <c r="AL386" s="211"/>
      <c r="AM386" s="211"/>
      <c r="AN386" s="211"/>
      <c r="AO386" s="211"/>
      <c r="AP386" s="211"/>
      <c r="AQ386" s="211"/>
      <c r="AR386" s="211"/>
      <c r="AS386" s="211"/>
      <c r="AT386" s="211"/>
      <c r="AU386" s="211"/>
      <c r="AV386" s="211"/>
      <c r="AW386" s="211"/>
      <c r="AX386" s="211"/>
      <c r="AY386" s="211"/>
      <c r="AZ386" s="211"/>
      <c r="BA386" s="211"/>
      <c r="BB386" s="211"/>
      <c r="BC386" s="211"/>
      <c r="BD386" s="211"/>
      <c r="BE386" s="211"/>
      <c r="BF386" s="211"/>
      <c r="BG386" s="211"/>
      <c r="BH386" s="211"/>
    </row>
    <row r="387" spans="1:60" outlineLevel="1" x14ac:dyDescent="0.2">
      <c r="A387" s="250"/>
      <c r="B387" s="225"/>
      <c r="C387" s="241" t="s">
        <v>211</v>
      </c>
      <c r="D387" s="228"/>
      <c r="E387" s="232">
        <v>20.59</v>
      </c>
      <c r="F387" s="236"/>
      <c r="G387" s="236"/>
      <c r="H387" s="235"/>
      <c r="I387" s="253"/>
      <c r="J387" s="211"/>
      <c r="K387" s="211"/>
      <c r="L387" s="211"/>
      <c r="M387" s="211"/>
      <c r="N387" s="211"/>
      <c r="O387" s="211"/>
      <c r="P387" s="211"/>
      <c r="Q387" s="211"/>
      <c r="R387" s="211"/>
      <c r="S387" s="211"/>
      <c r="T387" s="211"/>
      <c r="U387" s="211"/>
      <c r="V387" s="211"/>
      <c r="W387" s="211"/>
      <c r="X387" s="211"/>
      <c r="Y387" s="211"/>
      <c r="Z387" s="211"/>
      <c r="AA387" s="211"/>
      <c r="AB387" s="211"/>
      <c r="AC387" s="211"/>
      <c r="AD387" s="211"/>
      <c r="AE387" s="211"/>
      <c r="AF387" s="211"/>
      <c r="AG387" s="211"/>
      <c r="AH387" s="211"/>
      <c r="AI387" s="211"/>
      <c r="AJ387" s="211"/>
      <c r="AK387" s="211"/>
      <c r="AL387" s="211"/>
      <c r="AM387" s="211"/>
      <c r="AN387" s="211"/>
      <c r="AO387" s="211"/>
      <c r="AP387" s="211"/>
      <c r="AQ387" s="211"/>
      <c r="AR387" s="211"/>
      <c r="AS387" s="211"/>
      <c r="AT387" s="211"/>
      <c r="AU387" s="211"/>
      <c r="AV387" s="211"/>
      <c r="AW387" s="211"/>
      <c r="AX387" s="211"/>
      <c r="AY387" s="211"/>
      <c r="AZ387" s="211"/>
      <c r="BA387" s="211"/>
      <c r="BB387" s="211"/>
      <c r="BC387" s="211"/>
      <c r="BD387" s="211"/>
      <c r="BE387" s="211"/>
      <c r="BF387" s="211"/>
      <c r="BG387" s="211"/>
      <c r="BH387" s="211"/>
    </row>
    <row r="388" spans="1:60" outlineLevel="1" x14ac:dyDescent="0.2">
      <c r="A388" s="250"/>
      <c r="B388" s="225"/>
      <c r="C388" s="241" t="s">
        <v>301</v>
      </c>
      <c r="D388" s="228"/>
      <c r="E388" s="232">
        <v>4.16</v>
      </c>
      <c r="F388" s="236"/>
      <c r="G388" s="236"/>
      <c r="H388" s="235"/>
      <c r="I388" s="253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211"/>
      <c r="Z388" s="211"/>
      <c r="AA388" s="211"/>
      <c r="AB388" s="211"/>
      <c r="AC388" s="211"/>
      <c r="AD388" s="211"/>
      <c r="AE388" s="211"/>
      <c r="AF388" s="211"/>
      <c r="AG388" s="211"/>
      <c r="AH388" s="211"/>
      <c r="AI388" s="211"/>
      <c r="AJ388" s="211"/>
      <c r="AK388" s="211"/>
      <c r="AL388" s="211"/>
      <c r="AM388" s="211"/>
      <c r="AN388" s="211"/>
      <c r="AO388" s="211"/>
      <c r="AP388" s="211"/>
      <c r="AQ388" s="211"/>
      <c r="AR388" s="211"/>
      <c r="AS388" s="211"/>
      <c r="AT388" s="211"/>
      <c r="AU388" s="211"/>
      <c r="AV388" s="211"/>
      <c r="AW388" s="211"/>
      <c r="AX388" s="211"/>
      <c r="AY388" s="211"/>
      <c r="AZ388" s="211"/>
      <c r="BA388" s="211"/>
      <c r="BB388" s="211"/>
      <c r="BC388" s="211"/>
      <c r="BD388" s="211"/>
      <c r="BE388" s="211"/>
      <c r="BF388" s="211"/>
      <c r="BG388" s="211"/>
      <c r="BH388" s="211"/>
    </row>
    <row r="389" spans="1:60" outlineLevel="1" x14ac:dyDescent="0.2">
      <c r="A389" s="250"/>
      <c r="B389" s="225"/>
      <c r="C389" s="241" t="s">
        <v>302</v>
      </c>
      <c r="D389" s="228"/>
      <c r="E389" s="232">
        <v>4.21</v>
      </c>
      <c r="F389" s="236"/>
      <c r="G389" s="236"/>
      <c r="H389" s="235"/>
      <c r="I389" s="253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  <c r="W389" s="211"/>
      <c r="X389" s="211"/>
      <c r="Y389" s="211"/>
      <c r="Z389" s="211"/>
      <c r="AA389" s="211"/>
      <c r="AB389" s="211"/>
      <c r="AC389" s="211"/>
      <c r="AD389" s="211"/>
      <c r="AE389" s="211"/>
      <c r="AF389" s="211"/>
      <c r="AG389" s="211"/>
      <c r="AH389" s="211"/>
      <c r="AI389" s="211"/>
      <c r="AJ389" s="211"/>
      <c r="AK389" s="211"/>
      <c r="AL389" s="211"/>
      <c r="AM389" s="211"/>
      <c r="AN389" s="211"/>
      <c r="AO389" s="211"/>
      <c r="AP389" s="211"/>
      <c r="AQ389" s="211"/>
      <c r="AR389" s="211"/>
      <c r="AS389" s="211"/>
      <c r="AT389" s="211"/>
      <c r="AU389" s="211"/>
      <c r="AV389" s="211"/>
      <c r="AW389" s="211"/>
      <c r="AX389" s="211"/>
      <c r="AY389" s="211"/>
      <c r="AZ389" s="211"/>
      <c r="BA389" s="211"/>
      <c r="BB389" s="211"/>
      <c r="BC389" s="211"/>
      <c r="BD389" s="211"/>
      <c r="BE389" s="211"/>
      <c r="BF389" s="211"/>
      <c r="BG389" s="211"/>
      <c r="BH389" s="211"/>
    </row>
    <row r="390" spans="1:60" outlineLevel="1" x14ac:dyDescent="0.2">
      <c r="A390" s="250"/>
      <c r="B390" s="225"/>
      <c r="C390" s="241" t="s">
        <v>355</v>
      </c>
      <c r="D390" s="228"/>
      <c r="E390" s="232"/>
      <c r="F390" s="236"/>
      <c r="G390" s="236"/>
      <c r="H390" s="235"/>
      <c r="I390" s="253"/>
      <c r="J390" s="211"/>
      <c r="K390" s="211"/>
      <c r="L390" s="211"/>
      <c r="M390" s="211"/>
      <c r="N390" s="211"/>
      <c r="O390" s="211"/>
      <c r="P390" s="211"/>
      <c r="Q390" s="211"/>
      <c r="R390" s="211"/>
      <c r="S390" s="211"/>
      <c r="T390" s="211"/>
      <c r="U390" s="211"/>
      <c r="V390" s="211"/>
      <c r="W390" s="211"/>
      <c r="X390" s="211"/>
      <c r="Y390" s="211"/>
      <c r="Z390" s="211"/>
      <c r="AA390" s="211"/>
      <c r="AB390" s="211"/>
      <c r="AC390" s="211"/>
      <c r="AD390" s="211"/>
      <c r="AE390" s="211"/>
      <c r="AF390" s="211"/>
      <c r="AG390" s="211"/>
      <c r="AH390" s="211"/>
      <c r="AI390" s="211"/>
      <c r="AJ390" s="211"/>
      <c r="AK390" s="211"/>
      <c r="AL390" s="211"/>
      <c r="AM390" s="211"/>
      <c r="AN390" s="211"/>
      <c r="AO390" s="211"/>
      <c r="AP390" s="211"/>
      <c r="AQ390" s="211"/>
      <c r="AR390" s="211"/>
      <c r="AS390" s="211"/>
      <c r="AT390" s="211"/>
      <c r="AU390" s="211"/>
      <c r="AV390" s="211"/>
      <c r="AW390" s="211"/>
      <c r="AX390" s="211"/>
      <c r="AY390" s="211"/>
      <c r="AZ390" s="211"/>
      <c r="BA390" s="211"/>
      <c r="BB390" s="211"/>
      <c r="BC390" s="211"/>
      <c r="BD390" s="211"/>
      <c r="BE390" s="211"/>
      <c r="BF390" s="211"/>
      <c r="BG390" s="211"/>
      <c r="BH390" s="211"/>
    </row>
    <row r="391" spans="1:60" outlineLevel="1" x14ac:dyDescent="0.2">
      <c r="A391" s="250"/>
      <c r="B391" s="225"/>
      <c r="C391" s="241" t="s">
        <v>500</v>
      </c>
      <c r="D391" s="228"/>
      <c r="E391" s="232">
        <v>67.55</v>
      </c>
      <c r="F391" s="236"/>
      <c r="G391" s="236"/>
      <c r="H391" s="235"/>
      <c r="I391" s="253"/>
      <c r="J391" s="211"/>
      <c r="K391" s="211"/>
      <c r="L391" s="211"/>
      <c r="M391" s="211"/>
      <c r="N391" s="211"/>
      <c r="O391" s="211"/>
      <c r="P391" s="211"/>
      <c r="Q391" s="211"/>
      <c r="R391" s="211"/>
      <c r="S391" s="211"/>
      <c r="T391" s="211"/>
      <c r="U391" s="211"/>
      <c r="V391" s="211"/>
      <c r="W391" s="211"/>
      <c r="X391" s="211"/>
      <c r="Y391" s="211"/>
      <c r="Z391" s="211"/>
      <c r="AA391" s="211"/>
      <c r="AB391" s="211"/>
      <c r="AC391" s="211"/>
      <c r="AD391" s="211"/>
      <c r="AE391" s="211"/>
      <c r="AF391" s="211"/>
      <c r="AG391" s="211"/>
      <c r="AH391" s="211"/>
      <c r="AI391" s="211"/>
      <c r="AJ391" s="211"/>
      <c r="AK391" s="211"/>
      <c r="AL391" s="211"/>
      <c r="AM391" s="211"/>
      <c r="AN391" s="211"/>
      <c r="AO391" s="211"/>
      <c r="AP391" s="211"/>
      <c r="AQ391" s="211"/>
      <c r="AR391" s="211"/>
      <c r="AS391" s="211"/>
      <c r="AT391" s="211"/>
      <c r="AU391" s="211"/>
      <c r="AV391" s="211"/>
      <c r="AW391" s="211"/>
      <c r="AX391" s="211"/>
      <c r="AY391" s="211"/>
      <c r="AZ391" s="211"/>
      <c r="BA391" s="211"/>
      <c r="BB391" s="211"/>
      <c r="BC391" s="211"/>
      <c r="BD391" s="211"/>
      <c r="BE391" s="211"/>
      <c r="BF391" s="211"/>
      <c r="BG391" s="211"/>
      <c r="BH391" s="211"/>
    </row>
    <row r="392" spans="1:60" outlineLevel="1" x14ac:dyDescent="0.2">
      <c r="A392" s="250"/>
      <c r="B392" s="225"/>
      <c r="C392" s="241" t="s">
        <v>501</v>
      </c>
      <c r="D392" s="228"/>
      <c r="E392" s="232">
        <v>51.1</v>
      </c>
      <c r="F392" s="236"/>
      <c r="G392" s="236"/>
      <c r="H392" s="235"/>
      <c r="I392" s="253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211"/>
      <c r="Z392" s="211"/>
      <c r="AA392" s="211"/>
      <c r="AB392" s="211"/>
      <c r="AC392" s="211"/>
      <c r="AD392" s="211"/>
      <c r="AE392" s="211"/>
      <c r="AF392" s="211"/>
      <c r="AG392" s="211"/>
      <c r="AH392" s="211"/>
      <c r="AI392" s="211"/>
      <c r="AJ392" s="211"/>
      <c r="AK392" s="211"/>
      <c r="AL392" s="211"/>
      <c r="AM392" s="211"/>
      <c r="AN392" s="211"/>
      <c r="AO392" s="211"/>
      <c r="AP392" s="211"/>
      <c r="AQ392" s="211"/>
      <c r="AR392" s="211"/>
      <c r="AS392" s="211"/>
      <c r="AT392" s="211"/>
      <c r="AU392" s="211"/>
      <c r="AV392" s="211"/>
      <c r="AW392" s="211"/>
      <c r="AX392" s="211"/>
      <c r="AY392" s="211"/>
      <c r="AZ392" s="211"/>
      <c r="BA392" s="211"/>
      <c r="BB392" s="211"/>
      <c r="BC392" s="211"/>
      <c r="BD392" s="211"/>
      <c r="BE392" s="211"/>
      <c r="BF392" s="211"/>
      <c r="BG392" s="211"/>
      <c r="BH392" s="211"/>
    </row>
    <row r="393" spans="1:60" outlineLevel="1" x14ac:dyDescent="0.2">
      <c r="A393" s="250"/>
      <c r="B393" s="225"/>
      <c r="C393" s="241" t="s">
        <v>502</v>
      </c>
      <c r="D393" s="228"/>
      <c r="E393" s="232">
        <v>39.9</v>
      </c>
      <c r="F393" s="236"/>
      <c r="G393" s="236"/>
      <c r="H393" s="235"/>
      <c r="I393" s="253"/>
      <c r="J393" s="211"/>
      <c r="K393" s="211"/>
      <c r="L393" s="211"/>
      <c r="M393" s="211"/>
      <c r="N393" s="211"/>
      <c r="O393" s="211"/>
      <c r="P393" s="211"/>
      <c r="Q393" s="211"/>
      <c r="R393" s="211"/>
      <c r="S393" s="211"/>
      <c r="T393" s="211"/>
      <c r="U393" s="211"/>
      <c r="V393" s="211"/>
      <c r="W393" s="211"/>
      <c r="X393" s="211"/>
      <c r="Y393" s="211"/>
      <c r="Z393" s="211"/>
      <c r="AA393" s="211"/>
      <c r="AB393" s="211"/>
      <c r="AC393" s="211"/>
      <c r="AD393" s="211"/>
      <c r="AE393" s="211"/>
      <c r="AF393" s="211"/>
      <c r="AG393" s="211"/>
      <c r="AH393" s="211"/>
      <c r="AI393" s="211"/>
      <c r="AJ393" s="211"/>
      <c r="AK393" s="211"/>
      <c r="AL393" s="211"/>
      <c r="AM393" s="211"/>
      <c r="AN393" s="211"/>
      <c r="AO393" s="211"/>
      <c r="AP393" s="211"/>
      <c r="AQ393" s="211"/>
      <c r="AR393" s="211"/>
      <c r="AS393" s="211"/>
      <c r="AT393" s="211"/>
      <c r="AU393" s="211"/>
      <c r="AV393" s="211"/>
      <c r="AW393" s="211"/>
      <c r="AX393" s="211"/>
      <c r="AY393" s="211"/>
      <c r="AZ393" s="211"/>
      <c r="BA393" s="211"/>
      <c r="BB393" s="211"/>
      <c r="BC393" s="211"/>
      <c r="BD393" s="211"/>
      <c r="BE393" s="211"/>
      <c r="BF393" s="211"/>
      <c r="BG393" s="211"/>
      <c r="BH393" s="211"/>
    </row>
    <row r="394" spans="1:60" outlineLevel="1" x14ac:dyDescent="0.2">
      <c r="A394" s="250"/>
      <c r="B394" s="225"/>
      <c r="C394" s="241" t="s">
        <v>503</v>
      </c>
      <c r="D394" s="228"/>
      <c r="E394" s="232">
        <v>29.4</v>
      </c>
      <c r="F394" s="236"/>
      <c r="G394" s="236"/>
      <c r="H394" s="235"/>
      <c r="I394" s="253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  <c r="AA394" s="211"/>
      <c r="AB394" s="211"/>
      <c r="AC394" s="211"/>
      <c r="AD394" s="211"/>
      <c r="AE394" s="211"/>
      <c r="AF394" s="211"/>
      <c r="AG394" s="211"/>
      <c r="AH394" s="211"/>
      <c r="AI394" s="211"/>
      <c r="AJ394" s="211"/>
      <c r="AK394" s="211"/>
      <c r="AL394" s="211"/>
      <c r="AM394" s="211"/>
      <c r="AN394" s="211"/>
      <c r="AO394" s="211"/>
      <c r="AP394" s="211"/>
      <c r="AQ394" s="211"/>
      <c r="AR394" s="211"/>
      <c r="AS394" s="211"/>
      <c r="AT394" s="211"/>
      <c r="AU394" s="211"/>
      <c r="AV394" s="211"/>
      <c r="AW394" s="211"/>
      <c r="AX394" s="211"/>
      <c r="AY394" s="211"/>
      <c r="AZ394" s="211"/>
      <c r="BA394" s="211"/>
      <c r="BB394" s="211"/>
      <c r="BC394" s="211"/>
      <c r="BD394" s="211"/>
      <c r="BE394" s="211"/>
      <c r="BF394" s="211"/>
      <c r="BG394" s="211"/>
      <c r="BH394" s="211"/>
    </row>
    <row r="395" spans="1:60" outlineLevel="1" x14ac:dyDescent="0.2">
      <c r="A395" s="250"/>
      <c r="B395" s="225"/>
      <c r="C395" s="241" t="s">
        <v>504</v>
      </c>
      <c r="D395" s="228"/>
      <c r="E395" s="232">
        <v>39.9</v>
      </c>
      <c r="F395" s="236"/>
      <c r="G395" s="236"/>
      <c r="H395" s="235"/>
      <c r="I395" s="253"/>
      <c r="J395" s="211"/>
      <c r="K395" s="211"/>
      <c r="L395" s="211"/>
      <c r="M395" s="211"/>
      <c r="N395" s="211"/>
      <c r="O395" s="211"/>
      <c r="P395" s="211"/>
      <c r="Q395" s="211"/>
      <c r="R395" s="211"/>
      <c r="S395" s="211"/>
      <c r="T395" s="211"/>
      <c r="U395" s="211"/>
      <c r="V395" s="211"/>
      <c r="W395" s="211"/>
      <c r="X395" s="211"/>
      <c r="Y395" s="211"/>
      <c r="Z395" s="211"/>
      <c r="AA395" s="211"/>
      <c r="AB395" s="211"/>
      <c r="AC395" s="211"/>
      <c r="AD395" s="211"/>
      <c r="AE395" s="211"/>
      <c r="AF395" s="211"/>
      <c r="AG395" s="211"/>
      <c r="AH395" s="211"/>
      <c r="AI395" s="211"/>
      <c r="AJ395" s="211"/>
      <c r="AK395" s="211"/>
      <c r="AL395" s="211"/>
      <c r="AM395" s="211"/>
      <c r="AN395" s="211"/>
      <c r="AO395" s="211"/>
      <c r="AP395" s="211"/>
      <c r="AQ395" s="211"/>
      <c r="AR395" s="211"/>
      <c r="AS395" s="211"/>
      <c r="AT395" s="211"/>
      <c r="AU395" s="211"/>
      <c r="AV395" s="211"/>
      <c r="AW395" s="211"/>
      <c r="AX395" s="211"/>
      <c r="AY395" s="211"/>
      <c r="AZ395" s="211"/>
      <c r="BA395" s="211"/>
      <c r="BB395" s="211"/>
      <c r="BC395" s="211"/>
      <c r="BD395" s="211"/>
      <c r="BE395" s="211"/>
      <c r="BF395" s="211"/>
      <c r="BG395" s="211"/>
      <c r="BH395" s="211"/>
    </row>
    <row r="396" spans="1:60" outlineLevel="1" x14ac:dyDescent="0.2">
      <c r="A396" s="250"/>
      <c r="B396" s="225"/>
      <c r="C396" s="241" t="s">
        <v>505</v>
      </c>
      <c r="D396" s="228"/>
      <c r="E396" s="232">
        <v>39.9</v>
      </c>
      <c r="F396" s="236"/>
      <c r="G396" s="236"/>
      <c r="H396" s="235"/>
      <c r="I396" s="253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  <c r="AB396" s="211"/>
      <c r="AC396" s="211"/>
      <c r="AD396" s="211"/>
      <c r="AE396" s="211"/>
      <c r="AF396" s="211"/>
      <c r="AG396" s="211"/>
      <c r="AH396" s="211"/>
      <c r="AI396" s="211"/>
      <c r="AJ396" s="211"/>
      <c r="AK396" s="211"/>
      <c r="AL396" s="211"/>
      <c r="AM396" s="211"/>
      <c r="AN396" s="211"/>
      <c r="AO396" s="211"/>
      <c r="AP396" s="211"/>
      <c r="AQ396" s="211"/>
      <c r="AR396" s="211"/>
      <c r="AS396" s="211"/>
      <c r="AT396" s="211"/>
      <c r="AU396" s="211"/>
      <c r="AV396" s="211"/>
      <c r="AW396" s="211"/>
      <c r="AX396" s="211"/>
      <c r="AY396" s="211"/>
      <c r="AZ396" s="211"/>
      <c r="BA396" s="211"/>
      <c r="BB396" s="211"/>
      <c r="BC396" s="211"/>
      <c r="BD396" s="211"/>
      <c r="BE396" s="211"/>
      <c r="BF396" s="211"/>
      <c r="BG396" s="211"/>
      <c r="BH396" s="211"/>
    </row>
    <row r="397" spans="1:60" outlineLevel="1" x14ac:dyDescent="0.2">
      <c r="A397" s="250"/>
      <c r="B397" s="225"/>
      <c r="C397" s="241" t="s">
        <v>506</v>
      </c>
      <c r="D397" s="228"/>
      <c r="E397" s="232">
        <v>-53.174999999999997</v>
      </c>
      <c r="F397" s="236"/>
      <c r="G397" s="236"/>
      <c r="H397" s="235"/>
      <c r="I397" s="253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  <c r="AB397" s="211"/>
      <c r="AC397" s="211"/>
      <c r="AD397" s="211"/>
      <c r="AE397" s="211"/>
      <c r="AF397" s="211"/>
      <c r="AG397" s="211"/>
      <c r="AH397" s="211"/>
      <c r="AI397" s="211"/>
      <c r="AJ397" s="211"/>
      <c r="AK397" s="211"/>
      <c r="AL397" s="211"/>
      <c r="AM397" s="211"/>
      <c r="AN397" s="211"/>
      <c r="AO397" s="211"/>
      <c r="AP397" s="211"/>
      <c r="AQ397" s="211"/>
      <c r="AR397" s="211"/>
      <c r="AS397" s="211"/>
      <c r="AT397" s="211"/>
      <c r="AU397" s="211"/>
      <c r="AV397" s="211"/>
      <c r="AW397" s="211"/>
      <c r="AX397" s="211"/>
      <c r="AY397" s="211"/>
      <c r="AZ397" s="211"/>
      <c r="BA397" s="211"/>
      <c r="BB397" s="211"/>
      <c r="BC397" s="211"/>
      <c r="BD397" s="211"/>
      <c r="BE397" s="211"/>
      <c r="BF397" s="211"/>
      <c r="BG397" s="211"/>
      <c r="BH397" s="211"/>
    </row>
    <row r="398" spans="1:60" outlineLevel="1" x14ac:dyDescent="0.2">
      <c r="A398" s="250"/>
      <c r="B398" s="225"/>
      <c r="C398" s="241" t="s">
        <v>507</v>
      </c>
      <c r="D398" s="228"/>
      <c r="E398" s="232">
        <v>31.9</v>
      </c>
      <c r="F398" s="236"/>
      <c r="G398" s="236"/>
      <c r="H398" s="235"/>
      <c r="I398" s="253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  <c r="AB398" s="211"/>
      <c r="AC398" s="211"/>
      <c r="AD398" s="211"/>
      <c r="AE398" s="211"/>
      <c r="AF398" s="211"/>
      <c r="AG398" s="211"/>
      <c r="AH398" s="211"/>
      <c r="AI398" s="211"/>
      <c r="AJ398" s="211"/>
      <c r="AK398" s="211"/>
      <c r="AL398" s="211"/>
      <c r="AM398" s="211"/>
      <c r="AN398" s="211"/>
      <c r="AO398" s="211"/>
      <c r="AP398" s="211"/>
      <c r="AQ398" s="211"/>
      <c r="AR398" s="211"/>
      <c r="AS398" s="211"/>
      <c r="AT398" s="211"/>
      <c r="AU398" s="211"/>
      <c r="AV398" s="211"/>
      <c r="AW398" s="211"/>
      <c r="AX398" s="211"/>
      <c r="AY398" s="211"/>
      <c r="AZ398" s="211"/>
      <c r="BA398" s="211"/>
      <c r="BB398" s="211"/>
      <c r="BC398" s="211"/>
      <c r="BD398" s="211"/>
      <c r="BE398" s="211"/>
      <c r="BF398" s="211"/>
      <c r="BG398" s="211"/>
      <c r="BH398" s="211"/>
    </row>
    <row r="399" spans="1:60" outlineLevel="1" x14ac:dyDescent="0.2">
      <c r="A399" s="250"/>
      <c r="B399" s="439" t="s">
        <v>508</v>
      </c>
      <c r="C399" s="440"/>
      <c r="D399" s="441"/>
      <c r="E399" s="442"/>
      <c r="F399" s="443"/>
      <c r="G399" s="444"/>
      <c r="H399" s="235"/>
      <c r="I399" s="253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  <c r="AB399" s="211"/>
      <c r="AC399" s="211">
        <v>0</v>
      </c>
      <c r="AD399" s="211"/>
      <c r="AE399" s="211"/>
      <c r="AF399" s="211"/>
      <c r="AG399" s="211"/>
      <c r="AH399" s="211"/>
      <c r="AI399" s="211"/>
      <c r="AJ399" s="211"/>
      <c r="AK399" s="211"/>
      <c r="AL399" s="211"/>
      <c r="AM399" s="211"/>
      <c r="AN399" s="211"/>
      <c r="AO399" s="211"/>
      <c r="AP399" s="211"/>
      <c r="AQ399" s="211"/>
      <c r="AR399" s="211"/>
      <c r="AS399" s="211"/>
      <c r="AT399" s="211"/>
      <c r="AU399" s="211"/>
      <c r="AV399" s="211"/>
      <c r="AW399" s="211"/>
      <c r="AX399" s="211"/>
      <c r="AY399" s="211"/>
      <c r="AZ399" s="211"/>
      <c r="BA399" s="211"/>
      <c r="BB399" s="211"/>
      <c r="BC399" s="211"/>
      <c r="BD399" s="211"/>
      <c r="BE399" s="211"/>
      <c r="BF399" s="211"/>
      <c r="BG399" s="211"/>
      <c r="BH399" s="211"/>
    </row>
    <row r="400" spans="1:60" outlineLevel="1" x14ac:dyDescent="0.2">
      <c r="A400" s="250"/>
      <c r="B400" s="439" t="s">
        <v>509</v>
      </c>
      <c r="C400" s="440"/>
      <c r="D400" s="441"/>
      <c r="E400" s="442"/>
      <c r="F400" s="443"/>
      <c r="G400" s="444"/>
      <c r="H400" s="235"/>
      <c r="I400" s="253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  <c r="AB400" s="211"/>
      <c r="AC400" s="211">
        <v>1</v>
      </c>
      <c r="AD400" s="211"/>
      <c r="AE400" s="211"/>
      <c r="AF400" s="211"/>
      <c r="AG400" s="211"/>
      <c r="AH400" s="211"/>
      <c r="AI400" s="211"/>
      <c r="AJ400" s="211"/>
      <c r="AK400" s="211"/>
      <c r="AL400" s="211"/>
      <c r="AM400" s="211"/>
      <c r="AN400" s="211"/>
      <c r="AO400" s="211"/>
      <c r="AP400" s="211"/>
      <c r="AQ400" s="211"/>
      <c r="AR400" s="211"/>
      <c r="AS400" s="211"/>
      <c r="AT400" s="211"/>
      <c r="AU400" s="211"/>
      <c r="AV400" s="211"/>
      <c r="AW400" s="211"/>
      <c r="AX400" s="211"/>
      <c r="AY400" s="211"/>
      <c r="AZ400" s="211"/>
      <c r="BA400" s="211"/>
      <c r="BB400" s="211"/>
      <c r="BC400" s="211"/>
      <c r="BD400" s="211"/>
      <c r="BE400" s="211"/>
      <c r="BF400" s="211"/>
      <c r="BG400" s="211"/>
      <c r="BH400" s="211"/>
    </row>
    <row r="401" spans="1:60" outlineLevel="1" x14ac:dyDescent="0.2">
      <c r="A401" s="251">
        <v>70</v>
      </c>
      <c r="B401" s="224" t="s">
        <v>510</v>
      </c>
      <c r="C401" s="240" t="s">
        <v>511</v>
      </c>
      <c r="D401" s="227" t="s">
        <v>158</v>
      </c>
      <c r="E401" s="231">
        <v>300.77999999999997</v>
      </c>
      <c r="F401" s="237"/>
      <c r="G401" s="236">
        <f>ROUND(E401*F401,2)</f>
        <v>0</v>
      </c>
      <c r="H401" s="235" t="s">
        <v>498</v>
      </c>
      <c r="I401" s="253" t="s">
        <v>145</v>
      </c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  <c r="AB401" s="211"/>
      <c r="AC401" s="211"/>
      <c r="AD401" s="211"/>
      <c r="AE401" s="211" t="s">
        <v>146</v>
      </c>
      <c r="AF401" s="211"/>
      <c r="AG401" s="211"/>
      <c r="AH401" s="211"/>
      <c r="AI401" s="211"/>
      <c r="AJ401" s="211"/>
      <c r="AK401" s="211"/>
      <c r="AL401" s="211"/>
      <c r="AM401" s="211">
        <v>21</v>
      </c>
      <c r="AN401" s="211"/>
      <c r="AO401" s="211"/>
      <c r="AP401" s="211"/>
      <c r="AQ401" s="211"/>
      <c r="AR401" s="211"/>
      <c r="AS401" s="211"/>
      <c r="AT401" s="211"/>
      <c r="AU401" s="211"/>
      <c r="AV401" s="211"/>
      <c r="AW401" s="211"/>
      <c r="AX401" s="211"/>
      <c r="AY401" s="211"/>
      <c r="AZ401" s="211"/>
      <c r="BA401" s="211"/>
      <c r="BB401" s="211"/>
      <c r="BC401" s="211"/>
      <c r="BD401" s="211"/>
      <c r="BE401" s="211"/>
      <c r="BF401" s="211"/>
      <c r="BG401" s="211"/>
      <c r="BH401" s="211"/>
    </row>
    <row r="402" spans="1:60" outlineLevel="1" x14ac:dyDescent="0.2">
      <c r="A402" s="250"/>
      <c r="B402" s="225"/>
      <c r="C402" s="241" t="s">
        <v>512</v>
      </c>
      <c r="D402" s="228"/>
      <c r="E402" s="232">
        <v>300.77999999999997</v>
      </c>
      <c r="F402" s="236"/>
      <c r="G402" s="236"/>
      <c r="H402" s="235"/>
      <c r="I402" s="253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  <c r="AB402" s="211"/>
      <c r="AC402" s="211"/>
      <c r="AD402" s="211"/>
      <c r="AE402" s="211"/>
      <c r="AF402" s="211"/>
      <c r="AG402" s="211"/>
      <c r="AH402" s="211"/>
      <c r="AI402" s="211"/>
      <c r="AJ402" s="211"/>
      <c r="AK402" s="211"/>
      <c r="AL402" s="211"/>
      <c r="AM402" s="211"/>
      <c r="AN402" s="211"/>
      <c r="AO402" s="211"/>
      <c r="AP402" s="211"/>
      <c r="AQ402" s="211"/>
      <c r="AR402" s="211"/>
      <c r="AS402" s="211"/>
      <c r="AT402" s="211"/>
      <c r="AU402" s="211"/>
      <c r="AV402" s="211"/>
      <c r="AW402" s="211"/>
      <c r="AX402" s="211"/>
      <c r="AY402" s="211"/>
      <c r="AZ402" s="211"/>
      <c r="BA402" s="211"/>
      <c r="BB402" s="211"/>
      <c r="BC402" s="211"/>
      <c r="BD402" s="211"/>
      <c r="BE402" s="211"/>
      <c r="BF402" s="211"/>
      <c r="BG402" s="211"/>
      <c r="BH402" s="211"/>
    </row>
    <row r="403" spans="1:60" outlineLevel="1" x14ac:dyDescent="0.2">
      <c r="A403" s="251">
        <v>71</v>
      </c>
      <c r="B403" s="224" t="s">
        <v>513</v>
      </c>
      <c r="C403" s="240" t="s">
        <v>514</v>
      </c>
      <c r="D403" s="227" t="s">
        <v>158</v>
      </c>
      <c r="E403" s="231">
        <v>300.77999999999997</v>
      </c>
      <c r="F403" s="237"/>
      <c r="G403" s="236">
        <f>ROUND(E403*F403,2)</f>
        <v>0</v>
      </c>
      <c r="H403" s="235"/>
      <c r="I403" s="253" t="s">
        <v>183</v>
      </c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  <c r="AB403" s="211"/>
      <c r="AC403" s="211"/>
      <c r="AD403" s="211"/>
      <c r="AE403" s="211" t="s">
        <v>184</v>
      </c>
      <c r="AF403" s="211"/>
      <c r="AG403" s="211"/>
      <c r="AH403" s="211"/>
      <c r="AI403" s="211"/>
      <c r="AJ403" s="211"/>
      <c r="AK403" s="211"/>
      <c r="AL403" s="211"/>
      <c r="AM403" s="211">
        <v>21</v>
      </c>
      <c r="AN403" s="211"/>
      <c r="AO403" s="211"/>
      <c r="AP403" s="211"/>
      <c r="AQ403" s="211"/>
      <c r="AR403" s="211"/>
      <c r="AS403" s="211"/>
      <c r="AT403" s="211"/>
      <c r="AU403" s="211"/>
      <c r="AV403" s="211"/>
      <c r="AW403" s="211"/>
      <c r="AX403" s="211"/>
      <c r="AY403" s="211"/>
      <c r="AZ403" s="211"/>
      <c r="BA403" s="211"/>
      <c r="BB403" s="211"/>
      <c r="BC403" s="211"/>
      <c r="BD403" s="211"/>
      <c r="BE403" s="211"/>
      <c r="BF403" s="211"/>
      <c r="BG403" s="211"/>
      <c r="BH403" s="211"/>
    </row>
    <row r="404" spans="1:60" outlineLevel="1" x14ac:dyDescent="0.2">
      <c r="A404" s="250"/>
      <c r="B404" s="225"/>
      <c r="C404" s="241" t="s">
        <v>147</v>
      </c>
      <c r="D404" s="228"/>
      <c r="E404" s="232"/>
      <c r="F404" s="236"/>
      <c r="G404" s="236"/>
      <c r="H404" s="235"/>
      <c r="I404" s="253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  <c r="AB404" s="211"/>
      <c r="AC404" s="211"/>
      <c r="AD404" s="211"/>
      <c r="AE404" s="211"/>
      <c r="AF404" s="211"/>
      <c r="AG404" s="211"/>
      <c r="AH404" s="211"/>
      <c r="AI404" s="211"/>
      <c r="AJ404" s="211"/>
      <c r="AK404" s="211"/>
      <c r="AL404" s="211"/>
      <c r="AM404" s="211"/>
      <c r="AN404" s="211"/>
      <c r="AO404" s="211"/>
      <c r="AP404" s="211"/>
      <c r="AQ404" s="211"/>
      <c r="AR404" s="211"/>
      <c r="AS404" s="211"/>
      <c r="AT404" s="211"/>
      <c r="AU404" s="211"/>
      <c r="AV404" s="211"/>
      <c r="AW404" s="211"/>
      <c r="AX404" s="211"/>
      <c r="AY404" s="211"/>
      <c r="AZ404" s="211"/>
      <c r="BA404" s="211"/>
      <c r="BB404" s="211"/>
      <c r="BC404" s="211"/>
      <c r="BD404" s="211"/>
      <c r="BE404" s="211"/>
      <c r="BF404" s="211"/>
      <c r="BG404" s="211"/>
      <c r="BH404" s="211"/>
    </row>
    <row r="405" spans="1:60" outlineLevel="1" x14ac:dyDescent="0.2">
      <c r="A405" s="250"/>
      <c r="B405" s="225"/>
      <c r="C405" s="241" t="s">
        <v>355</v>
      </c>
      <c r="D405" s="228"/>
      <c r="E405" s="232"/>
      <c r="F405" s="236"/>
      <c r="G405" s="236"/>
      <c r="H405" s="235"/>
      <c r="I405" s="253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  <c r="AB405" s="211"/>
      <c r="AC405" s="211"/>
      <c r="AD405" s="211"/>
      <c r="AE405" s="211"/>
      <c r="AF405" s="211"/>
      <c r="AG405" s="211"/>
      <c r="AH405" s="211"/>
      <c r="AI405" s="211"/>
      <c r="AJ405" s="211"/>
      <c r="AK405" s="211"/>
      <c r="AL405" s="211"/>
      <c r="AM405" s="211"/>
      <c r="AN405" s="211"/>
      <c r="AO405" s="211"/>
      <c r="AP405" s="211"/>
      <c r="AQ405" s="211"/>
      <c r="AR405" s="211"/>
      <c r="AS405" s="211"/>
      <c r="AT405" s="211"/>
      <c r="AU405" s="211"/>
      <c r="AV405" s="211"/>
      <c r="AW405" s="211"/>
      <c r="AX405" s="211"/>
      <c r="AY405" s="211"/>
      <c r="AZ405" s="211"/>
      <c r="BA405" s="211"/>
      <c r="BB405" s="211"/>
      <c r="BC405" s="211"/>
      <c r="BD405" s="211"/>
      <c r="BE405" s="211"/>
      <c r="BF405" s="211"/>
      <c r="BG405" s="211"/>
      <c r="BH405" s="211"/>
    </row>
    <row r="406" spans="1:60" outlineLevel="1" x14ac:dyDescent="0.2">
      <c r="A406" s="250"/>
      <c r="B406" s="225"/>
      <c r="C406" s="241" t="s">
        <v>515</v>
      </c>
      <c r="D406" s="228"/>
      <c r="E406" s="232">
        <v>67.55</v>
      </c>
      <c r="F406" s="236"/>
      <c r="G406" s="236"/>
      <c r="H406" s="235"/>
      <c r="I406" s="253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  <c r="AB406" s="211"/>
      <c r="AC406" s="211"/>
      <c r="AD406" s="211"/>
      <c r="AE406" s="211"/>
      <c r="AF406" s="211"/>
      <c r="AG406" s="211"/>
      <c r="AH406" s="211"/>
      <c r="AI406" s="211"/>
      <c r="AJ406" s="211"/>
      <c r="AK406" s="211"/>
      <c r="AL406" s="211"/>
      <c r="AM406" s="211"/>
      <c r="AN406" s="211"/>
      <c r="AO406" s="211"/>
      <c r="AP406" s="211"/>
      <c r="AQ406" s="211"/>
      <c r="AR406" s="211"/>
      <c r="AS406" s="211"/>
      <c r="AT406" s="211"/>
      <c r="AU406" s="211"/>
      <c r="AV406" s="211"/>
      <c r="AW406" s="211"/>
      <c r="AX406" s="211"/>
      <c r="AY406" s="211"/>
      <c r="AZ406" s="211"/>
      <c r="BA406" s="211"/>
      <c r="BB406" s="211"/>
      <c r="BC406" s="211"/>
      <c r="BD406" s="211"/>
      <c r="BE406" s="211"/>
      <c r="BF406" s="211"/>
      <c r="BG406" s="211"/>
      <c r="BH406" s="211"/>
    </row>
    <row r="407" spans="1:60" outlineLevel="1" x14ac:dyDescent="0.2">
      <c r="A407" s="250"/>
      <c r="B407" s="225"/>
      <c r="C407" s="241" t="s">
        <v>501</v>
      </c>
      <c r="D407" s="228"/>
      <c r="E407" s="232">
        <v>51.1</v>
      </c>
      <c r="F407" s="236"/>
      <c r="G407" s="236"/>
      <c r="H407" s="235"/>
      <c r="I407" s="253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  <c r="AB407" s="211"/>
      <c r="AC407" s="211"/>
      <c r="AD407" s="211"/>
      <c r="AE407" s="211"/>
      <c r="AF407" s="211"/>
      <c r="AG407" s="211"/>
      <c r="AH407" s="211"/>
      <c r="AI407" s="211"/>
      <c r="AJ407" s="211"/>
      <c r="AK407" s="211"/>
      <c r="AL407" s="211"/>
      <c r="AM407" s="211"/>
      <c r="AN407" s="211"/>
      <c r="AO407" s="211"/>
      <c r="AP407" s="211"/>
      <c r="AQ407" s="211"/>
      <c r="AR407" s="211"/>
      <c r="AS407" s="211"/>
      <c r="AT407" s="211"/>
      <c r="AU407" s="211"/>
      <c r="AV407" s="211"/>
      <c r="AW407" s="211"/>
      <c r="AX407" s="211"/>
      <c r="AY407" s="211"/>
      <c r="AZ407" s="211"/>
      <c r="BA407" s="211"/>
      <c r="BB407" s="211"/>
      <c r="BC407" s="211"/>
      <c r="BD407" s="211"/>
      <c r="BE407" s="211"/>
      <c r="BF407" s="211"/>
      <c r="BG407" s="211"/>
      <c r="BH407" s="211"/>
    </row>
    <row r="408" spans="1:60" outlineLevel="1" x14ac:dyDescent="0.2">
      <c r="A408" s="250"/>
      <c r="B408" s="225"/>
      <c r="C408" s="241" t="s">
        <v>502</v>
      </c>
      <c r="D408" s="228"/>
      <c r="E408" s="232">
        <v>39.9</v>
      </c>
      <c r="F408" s="236"/>
      <c r="G408" s="236"/>
      <c r="H408" s="235"/>
      <c r="I408" s="253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  <c r="AB408" s="211"/>
      <c r="AC408" s="211"/>
      <c r="AD408" s="211"/>
      <c r="AE408" s="211"/>
      <c r="AF408" s="211"/>
      <c r="AG408" s="211"/>
      <c r="AH408" s="211"/>
      <c r="AI408" s="211"/>
      <c r="AJ408" s="211"/>
      <c r="AK408" s="211"/>
      <c r="AL408" s="211"/>
      <c r="AM408" s="211"/>
      <c r="AN408" s="211"/>
      <c r="AO408" s="211"/>
      <c r="AP408" s="211"/>
      <c r="AQ408" s="211"/>
      <c r="AR408" s="211"/>
      <c r="AS408" s="211"/>
      <c r="AT408" s="211"/>
      <c r="AU408" s="211"/>
      <c r="AV408" s="211"/>
      <c r="AW408" s="211"/>
      <c r="AX408" s="211"/>
      <c r="AY408" s="211"/>
      <c r="AZ408" s="211"/>
      <c r="BA408" s="211"/>
      <c r="BB408" s="211"/>
      <c r="BC408" s="211"/>
      <c r="BD408" s="211"/>
      <c r="BE408" s="211"/>
      <c r="BF408" s="211"/>
      <c r="BG408" s="211"/>
      <c r="BH408" s="211"/>
    </row>
    <row r="409" spans="1:60" outlineLevel="1" x14ac:dyDescent="0.2">
      <c r="A409" s="250"/>
      <c r="B409" s="225"/>
      <c r="C409" s="241" t="s">
        <v>516</v>
      </c>
      <c r="D409" s="228"/>
      <c r="E409" s="232">
        <v>68.599999999999994</v>
      </c>
      <c r="F409" s="236"/>
      <c r="G409" s="236"/>
      <c r="H409" s="235"/>
      <c r="I409" s="253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  <c r="AB409" s="211"/>
      <c r="AC409" s="211"/>
      <c r="AD409" s="211"/>
      <c r="AE409" s="211"/>
      <c r="AF409" s="211"/>
      <c r="AG409" s="211"/>
      <c r="AH409" s="211"/>
      <c r="AI409" s="211"/>
      <c r="AJ409" s="211"/>
      <c r="AK409" s="211"/>
      <c r="AL409" s="211"/>
      <c r="AM409" s="211"/>
      <c r="AN409" s="211"/>
      <c r="AO409" s="211"/>
      <c r="AP409" s="211"/>
      <c r="AQ409" s="211"/>
      <c r="AR409" s="211"/>
      <c r="AS409" s="211"/>
      <c r="AT409" s="211"/>
      <c r="AU409" s="211"/>
      <c r="AV409" s="211"/>
      <c r="AW409" s="211"/>
      <c r="AX409" s="211"/>
      <c r="AY409" s="211"/>
      <c r="AZ409" s="211"/>
      <c r="BA409" s="211"/>
      <c r="BB409" s="211"/>
      <c r="BC409" s="211"/>
      <c r="BD409" s="211"/>
      <c r="BE409" s="211"/>
      <c r="BF409" s="211"/>
      <c r="BG409" s="211"/>
      <c r="BH409" s="211"/>
    </row>
    <row r="410" spans="1:60" outlineLevel="1" x14ac:dyDescent="0.2">
      <c r="A410" s="250"/>
      <c r="B410" s="225"/>
      <c r="C410" s="241" t="s">
        <v>517</v>
      </c>
      <c r="D410" s="228"/>
      <c r="E410" s="232">
        <v>9.8000000000000007</v>
      </c>
      <c r="F410" s="236"/>
      <c r="G410" s="236"/>
      <c r="H410" s="235"/>
      <c r="I410" s="253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  <c r="AB410" s="211"/>
      <c r="AC410" s="211"/>
      <c r="AD410" s="211"/>
      <c r="AE410" s="211"/>
      <c r="AF410" s="211"/>
      <c r="AG410" s="211"/>
      <c r="AH410" s="211"/>
      <c r="AI410" s="211"/>
      <c r="AJ410" s="211"/>
      <c r="AK410" s="211"/>
      <c r="AL410" s="211"/>
      <c r="AM410" s="211"/>
      <c r="AN410" s="211"/>
      <c r="AO410" s="211"/>
      <c r="AP410" s="211"/>
      <c r="AQ410" s="211"/>
      <c r="AR410" s="211"/>
      <c r="AS410" s="211"/>
      <c r="AT410" s="211"/>
      <c r="AU410" s="211"/>
      <c r="AV410" s="211"/>
      <c r="AW410" s="211"/>
      <c r="AX410" s="211"/>
      <c r="AY410" s="211"/>
      <c r="AZ410" s="211"/>
      <c r="BA410" s="211"/>
      <c r="BB410" s="211"/>
      <c r="BC410" s="211"/>
      <c r="BD410" s="211"/>
      <c r="BE410" s="211"/>
      <c r="BF410" s="211"/>
      <c r="BG410" s="211"/>
      <c r="BH410" s="211"/>
    </row>
    <row r="411" spans="1:60" outlineLevel="1" x14ac:dyDescent="0.2">
      <c r="A411" s="250"/>
      <c r="B411" s="225"/>
      <c r="C411" s="241" t="s">
        <v>518</v>
      </c>
      <c r="D411" s="228"/>
      <c r="E411" s="232">
        <v>33.6</v>
      </c>
      <c r="F411" s="236"/>
      <c r="G411" s="236"/>
      <c r="H411" s="235"/>
      <c r="I411" s="253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  <c r="AB411" s="211"/>
      <c r="AC411" s="211"/>
      <c r="AD411" s="211"/>
      <c r="AE411" s="211"/>
      <c r="AF411" s="211"/>
      <c r="AG411" s="211"/>
      <c r="AH411" s="211"/>
      <c r="AI411" s="211"/>
      <c r="AJ411" s="211"/>
      <c r="AK411" s="211"/>
      <c r="AL411" s="211"/>
      <c r="AM411" s="211"/>
      <c r="AN411" s="211"/>
      <c r="AO411" s="211"/>
      <c r="AP411" s="211"/>
      <c r="AQ411" s="211"/>
      <c r="AR411" s="211"/>
      <c r="AS411" s="211"/>
      <c r="AT411" s="211"/>
      <c r="AU411" s="211"/>
      <c r="AV411" s="211"/>
      <c r="AW411" s="211"/>
      <c r="AX411" s="211"/>
      <c r="AY411" s="211"/>
      <c r="AZ411" s="211"/>
      <c r="BA411" s="211"/>
      <c r="BB411" s="211"/>
      <c r="BC411" s="211"/>
      <c r="BD411" s="211"/>
      <c r="BE411" s="211"/>
      <c r="BF411" s="211"/>
      <c r="BG411" s="211"/>
      <c r="BH411" s="211"/>
    </row>
    <row r="412" spans="1:60" outlineLevel="1" x14ac:dyDescent="0.2">
      <c r="A412" s="250"/>
      <c r="B412" s="225"/>
      <c r="C412" s="241" t="s">
        <v>519</v>
      </c>
      <c r="D412" s="228"/>
      <c r="E412" s="232">
        <v>33.6</v>
      </c>
      <c r="F412" s="236"/>
      <c r="G412" s="236"/>
      <c r="H412" s="235"/>
      <c r="I412" s="253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  <c r="AB412" s="211"/>
      <c r="AC412" s="211"/>
      <c r="AD412" s="211"/>
      <c r="AE412" s="211"/>
      <c r="AF412" s="211"/>
      <c r="AG412" s="211"/>
      <c r="AH412" s="211"/>
      <c r="AI412" s="211"/>
      <c r="AJ412" s="211"/>
      <c r="AK412" s="211"/>
      <c r="AL412" s="211"/>
      <c r="AM412" s="211"/>
      <c r="AN412" s="211"/>
      <c r="AO412" s="211"/>
      <c r="AP412" s="211"/>
      <c r="AQ412" s="211"/>
      <c r="AR412" s="211"/>
      <c r="AS412" s="211"/>
      <c r="AT412" s="211"/>
      <c r="AU412" s="211"/>
      <c r="AV412" s="211"/>
      <c r="AW412" s="211"/>
      <c r="AX412" s="211"/>
      <c r="AY412" s="211"/>
      <c r="AZ412" s="211"/>
      <c r="BA412" s="211"/>
      <c r="BB412" s="211"/>
      <c r="BC412" s="211"/>
      <c r="BD412" s="211"/>
      <c r="BE412" s="211"/>
      <c r="BF412" s="211"/>
      <c r="BG412" s="211"/>
      <c r="BH412" s="211"/>
    </row>
    <row r="413" spans="1:60" outlineLevel="1" x14ac:dyDescent="0.2">
      <c r="A413" s="250"/>
      <c r="B413" s="225"/>
      <c r="C413" s="241" t="s">
        <v>520</v>
      </c>
      <c r="D413" s="228"/>
      <c r="E413" s="232">
        <v>10.15</v>
      </c>
      <c r="F413" s="236"/>
      <c r="G413" s="236"/>
      <c r="H413" s="235"/>
      <c r="I413" s="253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  <c r="AB413" s="211"/>
      <c r="AC413" s="211"/>
      <c r="AD413" s="211"/>
      <c r="AE413" s="211"/>
      <c r="AF413" s="211"/>
      <c r="AG413" s="211"/>
      <c r="AH413" s="211"/>
      <c r="AI413" s="211"/>
      <c r="AJ413" s="211"/>
      <c r="AK413" s="211"/>
      <c r="AL413" s="211"/>
      <c r="AM413" s="211"/>
      <c r="AN413" s="211"/>
      <c r="AO413" s="211"/>
      <c r="AP413" s="211"/>
      <c r="AQ413" s="211"/>
      <c r="AR413" s="211"/>
      <c r="AS413" s="211"/>
      <c r="AT413" s="211"/>
      <c r="AU413" s="211"/>
      <c r="AV413" s="211"/>
      <c r="AW413" s="211"/>
      <c r="AX413" s="211"/>
      <c r="AY413" s="211"/>
      <c r="AZ413" s="211"/>
      <c r="BA413" s="211"/>
      <c r="BB413" s="211"/>
      <c r="BC413" s="211"/>
      <c r="BD413" s="211"/>
      <c r="BE413" s="211"/>
      <c r="BF413" s="211"/>
      <c r="BG413" s="211"/>
      <c r="BH413" s="211"/>
    </row>
    <row r="414" spans="1:60" outlineLevel="1" x14ac:dyDescent="0.2">
      <c r="A414" s="250"/>
      <c r="B414" s="225"/>
      <c r="C414" s="242" t="s">
        <v>521</v>
      </c>
      <c r="D414" s="229"/>
      <c r="E414" s="233">
        <v>314.3</v>
      </c>
      <c r="F414" s="236"/>
      <c r="G414" s="236"/>
      <c r="H414" s="235"/>
      <c r="I414" s="253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  <c r="AB414" s="211"/>
      <c r="AC414" s="211"/>
      <c r="AD414" s="211"/>
      <c r="AE414" s="211"/>
      <c r="AF414" s="211"/>
      <c r="AG414" s="211"/>
      <c r="AH414" s="211"/>
      <c r="AI414" s="211"/>
      <c r="AJ414" s="211"/>
      <c r="AK414" s="211"/>
      <c r="AL414" s="211"/>
      <c r="AM414" s="211"/>
      <c r="AN414" s="211"/>
      <c r="AO414" s="211"/>
      <c r="AP414" s="211"/>
      <c r="AQ414" s="211"/>
      <c r="AR414" s="211"/>
      <c r="AS414" s="211"/>
      <c r="AT414" s="211"/>
      <c r="AU414" s="211"/>
      <c r="AV414" s="211"/>
      <c r="AW414" s="211"/>
      <c r="AX414" s="211"/>
      <c r="AY414" s="211"/>
      <c r="AZ414" s="211"/>
      <c r="BA414" s="211"/>
      <c r="BB414" s="211"/>
      <c r="BC414" s="211"/>
      <c r="BD414" s="211"/>
      <c r="BE414" s="211"/>
      <c r="BF414" s="211"/>
      <c r="BG414" s="211"/>
      <c r="BH414" s="211"/>
    </row>
    <row r="415" spans="1:60" outlineLevel="1" x14ac:dyDescent="0.2">
      <c r="A415" s="250"/>
      <c r="B415" s="225"/>
      <c r="C415" s="241" t="s">
        <v>499</v>
      </c>
      <c r="D415" s="228"/>
      <c r="E415" s="232"/>
      <c r="F415" s="236"/>
      <c r="G415" s="236"/>
      <c r="H415" s="235"/>
      <c r="I415" s="253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  <c r="AB415" s="211"/>
      <c r="AC415" s="211"/>
      <c r="AD415" s="211"/>
      <c r="AE415" s="211"/>
      <c r="AF415" s="211"/>
      <c r="AG415" s="211"/>
      <c r="AH415" s="211"/>
      <c r="AI415" s="211"/>
      <c r="AJ415" s="211"/>
      <c r="AK415" s="211"/>
      <c r="AL415" s="211"/>
      <c r="AM415" s="211"/>
      <c r="AN415" s="211"/>
      <c r="AO415" s="211"/>
      <c r="AP415" s="211"/>
      <c r="AQ415" s="211"/>
      <c r="AR415" s="211"/>
      <c r="AS415" s="211"/>
      <c r="AT415" s="211"/>
      <c r="AU415" s="211"/>
      <c r="AV415" s="211"/>
      <c r="AW415" s="211"/>
      <c r="AX415" s="211"/>
      <c r="AY415" s="211"/>
      <c r="AZ415" s="211"/>
      <c r="BA415" s="211"/>
      <c r="BB415" s="211"/>
      <c r="BC415" s="211"/>
      <c r="BD415" s="211"/>
      <c r="BE415" s="211"/>
      <c r="BF415" s="211"/>
      <c r="BG415" s="211"/>
      <c r="BH415" s="211"/>
    </row>
    <row r="416" spans="1:60" outlineLevel="1" x14ac:dyDescent="0.2">
      <c r="A416" s="250"/>
      <c r="B416" s="225"/>
      <c r="C416" s="241" t="s">
        <v>208</v>
      </c>
      <c r="D416" s="228"/>
      <c r="E416" s="232">
        <v>19.309999999999999</v>
      </c>
      <c r="F416" s="236"/>
      <c r="G416" s="236"/>
      <c r="H416" s="235"/>
      <c r="I416" s="253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  <c r="AB416" s="211"/>
      <c r="AC416" s="211"/>
      <c r="AD416" s="211"/>
      <c r="AE416" s="211"/>
      <c r="AF416" s="211"/>
      <c r="AG416" s="211"/>
      <c r="AH416" s="211"/>
      <c r="AI416" s="211"/>
      <c r="AJ416" s="211"/>
      <c r="AK416" s="211"/>
      <c r="AL416" s="211"/>
      <c r="AM416" s="211"/>
      <c r="AN416" s="211"/>
      <c r="AO416" s="211"/>
      <c r="AP416" s="211"/>
      <c r="AQ416" s="211"/>
      <c r="AR416" s="211"/>
      <c r="AS416" s="211"/>
      <c r="AT416" s="211"/>
      <c r="AU416" s="211"/>
      <c r="AV416" s="211"/>
      <c r="AW416" s="211"/>
      <c r="AX416" s="211"/>
      <c r="AY416" s="211"/>
      <c r="AZ416" s="211"/>
      <c r="BA416" s="211"/>
      <c r="BB416" s="211"/>
      <c r="BC416" s="211"/>
      <c r="BD416" s="211"/>
      <c r="BE416" s="211"/>
      <c r="BF416" s="211"/>
      <c r="BG416" s="211"/>
      <c r="BH416" s="211"/>
    </row>
    <row r="417" spans="1:60" outlineLevel="1" x14ac:dyDescent="0.2">
      <c r="A417" s="250"/>
      <c r="B417" s="225"/>
      <c r="C417" s="241" t="s">
        <v>209</v>
      </c>
      <c r="D417" s="228"/>
      <c r="E417" s="232">
        <v>13.17</v>
      </c>
      <c r="F417" s="236"/>
      <c r="G417" s="236"/>
      <c r="H417" s="235"/>
      <c r="I417" s="253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  <c r="AB417" s="211"/>
      <c r="AC417" s="211"/>
      <c r="AD417" s="211"/>
      <c r="AE417" s="211"/>
      <c r="AF417" s="211"/>
      <c r="AG417" s="211"/>
      <c r="AH417" s="211"/>
      <c r="AI417" s="211"/>
      <c r="AJ417" s="211"/>
      <c r="AK417" s="211"/>
      <c r="AL417" s="211"/>
      <c r="AM417" s="211"/>
      <c r="AN417" s="211"/>
      <c r="AO417" s="211"/>
      <c r="AP417" s="211"/>
      <c r="AQ417" s="211"/>
      <c r="AR417" s="211"/>
      <c r="AS417" s="211"/>
      <c r="AT417" s="211"/>
      <c r="AU417" s="211"/>
      <c r="AV417" s="211"/>
      <c r="AW417" s="211"/>
      <c r="AX417" s="211"/>
      <c r="AY417" s="211"/>
      <c r="AZ417" s="211"/>
      <c r="BA417" s="211"/>
      <c r="BB417" s="211"/>
      <c r="BC417" s="211"/>
      <c r="BD417" s="211"/>
      <c r="BE417" s="211"/>
      <c r="BF417" s="211"/>
      <c r="BG417" s="211"/>
      <c r="BH417" s="211"/>
    </row>
    <row r="418" spans="1:60" outlineLevel="1" x14ac:dyDescent="0.2">
      <c r="A418" s="250"/>
      <c r="B418" s="225"/>
      <c r="C418" s="241" t="s">
        <v>210</v>
      </c>
      <c r="D418" s="228"/>
      <c r="E418" s="232">
        <v>7.93</v>
      </c>
      <c r="F418" s="236"/>
      <c r="G418" s="236"/>
      <c r="H418" s="235"/>
      <c r="I418" s="253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  <c r="AB418" s="211"/>
      <c r="AC418" s="211"/>
      <c r="AD418" s="211"/>
      <c r="AE418" s="211"/>
      <c r="AF418" s="211"/>
      <c r="AG418" s="211"/>
      <c r="AH418" s="211"/>
      <c r="AI418" s="211"/>
      <c r="AJ418" s="211"/>
      <c r="AK418" s="211"/>
      <c r="AL418" s="211"/>
      <c r="AM418" s="211"/>
      <c r="AN418" s="211"/>
      <c r="AO418" s="211"/>
      <c r="AP418" s="211"/>
      <c r="AQ418" s="211"/>
      <c r="AR418" s="211"/>
      <c r="AS418" s="211"/>
      <c r="AT418" s="211"/>
      <c r="AU418" s="211"/>
      <c r="AV418" s="211"/>
      <c r="AW418" s="211"/>
      <c r="AX418" s="211"/>
      <c r="AY418" s="211"/>
      <c r="AZ418" s="211"/>
      <c r="BA418" s="211"/>
      <c r="BB418" s="211"/>
      <c r="BC418" s="211"/>
      <c r="BD418" s="211"/>
      <c r="BE418" s="211"/>
      <c r="BF418" s="211"/>
      <c r="BG418" s="211"/>
      <c r="BH418" s="211"/>
    </row>
    <row r="419" spans="1:60" outlineLevel="1" x14ac:dyDescent="0.2">
      <c r="A419" s="250"/>
      <c r="B419" s="225"/>
      <c r="C419" s="241" t="s">
        <v>211</v>
      </c>
      <c r="D419" s="228"/>
      <c r="E419" s="232">
        <v>20.59</v>
      </c>
      <c r="F419" s="236"/>
      <c r="G419" s="236"/>
      <c r="H419" s="235"/>
      <c r="I419" s="253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  <c r="AB419" s="211"/>
      <c r="AC419" s="211"/>
      <c r="AD419" s="211"/>
      <c r="AE419" s="211"/>
      <c r="AF419" s="211"/>
      <c r="AG419" s="211"/>
      <c r="AH419" s="211"/>
      <c r="AI419" s="211"/>
      <c r="AJ419" s="211"/>
      <c r="AK419" s="211"/>
      <c r="AL419" s="211"/>
      <c r="AM419" s="211"/>
      <c r="AN419" s="211"/>
      <c r="AO419" s="211"/>
      <c r="AP419" s="211"/>
      <c r="AQ419" s="211"/>
      <c r="AR419" s="211"/>
      <c r="AS419" s="211"/>
      <c r="AT419" s="211"/>
      <c r="AU419" s="211"/>
      <c r="AV419" s="211"/>
      <c r="AW419" s="211"/>
      <c r="AX419" s="211"/>
      <c r="AY419" s="211"/>
      <c r="AZ419" s="211"/>
      <c r="BA419" s="211"/>
      <c r="BB419" s="211"/>
      <c r="BC419" s="211"/>
      <c r="BD419" s="211"/>
      <c r="BE419" s="211"/>
      <c r="BF419" s="211"/>
      <c r="BG419" s="211"/>
      <c r="BH419" s="211"/>
    </row>
    <row r="420" spans="1:60" outlineLevel="1" x14ac:dyDescent="0.2">
      <c r="A420" s="250"/>
      <c r="B420" s="225"/>
      <c r="C420" s="241" t="s">
        <v>212</v>
      </c>
      <c r="D420" s="228"/>
      <c r="E420" s="232">
        <v>5.37</v>
      </c>
      <c r="F420" s="236"/>
      <c r="G420" s="236"/>
      <c r="H420" s="235"/>
      <c r="I420" s="253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  <c r="AB420" s="211"/>
      <c r="AC420" s="211"/>
      <c r="AD420" s="211"/>
      <c r="AE420" s="211"/>
      <c r="AF420" s="211"/>
      <c r="AG420" s="211"/>
      <c r="AH420" s="211"/>
      <c r="AI420" s="211"/>
      <c r="AJ420" s="211"/>
      <c r="AK420" s="211"/>
      <c r="AL420" s="211"/>
      <c r="AM420" s="211"/>
      <c r="AN420" s="211"/>
      <c r="AO420" s="211"/>
      <c r="AP420" s="211"/>
      <c r="AQ420" s="211"/>
      <c r="AR420" s="211"/>
      <c r="AS420" s="211"/>
      <c r="AT420" s="211"/>
      <c r="AU420" s="211"/>
      <c r="AV420" s="211"/>
      <c r="AW420" s="211"/>
      <c r="AX420" s="211"/>
      <c r="AY420" s="211"/>
      <c r="AZ420" s="211"/>
      <c r="BA420" s="211"/>
      <c r="BB420" s="211"/>
      <c r="BC420" s="211"/>
      <c r="BD420" s="211"/>
      <c r="BE420" s="211"/>
      <c r="BF420" s="211"/>
      <c r="BG420" s="211"/>
      <c r="BH420" s="211"/>
    </row>
    <row r="421" spans="1:60" outlineLevel="1" x14ac:dyDescent="0.2">
      <c r="A421" s="250"/>
      <c r="B421" s="225"/>
      <c r="C421" s="241" t="s">
        <v>213</v>
      </c>
      <c r="D421" s="228"/>
      <c r="E421" s="232">
        <v>5.51</v>
      </c>
      <c r="F421" s="236"/>
      <c r="G421" s="236"/>
      <c r="H421" s="235"/>
      <c r="I421" s="253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  <c r="AB421" s="211"/>
      <c r="AC421" s="211"/>
      <c r="AD421" s="211"/>
      <c r="AE421" s="211"/>
      <c r="AF421" s="211"/>
      <c r="AG421" s="211"/>
      <c r="AH421" s="211"/>
      <c r="AI421" s="211"/>
      <c r="AJ421" s="211"/>
      <c r="AK421" s="211"/>
      <c r="AL421" s="211"/>
      <c r="AM421" s="211"/>
      <c r="AN421" s="211"/>
      <c r="AO421" s="211"/>
      <c r="AP421" s="211"/>
      <c r="AQ421" s="211"/>
      <c r="AR421" s="211"/>
      <c r="AS421" s="211"/>
      <c r="AT421" s="211"/>
      <c r="AU421" s="211"/>
      <c r="AV421" s="211"/>
      <c r="AW421" s="211"/>
      <c r="AX421" s="211"/>
      <c r="AY421" s="211"/>
      <c r="AZ421" s="211"/>
      <c r="BA421" s="211"/>
      <c r="BB421" s="211"/>
      <c r="BC421" s="211"/>
      <c r="BD421" s="211"/>
      <c r="BE421" s="211"/>
      <c r="BF421" s="211"/>
      <c r="BG421" s="211"/>
      <c r="BH421" s="211"/>
    </row>
    <row r="422" spans="1:60" outlineLevel="1" x14ac:dyDescent="0.2">
      <c r="A422" s="250"/>
      <c r="B422" s="225"/>
      <c r="C422" s="242" t="s">
        <v>521</v>
      </c>
      <c r="D422" s="229"/>
      <c r="E422" s="233">
        <v>71.88</v>
      </c>
      <c r="F422" s="236"/>
      <c r="G422" s="236"/>
      <c r="H422" s="235"/>
      <c r="I422" s="253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  <c r="AB422" s="211"/>
      <c r="AC422" s="211"/>
      <c r="AD422" s="211"/>
      <c r="AE422" s="211"/>
      <c r="AF422" s="211"/>
      <c r="AG422" s="211"/>
      <c r="AH422" s="211"/>
      <c r="AI422" s="211"/>
      <c r="AJ422" s="211"/>
      <c r="AK422" s="211"/>
      <c r="AL422" s="211"/>
      <c r="AM422" s="211"/>
      <c r="AN422" s="211"/>
      <c r="AO422" s="211"/>
      <c r="AP422" s="211"/>
      <c r="AQ422" s="211"/>
      <c r="AR422" s="211"/>
      <c r="AS422" s="211"/>
      <c r="AT422" s="211"/>
      <c r="AU422" s="211"/>
      <c r="AV422" s="211"/>
      <c r="AW422" s="211"/>
      <c r="AX422" s="211"/>
      <c r="AY422" s="211"/>
      <c r="AZ422" s="211"/>
      <c r="BA422" s="211"/>
      <c r="BB422" s="211"/>
      <c r="BC422" s="211"/>
      <c r="BD422" s="211"/>
      <c r="BE422" s="211"/>
      <c r="BF422" s="211"/>
      <c r="BG422" s="211"/>
      <c r="BH422" s="211"/>
    </row>
    <row r="423" spans="1:60" outlineLevel="1" x14ac:dyDescent="0.2">
      <c r="A423" s="250"/>
      <c r="B423" s="225"/>
      <c r="C423" s="241" t="s">
        <v>522</v>
      </c>
      <c r="D423" s="228"/>
      <c r="E423" s="232"/>
      <c r="F423" s="236"/>
      <c r="G423" s="236"/>
      <c r="H423" s="235"/>
      <c r="I423" s="253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  <c r="AB423" s="211"/>
      <c r="AC423" s="211"/>
      <c r="AD423" s="211"/>
      <c r="AE423" s="211"/>
      <c r="AF423" s="211"/>
      <c r="AG423" s="211"/>
      <c r="AH423" s="211"/>
      <c r="AI423" s="211"/>
      <c r="AJ423" s="211"/>
      <c r="AK423" s="211"/>
      <c r="AL423" s="211"/>
      <c r="AM423" s="211"/>
      <c r="AN423" s="211"/>
      <c r="AO423" s="211"/>
      <c r="AP423" s="211"/>
      <c r="AQ423" s="211"/>
      <c r="AR423" s="211"/>
      <c r="AS423" s="211"/>
      <c r="AT423" s="211"/>
      <c r="AU423" s="211"/>
      <c r="AV423" s="211"/>
      <c r="AW423" s="211"/>
      <c r="AX423" s="211"/>
      <c r="AY423" s="211"/>
      <c r="AZ423" s="211"/>
      <c r="BA423" s="211"/>
      <c r="BB423" s="211"/>
      <c r="BC423" s="211"/>
      <c r="BD423" s="211"/>
      <c r="BE423" s="211"/>
      <c r="BF423" s="211"/>
      <c r="BG423" s="211"/>
      <c r="BH423" s="211"/>
    </row>
    <row r="424" spans="1:60" outlineLevel="1" x14ac:dyDescent="0.2">
      <c r="A424" s="250"/>
      <c r="B424" s="225"/>
      <c r="C424" s="241" t="s">
        <v>523</v>
      </c>
      <c r="D424" s="228"/>
      <c r="E424" s="232">
        <v>-85.4</v>
      </c>
      <c r="F424" s="236"/>
      <c r="G424" s="236"/>
      <c r="H424" s="235"/>
      <c r="I424" s="253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  <c r="AB424" s="211"/>
      <c r="AC424" s="211"/>
      <c r="AD424" s="211"/>
      <c r="AE424" s="211"/>
      <c r="AF424" s="211"/>
      <c r="AG424" s="211"/>
      <c r="AH424" s="211"/>
      <c r="AI424" s="211"/>
      <c r="AJ424" s="211"/>
      <c r="AK424" s="211"/>
      <c r="AL424" s="211"/>
      <c r="AM424" s="211"/>
      <c r="AN424" s="211"/>
      <c r="AO424" s="211"/>
      <c r="AP424" s="211"/>
      <c r="AQ424" s="211"/>
      <c r="AR424" s="211"/>
      <c r="AS424" s="211"/>
      <c r="AT424" s="211"/>
      <c r="AU424" s="211"/>
      <c r="AV424" s="211"/>
      <c r="AW424" s="211"/>
      <c r="AX424" s="211"/>
      <c r="AY424" s="211"/>
      <c r="AZ424" s="211"/>
      <c r="BA424" s="211"/>
      <c r="BB424" s="211"/>
      <c r="BC424" s="211"/>
      <c r="BD424" s="211"/>
      <c r="BE424" s="211"/>
      <c r="BF424" s="211"/>
      <c r="BG424" s="211"/>
      <c r="BH424" s="211"/>
    </row>
    <row r="425" spans="1:60" outlineLevel="1" x14ac:dyDescent="0.2">
      <c r="A425" s="250"/>
      <c r="B425" s="225"/>
      <c r="C425" s="242" t="s">
        <v>521</v>
      </c>
      <c r="D425" s="229"/>
      <c r="E425" s="233">
        <v>-85.4</v>
      </c>
      <c r="F425" s="236"/>
      <c r="G425" s="236"/>
      <c r="H425" s="235"/>
      <c r="I425" s="253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  <c r="AB425" s="211"/>
      <c r="AC425" s="211"/>
      <c r="AD425" s="211"/>
      <c r="AE425" s="211"/>
      <c r="AF425" s="211"/>
      <c r="AG425" s="211"/>
      <c r="AH425" s="211"/>
      <c r="AI425" s="211"/>
      <c r="AJ425" s="211"/>
      <c r="AK425" s="211"/>
      <c r="AL425" s="211"/>
      <c r="AM425" s="211"/>
      <c r="AN425" s="211"/>
      <c r="AO425" s="211"/>
      <c r="AP425" s="211"/>
      <c r="AQ425" s="211"/>
      <c r="AR425" s="211"/>
      <c r="AS425" s="211"/>
      <c r="AT425" s="211"/>
      <c r="AU425" s="211"/>
      <c r="AV425" s="211"/>
      <c r="AW425" s="211"/>
      <c r="AX425" s="211"/>
      <c r="AY425" s="211"/>
      <c r="AZ425" s="211"/>
      <c r="BA425" s="211"/>
      <c r="BB425" s="211"/>
      <c r="BC425" s="211"/>
      <c r="BD425" s="211"/>
      <c r="BE425" s="211"/>
      <c r="BF425" s="211"/>
      <c r="BG425" s="211"/>
      <c r="BH425" s="211"/>
    </row>
    <row r="426" spans="1:60" x14ac:dyDescent="0.2">
      <c r="A426" s="249" t="s">
        <v>136</v>
      </c>
      <c r="B426" s="223" t="s">
        <v>110</v>
      </c>
      <c r="C426" s="239" t="s">
        <v>111</v>
      </c>
      <c r="D426" s="226"/>
      <c r="E426" s="230"/>
      <c r="F426" s="450">
        <f>SUM(G427:G428)</f>
        <v>0</v>
      </c>
      <c r="G426" s="451"/>
      <c r="H426" s="234"/>
      <c r="I426" s="252"/>
      <c r="AE426" t="s">
        <v>137</v>
      </c>
    </row>
    <row r="427" spans="1:60" outlineLevel="1" x14ac:dyDescent="0.2">
      <c r="A427" s="251">
        <v>72</v>
      </c>
      <c r="B427" s="224" t="s">
        <v>524</v>
      </c>
      <c r="C427" s="240" t="s">
        <v>525</v>
      </c>
      <c r="D427" s="227" t="s">
        <v>167</v>
      </c>
      <c r="E427" s="231">
        <v>10</v>
      </c>
      <c r="F427" s="237"/>
      <c r="G427" s="236">
        <f>ROUND(E427*F427,2)</f>
        <v>0</v>
      </c>
      <c r="H427" s="235"/>
      <c r="I427" s="253" t="s">
        <v>183</v>
      </c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  <c r="AB427" s="211"/>
      <c r="AC427" s="211"/>
      <c r="AD427" s="211"/>
      <c r="AE427" s="211" t="s">
        <v>184</v>
      </c>
      <c r="AF427" s="211"/>
      <c r="AG427" s="211"/>
      <c r="AH427" s="211"/>
      <c r="AI427" s="211"/>
      <c r="AJ427" s="211"/>
      <c r="AK427" s="211"/>
      <c r="AL427" s="211"/>
      <c r="AM427" s="211">
        <v>21</v>
      </c>
      <c r="AN427" s="211"/>
      <c r="AO427" s="211"/>
      <c r="AP427" s="211"/>
      <c r="AQ427" s="211"/>
      <c r="AR427" s="211"/>
      <c r="AS427" s="211"/>
      <c r="AT427" s="211"/>
      <c r="AU427" s="211"/>
      <c r="AV427" s="211"/>
      <c r="AW427" s="211"/>
      <c r="AX427" s="211"/>
      <c r="AY427" s="211"/>
      <c r="AZ427" s="211"/>
      <c r="BA427" s="211"/>
      <c r="BB427" s="211"/>
      <c r="BC427" s="211"/>
      <c r="BD427" s="211"/>
      <c r="BE427" s="211"/>
      <c r="BF427" s="211"/>
      <c r="BG427" s="211"/>
      <c r="BH427" s="211"/>
    </row>
    <row r="428" spans="1:60" outlineLevel="1" x14ac:dyDescent="0.2">
      <c r="A428" s="250"/>
      <c r="B428" s="225"/>
      <c r="C428" s="241" t="s">
        <v>526</v>
      </c>
      <c r="D428" s="228"/>
      <c r="E428" s="232">
        <v>10</v>
      </c>
      <c r="F428" s="236"/>
      <c r="G428" s="236"/>
      <c r="H428" s="235"/>
      <c r="I428" s="253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  <c r="AB428" s="211"/>
      <c r="AC428" s="211"/>
      <c r="AD428" s="211"/>
      <c r="AE428" s="211"/>
      <c r="AF428" s="211"/>
      <c r="AG428" s="211"/>
      <c r="AH428" s="211"/>
      <c r="AI428" s="211"/>
      <c r="AJ428" s="211"/>
      <c r="AK428" s="211"/>
      <c r="AL428" s="211"/>
      <c r="AM428" s="211"/>
      <c r="AN428" s="211"/>
      <c r="AO428" s="211"/>
      <c r="AP428" s="211"/>
      <c r="AQ428" s="211"/>
      <c r="AR428" s="211"/>
      <c r="AS428" s="211"/>
      <c r="AT428" s="211"/>
      <c r="AU428" s="211"/>
      <c r="AV428" s="211"/>
      <c r="AW428" s="211"/>
      <c r="AX428" s="211"/>
      <c r="AY428" s="211"/>
      <c r="AZ428" s="211"/>
      <c r="BA428" s="211"/>
      <c r="BB428" s="211"/>
      <c r="BC428" s="211"/>
      <c r="BD428" s="211"/>
      <c r="BE428" s="211"/>
      <c r="BF428" s="211"/>
      <c r="BG428" s="211"/>
      <c r="BH428" s="211"/>
    </row>
    <row r="429" spans="1:60" x14ac:dyDescent="0.2">
      <c r="A429" s="249" t="s">
        <v>136</v>
      </c>
      <c r="B429" s="223" t="s">
        <v>112</v>
      </c>
      <c r="C429" s="239" t="s">
        <v>113</v>
      </c>
      <c r="D429" s="226"/>
      <c r="E429" s="230"/>
      <c r="F429" s="450">
        <f>SUM(G430:G463)</f>
        <v>0</v>
      </c>
      <c r="G429" s="451"/>
      <c r="H429" s="234"/>
      <c r="I429" s="252"/>
      <c r="AE429" t="s">
        <v>137</v>
      </c>
    </row>
    <row r="430" spans="1:60" ht="22.5" outlineLevel="1" x14ac:dyDescent="0.2">
      <c r="A430" s="251">
        <v>73</v>
      </c>
      <c r="B430" s="224" t="s">
        <v>527</v>
      </c>
      <c r="C430" s="240" t="s">
        <v>528</v>
      </c>
      <c r="D430" s="227" t="s">
        <v>167</v>
      </c>
      <c r="E430" s="231">
        <v>10</v>
      </c>
      <c r="F430" s="237"/>
      <c r="G430" s="236">
        <f>ROUND(E430*F430,2)</f>
        <v>0</v>
      </c>
      <c r="H430" s="235"/>
      <c r="I430" s="253" t="s">
        <v>183</v>
      </c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  <c r="AB430" s="211"/>
      <c r="AC430" s="211"/>
      <c r="AD430" s="211"/>
      <c r="AE430" s="211" t="s">
        <v>184</v>
      </c>
      <c r="AF430" s="211"/>
      <c r="AG430" s="211"/>
      <c r="AH430" s="211"/>
      <c r="AI430" s="211"/>
      <c r="AJ430" s="211"/>
      <c r="AK430" s="211"/>
      <c r="AL430" s="211"/>
      <c r="AM430" s="211">
        <v>21</v>
      </c>
      <c r="AN430" s="211"/>
      <c r="AO430" s="211"/>
      <c r="AP430" s="211"/>
      <c r="AQ430" s="211"/>
      <c r="AR430" s="211"/>
      <c r="AS430" s="211"/>
      <c r="AT430" s="211"/>
      <c r="AU430" s="211"/>
      <c r="AV430" s="211"/>
      <c r="AW430" s="211"/>
      <c r="AX430" s="211"/>
      <c r="AY430" s="211"/>
      <c r="AZ430" s="211"/>
      <c r="BA430" s="211"/>
      <c r="BB430" s="211"/>
      <c r="BC430" s="211"/>
      <c r="BD430" s="211"/>
      <c r="BE430" s="211"/>
      <c r="BF430" s="211"/>
      <c r="BG430" s="211"/>
      <c r="BH430" s="211"/>
    </row>
    <row r="431" spans="1:60" outlineLevel="1" x14ac:dyDescent="0.2">
      <c r="A431" s="250"/>
      <c r="B431" s="225"/>
      <c r="C431" s="241" t="s">
        <v>529</v>
      </c>
      <c r="D431" s="228"/>
      <c r="E431" s="232">
        <v>10</v>
      </c>
      <c r="F431" s="236"/>
      <c r="G431" s="236"/>
      <c r="H431" s="235"/>
      <c r="I431" s="253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  <c r="AB431" s="211"/>
      <c r="AC431" s="211"/>
      <c r="AD431" s="211"/>
      <c r="AE431" s="211"/>
      <c r="AF431" s="211"/>
      <c r="AG431" s="211"/>
      <c r="AH431" s="211"/>
      <c r="AI431" s="211"/>
      <c r="AJ431" s="211"/>
      <c r="AK431" s="211"/>
      <c r="AL431" s="211"/>
      <c r="AM431" s="211"/>
      <c r="AN431" s="211"/>
      <c r="AO431" s="211"/>
      <c r="AP431" s="211"/>
      <c r="AQ431" s="211"/>
      <c r="AR431" s="211"/>
      <c r="AS431" s="211"/>
      <c r="AT431" s="211"/>
      <c r="AU431" s="211"/>
      <c r="AV431" s="211"/>
      <c r="AW431" s="211"/>
      <c r="AX431" s="211"/>
      <c r="AY431" s="211"/>
      <c r="AZ431" s="211"/>
      <c r="BA431" s="211"/>
      <c r="BB431" s="211"/>
      <c r="BC431" s="211"/>
      <c r="BD431" s="211"/>
      <c r="BE431" s="211"/>
      <c r="BF431" s="211"/>
      <c r="BG431" s="211"/>
      <c r="BH431" s="211"/>
    </row>
    <row r="432" spans="1:60" ht="22.5" outlineLevel="1" x14ac:dyDescent="0.2">
      <c r="A432" s="251">
        <v>74</v>
      </c>
      <c r="B432" s="224" t="s">
        <v>530</v>
      </c>
      <c r="C432" s="240" t="s">
        <v>531</v>
      </c>
      <c r="D432" s="227" t="s">
        <v>167</v>
      </c>
      <c r="E432" s="231">
        <v>3</v>
      </c>
      <c r="F432" s="237"/>
      <c r="G432" s="236">
        <f>ROUND(E432*F432,2)</f>
        <v>0</v>
      </c>
      <c r="H432" s="235"/>
      <c r="I432" s="253" t="s">
        <v>183</v>
      </c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  <c r="AB432" s="211"/>
      <c r="AC432" s="211"/>
      <c r="AD432" s="211"/>
      <c r="AE432" s="211" t="s">
        <v>184</v>
      </c>
      <c r="AF432" s="211"/>
      <c r="AG432" s="211"/>
      <c r="AH432" s="211"/>
      <c r="AI432" s="211"/>
      <c r="AJ432" s="211"/>
      <c r="AK432" s="211"/>
      <c r="AL432" s="211"/>
      <c r="AM432" s="211">
        <v>21</v>
      </c>
      <c r="AN432" s="211"/>
      <c r="AO432" s="211"/>
      <c r="AP432" s="211"/>
      <c r="AQ432" s="211"/>
      <c r="AR432" s="211"/>
      <c r="AS432" s="211"/>
      <c r="AT432" s="211"/>
      <c r="AU432" s="211"/>
      <c r="AV432" s="211"/>
      <c r="AW432" s="211"/>
      <c r="AX432" s="211"/>
      <c r="AY432" s="211"/>
      <c r="AZ432" s="211"/>
      <c r="BA432" s="211"/>
      <c r="BB432" s="211"/>
      <c r="BC432" s="211"/>
      <c r="BD432" s="211"/>
      <c r="BE432" s="211"/>
      <c r="BF432" s="211"/>
      <c r="BG432" s="211"/>
      <c r="BH432" s="211"/>
    </row>
    <row r="433" spans="1:60" outlineLevel="1" x14ac:dyDescent="0.2">
      <c r="A433" s="250"/>
      <c r="B433" s="225"/>
      <c r="C433" s="241" t="s">
        <v>147</v>
      </c>
      <c r="D433" s="228"/>
      <c r="E433" s="232"/>
      <c r="F433" s="236"/>
      <c r="G433" s="236"/>
      <c r="H433" s="235"/>
      <c r="I433" s="253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  <c r="AB433" s="211"/>
      <c r="AC433" s="211"/>
      <c r="AD433" s="211"/>
      <c r="AE433" s="211"/>
      <c r="AF433" s="211"/>
      <c r="AG433" s="211"/>
      <c r="AH433" s="211"/>
      <c r="AI433" s="211"/>
      <c r="AJ433" s="211"/>
      <c r="AK433" s="211"/>
      <c r="AL433" s="211"/>
      <c r="AM433" s="211"/>
      <c r="AN433" s="211"/>
      <c r="AO433" s="211"/>
      <c r="AP433" s="211"/>
      <c r="AQ433" s="211"/>
      <c r="AR433" s="211"/>
      <c r="AS433" s="211"/>
      <c r="AT433" s="211"/>
      <c r="AU433" s="211"/>
      <c r="AV433" s="211"/>
      <c r="AW433" s="211"/>
      <c r="AX433" s="211"/>
      <c r="AY433" s="211"/>
      <c r="AZ433" s="211"/>
      <c r="BA433" s="211"/>
      <c r="BB433" s="211"/>
      <c r="BC433" s="211"/>
      <c r="BD433" s="211"/>
      <c r="BE433" s="211"/>
      <c r="BF433" s="211"/>
      <c r="BG433" s="211"/>
      <c r="BH433" s="211"/>
    </row>
    <row r="434" spans="1:60" outlineLevel="1" x14ac:dyDescent="0.2">
      <c r="A434" s="250"/>
      <c r="B434" s="225"/>
      <c r="C434" s="241" t="s">
        <v>197</v>
      </c>
      <c r="D434" s="228"/>
      <c r="E434" s="232">
        <v>1</v>
      </c>
      <c r="F434" s="236"/>
      <c r="G434" s="236"/>
      <c r="H434" s="235"/>
      <c r="I434" s="253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  <c r="AB434" s="211"/>
      <c r="AC434" s="211"/>
      <c r="AD434" s="211"/>
      <c r="AE434" s="211"/>
      <c r="AF434" s="211"/>
      <c r="AG434" s="211"/>
      <c r="AH434" s="211"/>
      <c r="AI434" s="211"/>
      <c r="AJ434" s="211"/>
      <c r="AK434" s="211"/>
      <c r="AL434" s="211"/>
      <c r="AM434" s="211"/>
      <c r="AN434" s="211"/>
      <c r="AO434" s="211"/>
      <c r="AP434" s="211"/>
      <c r="AQ434" s="211"/>
      <c r="AR434" s="211"/>
      <c r="AS434" s="211"/>
      <c r="AT434" s="211"/>
      <c r="AU434" s="211"/>
      <c r="AV434" s="211"/>
      <c r="AW434" s="211"/>
      <c r="AX434" s="211"/>
      <c r="AY434" s="211"/>
      <c r="AZ434" s="211"/>
      <c r="BA434" s="211"/>
      <c r="BB434" s="211"/>
      <c r="BC434" s="211"/>
      <c r="BD434" s="211"/>
      <c r="BE434" s="211"/>
      <c r="BF434" s="211"/>
      <c r="BG434" s="211"/>
      <c r="BH434" s="211"/>
    </row>
    <row r="435" spans="1:60" outlineLevel="1" x14ac:dyDescent="0.2">
      <c r="A435" s="250"/>
      <c r="B435" s="225"/>
      <c r="C435" s="241" t="s">
        <v>168</v>
      </c>
      <c r="D435" s="228"/>
      <c r="E435" s="232">
        <v>1</v>
      </c>
      <c r="F435" s="236"/>
      <c r="G435" s="236"/>
      <c r="H435" s="235"/>
      <c r="I435" s="253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  <c r="AA435" s="211"/>
      <c r="AB435" s="211"/>
      <c r="AC435" s="211"/>
      <c r="AD435" s="211"/>
      <c r="AE435" s="211"/>
      <c r="AF435" s="211"/>
      <c r="AG435" s="211"/>
      <c r="AH435" s="211"/>
      <c r="AI435" s="211"/>
      <c r="AJ435" s="211"/>
      <c r="AK435" s="211"/>
      <c r="AL435" s="211"/>
      <c r="AM435" s="211"/>
      <c r="AN435" s="211"/>
      <c r="AO435" s="211"/>
      <c r="AP435" s="211"/>
      <c r="AQ435" s="211"/>
      <c r="AR435" s="211"/>
      <c r="AS435" s="211"/>
      <c r="AT435" s="211"/>
      <c r="AU435" s="211"/>
      <c r="AV435" s="211"/>
      <c r="AW435" s="211"/>
      <c r="AX435" s="211"/>
      <c r="AY435" s="211"/>
      <c r="AZ435" s="211"/>
      <c r="BA435" s="211"/>
      <c r="BB435" s="211"/>
      <c r="BC435" s="211"/>
      <c r="BD435" s="211"/>
      <c r="BE435" s="211"/>
      <c r="BF435" s="211"/>
      <c r="BG435" s="211"/>
      <c r="BH435" s="211"/>
    </row>
    <row r="436" spans="1:60" outlineLevel="1" x14ac:dyDescent="0.2">
      <c r="A436" s="250"/>
      <c r="B436" s="225"/>
      <c r="C436" s="241" t="s">
        <v>169</v>
      </c>
      <c r="D436" s="228"/>
      <c r="E436" s="232">
        <v>1</v>
      </c>
      <c r="F436" s="236"/>
      <c r="G436" s="236"/>
      <c r="H436" s="235"/>
      <c r="I436" s="253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  <c r="AB436" s="211"/>
      <c r="AC436" s="211"/>
      <c r="AD436" s="211"/>
      <c r="AE436" s="211"/>
      <c r="AF436" s="211"/>
      <c r="AG436" s="211"/>
      <c r="AH436" s="211"/>
      <c r="AI436" s="211"/>
      <c r="AJ436" s="211"/>
      <c r="AK436" s="211"/>
      <c r="AL436" s="211"/>
      <c r="AM436" s="211"/>
      <c r="AN436" s="211"/>
      <c r="AO436" s="211"/>
      <c r="AP436" s="211"/>
      <c r="AQ436" s="211"/>
      <c r="AR436" s="211"/>
      <c r="AS436" s="211"/>
      <c r="AT436" s="211"/>
      <c r="AU436" s="211"/>
      <c r="AV436" s="211"/>
      <c r="AW436" s="211"/>
      <c r="AX436" s="211"/>
      <c r="AY436" s="211"/>
      <c r="AZ436" s="211"/>
      <c r="BA436" s="211"/>
      <c r="BB436" s="211"/>
      <c r="BC436" s="211"/>
      <c r="BD436" s="211"/>
      <c r="BE436" s="211"/>
      <c r="BF436" s="211"/>
      <c r="BG436" s="211"/>
      <c r="BH436" s="211"/>
    </row>
    <row r="437" spans="1:60" ht="22.5" outlineLevel="1" x14ac:dyDescent="0.2">
      <c r="A437" s="251">
        <v>75</v>
      </c>
      <c r="B437" s="224" t="s">
        <v>532</v>
      </c>
      <c r="C437" s="240" t="s">
        <v>533</v>
      </c>
      <c r="D437" s="227" t="s">
        <v>167</v>
      </c>
      <c r="E437" s="231">
        <v>3</v>
      </c>
      <c r="F437" s="237"/>
      <c r="G437" s="236">
        <f>ROUND(E437*F437,2)</f>
        <v>0</v>
      </c>
      <c r="H437" s="235"/>
      <c r="I437" s="253" t="s">
        <v>183</v>
      </c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  <c r="AB437" s="211"/>
      <c r="AC437" s="211"/>
      <c r="AD437" s="211"/>
      <c r="AE437" s="211" t="s">
        <v>184</v>
      </c>
      <c r="AF437" s="211"/>
      <c r="AG437" s="211"/>
      <c r="AH437" s="211"/>
      <c r="AI437" s="211"/>
      <c r="AJ437" s="211"/>
      <c r="AK437" s="211"/>
      <c r="AL437" s="211"/>
      <c r="AM437" s="211">
        <v>21</v>
      </c>
      <c r="AN437" s="211"/>
      <c r="AO437" s="211"/>
      <c r="AP437" s="211"/>
      <c r="AQ437" s="211"/>
      <c r="AR437" s="211"/>
      <c r="AS437" s="211"/>
      <c r="AT437" s="211"/>
      <c r="AU437" s="211"/>
      <c r="AV437" s="211"/>
      <c r="AW437" s="211"/>
      <c r="AX437" s="211"/>
      <c r="AY437" s="211"/>
      <c r="AZ437" s="211"/>
      <c r="BA437" s="211"/>
      <c r="BB437" s="211"/>
      <c r="BC437" s="211"/>
      <c r="BD437" s="211"/>
      <c r="BE437" s="211"/>
      <c r="BF437" s="211"/>
      <c r="BG437" s="211"/>
      <c r="BH437" s="211"/>
    </row>
    <row r="438" spans="1:60" outlineLevel="1" x14ac:dyDescent="0.2">
      <c r="A438" s="250"/>
      <c r="B438" s="225"/>
      <c r="C438" s="241" t="s">
        <v>147</v>
      </c>
      <c r="D438" s="228"/>
      <c r="E438" s="232"/>
      <c r="F438" s="236"/>
      <c r="G438" s="236"/>
      <c r="H438" s="235"/>
      <c r="I438" s="253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  <c r="AB438" s="211"/>
      <c r="AC438" s="211"/>
      <c r="AD438" s="211"/>
      <c r="AE438" s="211"/>
      <c r="AF438" s="211"/>
      <c r="AG438" s="211"/>
      <c r="AH438" s="211"/>
      <c r="AI438" s="211"/>
      <c r="AJ438" s="211"/>
      <c r="AK438" s="211"/>
      <c r="AL438" s="211"/>
      <c r="AM438" s="211"/>
      <c r="AN438" s="211"/>
      <c r="AO438" s="211"/>
      <c r="AP438" s="211"/>
      <c r="AQ438" s="211"/>
      <c r="AR438" s="211"/>
      <c r="AS438" s="211"/>
      <c r="AT438" s="211"/>
      <c r="AU438" s="211"/>
      <c r="AV438" s="211"/>
      <c r="AW438" s="211"/>
      <c r="AX438" s="211"/>
      <c r="AY438" s="211"/>
      <c r="AZ438" s="211"/>
      <c r="BA438" s="211"/>
      <c r="BB438" s="211"/>
      <c r="BC438" s="211"/>
      <c r="BD438" s="211"/>
      <c r="BE438" s="211"/>
      <c r="BF438" s="211"/>
      <c r="BG438" s="211"/>
      <c r="BH438" s="211"/>
    </row>
    <row r="439" spans="1:60" outlineLevel="1" x14ac:dyDescent="0.2">
      <c r="A439" s="250"/>
      <c r="B439" s="225"/>
      <c r="C439" s="241" t="s">
        <v>168</v>
      </c>
      <c r="D439" s="228"/>
      <c r="E439" s="232">
        <v>1</v>
      </c>
      <c r="F439" s="236"/>
      <c r="G439" s="236"/>
      <c r="H439" s="235"/>
      <c r="I439" s="253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  <c r="AB439" s="211"/>
      <c r="AC439" s="211"/>
      <c r="AD439" s="211"/>
      <c r="AE439" s="211"/>
      <c r="AF439" s="211"/>
      <c r="AG439" s="211"/>
      <c r="AH439" s="211"/>
      <c r="AI439" s="211"/>
      <c r="AJ439" s="211"/>
      <c r="AK439" s="211"/>
      <c r="AL439" s="211"/>
      <c r="AM439" s="211"/>
      <c r="AN439" s="211"/>
      <c r="AO439" s="211"/>
      <c r="AP439" s="211"/>
      <c r="AQ439" s="211"/>
      <c r="AR439" s="211"/>
      <c r="AS439" s="211"/>
      <c r="AT439" s="211"/>
      <c r="AU439" s="211"/>
      <c r="AV439" s="211"/>
      <c r="AW439" s="211"/>
      <c r="AX439" s="211"/>
      <c r="AY439" s="211"/>
      <c r="AZ439" s="211"/>
      <c r="BA439" s="211"/>
      <c r="BB439" s="211"/>
      <c r="BC439" s="211"/>
      <c r="BD439" s="211"/>
      <c r="BE439" s="211"/>
      <c r="BF439" s="211"/>
      <c r="BG439" s="211"/>
      <c r="BH439" s="211"/>
    </row>
    <row r="440" spans="1:60" outlineLevel="1" x14ac:dyDescent="0.2">
      <c r="A440" s="250"/>
      <c r="B440" s="225"/>
      <c r="C440" s="241" t="s">
        <v>534</v>
      </c>
      <c r="D440" s="228"/>
      <c r="E440" s="232">
        <v>2</v>
      </c>
      <c r="F440" s="236"/>
      <c r="G440" s="236"/>
      <c r="H440" s="235"/>
      <c r="I440" s="253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  <c r="AB440" s="211"/>
      <c r="AC440" s="211"/>
      <c r="AD440" s="211"/>
      <c r="AE440" s="211"/>
      <c r="AF440" s="211"/>
      <c r="AG440" s="211"/>
      <c r="AH440" s="211"/>
      <c r="AI440" s="211"/>
      <c r="AJ440" s="211"/>
      <c r="AK440" s="211"/>
      <c r="AL440" s="211"/>
      <c r="AM440" s="211"/>
      <c r="AN440" s="211"/>
      <c r="AO440" s="211"/>
      <c r="AP440" s="211"/>
      <c r="AQ440" s="211"/>
      <c r="AR440" s="211"/>
      <c r="AS440" s="211"/>
      <c r="AT440" s="211"/>
      <c r="AU440" s="211"/>
      <c r="AV440" s="211"/>
      <c r="AW440" s="211"/>
      <c r="AX440" s="211"/>
      <c r="AY440" s="211"/>
      <c r="AZ440" s="211"/>
      <c r="BA440" s="211"/>
      <c r="BB440" s="211"/>
      <c r="BC440" s="211"/>
      <c r="BD440" s="211"/>
      <c r="BE440" s="211"/>
      <c r="BF440" s="211"/>
      <c r="BG440" s="211"/>
      <c r="BH440" s="211"/>
    </row>
    <row r="441" spans="1:60" ht="22.5" outlineLevel="1" x14ac:dyDescent="0.2">
      <c r="A441" s="251">
        <v>76</v>
      </c>
      <c r="B441" s="224" t="s">
        <v>535</v>
      </c>
      <c r="C441" s="240" t="s">
        <v>536</v>
      </c>
      <c r="D441" s="227" t="s">
        <v>167</v>
      </c>
      <c r="E441" s="231">
        <v>2</v>
      </c>
      <c r="F441" s="237"/>
      <c r="G441" s="236">
        <f>ROUND(E441*F441,2)</f>
        <v>0</v>
      </c>
      <c r="H441" s="235"/>
      <c r="I441" s="253" t="s">
        <v>183</v>
      </c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  <c r="AB441" s="211"/>
      <c r="AC441" s="211"/>
      <c r="AD441" s="211"/>
      <c r="AE441" s="211" t="s">
        <v>184</v>
      </c>
      <c r="AF441" s="211"/>
      <c r="AG441" s="211"/>
      <c r="AH441" s="211"/>
      <c r="AI441" s="211"/>
      <c r="AJ441" s="211"/>
      <c r="AK441" s="211"/>
      <c r="AL441" s="211"/>
      <c r="AM441" s="211">
        <v>21</v>
      </c>
      <c r="AN441" s="211"/>
      <c r="AO441" s="211"/>
      <c r="AP441" s="211"/>
      <c r="AQ441" s="211"/>
      <c r="AR441" s="211"/>
      <c r="AS441" s="211"/>
      <c r="AT441" s="211"/>
      <c r="AU441" s="211"/>
      <c r="AV441" s="211"/>
      <c r="AW441" s="211"/>
      <c r="AX441" s="211"/>
      <c r="AY441" s="211"/>
      <c r="AZ441" s="211"/>
      <c r="BA441" s="211"/>
      <c r="BB441" s="211"/>
      <c r="BC441" s="211"/>
      <c r="BD441" s="211"/>
      <c r="BE441" s="211"/>
      <c r="BF441" s="211"/>
      <c r="BG441" s="211"/>
      <c r="BH441" s="211"/>
    </row>
    <row r="442" spans="1:60" outlineLevel="1" x14ac:dyDescent="0.2">
      <c r="A442" s="250"/>
      <c r="B442" s="225"/>
      <c r="C442" s="241" t="s">
        <v>147</v>
      </c>
      <c r="D442" s="228"/>
      <c r="E442" s="232"/>
      <c r="F442" s="236"/>
      <c r="G442" s="236"/>
      <c r="H442" s="235"/>
      <c r="I442" s="253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  <c r="AB442" s="211"/>
      <c r="AC442" s="211"/>
      <c r="AD442" s="211"/>
      <c r="AE442" s="211"/>
      <c r="AF442" s="211"/>
      <c r="AG442" s="211"/>
      <c r="AH442" s="211"/>
      <c r="AI442" s="211"/>
      <c r="AJ442" s="211"/>
      <c r="AK442" s="211"/>
      <c r="AL442" s="211"/>
      <c r="AM442" s="211"/>
      <c r="AN442" s="211"/>
      <c r="AO442" s="211"/>
      <c r="AP442" s="211"/>
      <c r="AQ442" s="211"/>
      <c r="AR442" s="211"/>
      <c r="AS442" s="211"/>
      <c r="AT442" s="211"/>
      <c r="AU442" s="211"/>
      <c r="AV442" s="211"/>
      <c r="AW442" s="211"/>
      <c r="AX442" s="211"/>
      <c r="AY442" s="211"/>
      <c r="AZ442" s="211"/>
      <c r="BA442" s="211"/>
      <c r="BB442" s="211"/>
      <c r="BC442" s="211"/>
      <c r="BD442" s="211"/>
      <c r="BE442" s="211"/>
      <c r="BF442" s="211"/>
      <c r="BG442" s="211"/>
      <c r="BH442" s="211"/>
    </row>
    <row r="443" spans="1:60" outlineLevel="1" x14ac:dyDescent="0.2">
      <c r="A443" s="250"/>
      <c r="B443" s="225"/>
      <c r="C443" s="241" t="s">
        <v>534</v>
      </c>
      <c r="D443" s="228"/>
      <c r="E443" s="232">
        <v>2</v>
      </c>
      <c r="F443" s="236"/>
      <c r="G443" s="236"/>
      <c r="H443" s="235"/>
      <c r="I443" s="253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  <c r="AB443" s="211"/>
      <c r="AC443" s="211"/>
      <c r="AD443" s="211"/>
      <c r="AE443" s="211"/>
      <c r="AF443" s="211"/>
      <c r="AG443" s="211"/>
      <c r="AH443" s="211"/>
      <c r="AI443" s="211"/>
      <c r="AJ443" s="211"/>
      <c r="AK443" s="211"/>
      <c r="AL443" s="211"/>
      <c r="AM443" s="211"/>
      <c r="AN443" s="211"/>
      <c r="AO443" s="211"/>
      <c r="AP443" s="211"/>
      <c r="AQ443" s="211"/>
      <c r="AR443" s="211"/>
      <c r="AS443" s="211"/>
      <c r="AT443" s="211"/>
      <c r="AU443" s="211"/>
      <c r="AV443" s="211"/>
      <c r="AW443" s="211"/>
      <c r="AX443" s="211"/>
      <c r="AY443" s="211"/>
      <c r="AZ443" s="211"/>
      <c r="BA443" s="211"/>
      <c r="BB443" s="211"/>
      <c r="BC443" s="211"/>
      <c r="BD443" s="211"/>
      <c r="BE443" s="211"/>
      <c r="BF443" s="211"/>
      <c r="BG443" s="211"/>
      <c r="BH443" s="211"/>
    </row>
    <row r="444" spans="1:60" ht="22.5" outlineLevel="1" x14ac:dyDescent="0.2">
      <c r="A444" s="251">
        <v>77</v>
      </c>
      <c r="B444" s="224" t="s">
        <v>537</v>
      </c>
      <c r="C444" s="240" t="s">
        <v>538</v>
      </c>
      <c r="D444" s="227" t="s">
        <v>167</v>
      </c>
      <c r="E444" s="231">
        <v>2</v>
      </c>
      <c r="F444" s="237"/>
      <c r="G444" s="236">
        <f>ROUND(E444*F444,2)</f>
        <v>0</v>
      </c>
      <c r="H444" s="235"/>
      <c r="I444" s="253" t="s">
        <v>183</v>
      </c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  <c r="AB444" s="211"/>
      <c r="AC444" s="211"/>
      <c r="AD444" s="211"/>
      <c r="AE444" s="211" t="s">
        <v>184</v>
      </c>
      <c r="AF444" s="211"/>
      <c r="AG444" s="211"/>
      <c r="AH444" s="211"/>
      <c r="AI444" s="211"/>
      <c r="AJ444" s="211"/>
      <c r="AK444" s="211"/>
      <c r="AL444" s="211"/>
      <c r="AM444" s="211">
        <v>21</v>
      </c>
      <c r="AN444" s="211"/>
      <c r="AO444" s="211"/>
      <c r="AP444" s="211"/>
      <c r="AQ444" s="211"/>
      <c r="AR444" s="211"/>
      <c r="AS444" s="211"/>
      <c r="AT444" s="211"/>
      <c r="AU444" s="211"/>
      <c r="AV444" s="211"/>
      <c r="AW444" s="211"/>
      <c r="AX444" s="211"/>
      <c r="AY444" s="211"/>
      <c r="AZ444" s="211"/>
      <c r="BA444" s="211"/>
      <c r="BB444" s="211"/>
      <c r="BC444" s="211"/>
      <c r="BD444" s="211"/>
      <c r="BE444" s="211"/>
      <c r="BF444" s="211"/>
      <c r="BG444" s="211"/>
      <c r="BH444" s="211"/>
    </row>
    <row r="445" spans="1:60" outlineLevel="1" x14ac:dyDescent="0.2">
      <c r="A445" s="250"/>
      <c r="B445" s="225"/>
      <c r="C445" s="241" t="s">
        <v>539</v>
      </c>
      <c r="D445" s="228"/>
      <c r="E445" s="232">
        <v>2</v>
      </c>
      <c r="F445" s="236"/>
      <c r="G445" s="236"/>
      <c r="H445" s="235"/>
      <c r="I445" s="253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  <c r="AB445" s="211"/>
      <c r="AC445" s="211"/>
      <c r="AD445" s="211"/>
      <c r="AE445" s="211"/>
      <c r="AF445" s="211"/>
      <c r="AG445" s="211"/>
      <c r="AH445" s="211"/>
      <c r="AI445" s="211"/>
      <c r="AJ445" s="211"/>
      <c r="AK445" s="211"/>
      <c r="AL445" s="211"/>
      <c r="AM445" s="211"/>
      <c r="AN445" s="211"/>
      <c r="AO445" s="211"/>
      <c r="AP445" s="211"/>
      <c r="AQ445" s="211"/>
      <c r="AR445" s="211"/>
      <c r="AS445" s="211"/>
      <c r="AT445" s="211"/>
      <c r="AU445" s="211"/>
      <c r="AV445" s="211"/>
      <c r="AW445" s="211"/>
      <c r="AX445" s="211"/>
      <c r="AY445" s="211"/>
      <c r="AZ445" s="211"/>
      <c r="BA445" s="211"/>
      <c r="BB445" s="211"/>
      <c r="BC445" s="211"/>
      <c r="BD445" s="211"/>
      <c r="BE445" s="211"/>
      <c r="BF445" s="211"/>
      <c r="BG445" s="211"/>
      <c r="BH445" s="211"/>
    </row>
    <row r="446" spans="1:60" ht="22.5" outlineLevel="1" x14ac:dyDescent="0.2">
      <c r="A446" s="251">
        <v>78</v>
      </c>
      <c r="B446" s="224" t="s">
        <v>540</v>
      </c>
      <c r="C446" s="240" t="s">
        <v>541</v>
      </c>
      <c r="D446" s="227" t="s">
        <v>167</v>
      </c>
      <c r="E446" s="231">
        <v>3</v>
      </c>
      <c r="F446" s="237"/>
      <c r="G446" s="236">
        <f>ROUND(E446*F446,2)</f>
        <v>0</v>
      </c>
      <c r="H446" s="235"/>
      <c r="I446" s="253" t="s">
        <v>183</v>
      </c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  <c r="AB446" s="211"/>
      <c r="AC446" s="211"/>
      <c r="AD446" s="211"/>
      <c r="AE446" s="211" t="s">
        <v>184</v>
      </c>
      <c r="AF446" s="211"/>
      <c r="AG446" s="211"/>
      <c r="AH446" s="211"/>
      <c r="AI446" s="211"/>
      <c r="AJ446" s="211"/>
      <c r="AK446" s="211"/>
      <c r="AL446" s="211"/>
      <c r="AM446" s="211">
        <v>21</v>
      </c>
      <c r="AN446" s="211"/>
      <c r="AO446" s="211"/>
      <c r="AP446" s="211"/>
      <c r="AQ446" s="211"/>
      <c r="AR446" s="211"/>
      <c r="AS446" s="211"/>
      <c r="AT446" s="211"/>
      <c r="AU446" s="211"/>
      <c r="AV446" s="211"/>
      <c r="AW446" s="211"/>
      <c r="AX446" s="211"/>
      <c r="AY446" s="211"/>
      <c r="AZ446" s="211"/>
      <c r="BA446" s="211"/>
      <c r="BB446" s="211"/>
      <c r="BC446" s="211"/>
      <c r="BD446" s="211"/>
      <c r="BE446" s="211"/>
      <c r="BF446" s="211"/>
      <c r="BG446" s="211"/>
      <c r="BH446" s="211"/>
    </row>
    <row r="447" spans="1:60" outlineLevel="1" x14ac:dyDescent="0.2">
      <c r="A447" s="250"/>
      <c r="B447" s="225"/>
      <c r="C447" s="241" t="s">
        <v>147</v>
      </c>
      <c r="D447" s="228"/>
      <c r="E447" s="232"/>
      <c r="F447" s="236"/>
      <c r="G447" s="236"/>
      <c r="H447" s="235"/>
      <c r="I447" s="253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  <c r="AB447" s="211"/>
      <c r="AC447" s="211"/>
      <c r="AD447" s="211"/>
      <c r="AE447" s="211"/>
      <c r="AF447" s="211"/>
      <c r="AG447" s="211"/>
      <c r="AH447" s="211"/>
      <c r="AI447" s="211"/>
      <c r="AJ447" s="211"/>
      <c r="AK447" s="211"/>
      <c r="AL447" s="211"/>
      <c r="AM447" s="211"/>
      <c r="AN447" s="211"/>
      <c r="AO447" s="211"/>
      <c r="AP447" s="211"/>
      <c r="AQ447" s="211"/>
      <c r="AR447" s="211"/>
      <c r="AS447" s="211"/>
      <c r="AT447" s="211"/>
      <c r="AU447" s="211"/>
      <c r="AV447" s="211"/>
      <c r="AW447" s="211"/>
      <c r="AX447" s="211"/>
      <c r="AY447" s="211"/>
      <c r="AZ447" s="211"/>
      <c r="BA447" s="211"/>
      <c r="BB447" s="211"/>
      <c r="BC447" s="211"/>
      <c r="BD447" s="211"/>
      <c r="BE447" s="211"/>
      <c r="BF447" s="211"/>
      <c r="BG447" s="211"/>
      <c r="BH447" s="211"/>
    </row>
    <row r="448" spans="1:60" outlineLevel="1" x14ac:dyDescent="0.2">
      <c r="A448" s="250"/>
      <c r="B448" s="225"/>
      <c r="C448" s="241" t="s">
        <v>168</v>
      </c>
      <c r="D448" s="228"/>
      <c r="E448" s="232">
        <v>1</v>
      </c>
      <c r="F448" s="236"/>
      <c r="G448" s="236"/>
      <c r="H448" s="235"/>
      <c r="I448" s="253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  <c r="AB448" s="211"/>
      <c r="AC448" s="211"/>
      <c r="AD448" s="211"/>
      <c r="AE448" s="211"/>
      <c r="AF448" s="211"/>
      <c r="AG448" s="211"/>
      <c r="AH448" s="211"/>
      <c r="AI448" s="211"/>
      <c r="AJ448" s="211"/>
      <c r="AK448" s="211"/>
      <c r="AL448" s="211"/>
      <c r="AM448" s="211"/>
      <c r="AN448" s="211"/>
      <c r="AO448" s="211"/>
      <c r="AP448" s="211"/>
      <c r="AQ448" s="211"/>
      <c r="AR448" s="211"/>
      <c r="AS448" s="211"/>
      <c r="AT448" s="211"/>
      <c r="AU448" s="211"/>
      <c r="AV448" s="211"/>
      <c r="AW448" s="211"/>
      <c r="AX448" s="211"/>
      <c r="AY448" s="211"/>
      <c r="AZ448" s="211"/>
      <c r="BA448" s="211"/>
      <c r="BB448" s="211"/>
      <c r="BC448" s="211"/>
      <c r="BD448" s="211"/>
      <c r="BE448" s="211"/>
      <c r="BF448" s="211"/>
      <c r="BG448" s="211"/>
      <c r="BH448" s="211"/>
    </row>
    <row r="449" spans="1:60" outlineLevel="1" x14ac:dyDescent="0.2">
      <c r="A449" s="250"/>
      <c r="B449" s="225"/>
      <c r="C449" s="241" t="s">
        <v>534</v>
      </c>
      <c r="D449" s="228"/>
      <c r="E449" s="232">
        <v>2</v>
      </c>
      <c r="F449" s="236"/>
      <c r="G449" s="236"/>
      <c r="H449" s="235"/>
      <c r="I449" s="253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  <c r="AB449" s="211"/>
      <c r="AC449" s="211"/>
      <c r="AD449" s="211"/>
      <c r="AE449" s="211"/>
      <c r="AF449" s="211"/>
      <c r="AG449" s="211"/>
      <c r="AH449" s="211"/>
      <c r="AI449" s="211"/>
      <c r="AJ449" s="211"/>
      <c r="AK449" s="211"/>
      <c r="AL449" s="211"/>
      <c r="AM449" s="211"/>
      <c r="AN449" s="211"/>
      <c r="AO449" s="211"/>
      <c r="AP449" s="211"/>
      <c r="AQ449" s="211"/>
      <c r="AR449" s="211"/>
      <c r="AS449" s="211"/>
      <c r="AT449" s="211"/>
      <c r="AU449" s="211"/>
      <c r="AV449" s="211"/>
      <c r="AW449" s="211"/>
      <c r="AX449" s="211"/>
      <c r="AY449" s="211"/>
      <c r="AZ449" s="211"/>
      <c r="BA449" s="211"/>
      <c r="BB449" s="211"/>
      <c r="BC449" s="211"/>
      <c r="BD449" s="211"/>
      <c r="BE449" s="211"/>
      <c r="BF449" s="211"/>
      <c r="BG449" s="211"/>
      <c r="BH449" s="211"/>
    </row>
    <row r="450" spans="1:60" ht="22.5" outlineLevel="1" x14ac:dyDescent="0.2">
      <c r="A450" s="251">
        <v>79</v>
      </c>
      <c r="B450" s="224" t="s">
        <v>542</v>
      </c>
      <c r="C450" s="240" t="s">
        <v>543</v>
      </c>
      <c r="D450" s="227" t="s">
        <v>167</v>
      </c>
      <c r="E450" s="231">
        <v>3</v>
      </c>
      <c r="F450" s="237"/>
      <c r="G450" s="236">
        <f>ROUND(E450*F450,2)</f>
        <v>0</v>
      </c>
      <c r="H450" s="235"/>
      <c r="I450" s="253" t="s">
        <v>183</v>
      </c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  <c r="AB450" s="211"/>
      <c r="AC450" s="211"/>
      <c r="AD450" s="211"/>
      <c r="AE450" s="211" t="s">
        <v>184</v>
      </c>
      <c r="AF450" s="211"/>
      <c r="AG450" s="211"/>
      <c r="AH450" s="211"/>
      <c r="AI450" s="211"/>
      <c r="AJ450" s="211"/>
      <c r="AK450" s="211"/>
      <c r="AL450" s="211"/>
      <c r="AM450" s="211">
        <v>21</v>
      </c>
      <c r="AN450" s="211"/>
      <c r="AO450" s="211"/>
      <c r="AP450" s="211"/>
      <c r="AQ450" s="211"/>
      <c r="AR450" s="211"/>
      <c r="AS450" s="211"/>
      <c r="AT450" s="211"/>
      <c r="AU450" s="211"/>
      <c r="AV450" s="211"/>
      <c r="AW450" s="211"/>
      <c r="AX450" s="211"/>
      <c r="AY450" s="211"/>
      <c r="AZ450" s="211"/>
      <c r="BA450" s="211"/>
      <c r="BB450" s="211"/>
      <c r="BC450" s="211"/>
      <c r="BD450" s="211"/>
      <c r="BE450" s="211"/>
      <c r="BF450" s="211"/>
      <c r="BG450" s="211"/>
      <c r="BH450" s="211"/>
    </row>
    <row r="451" spans="1:60" outlineLevel="1" x14ac:dyDescent="0.2">
      <c r="A451" s="250"/>
      <c r="B451" s="225"/>
      <c r="C451" s="241" t="s">
        <v>147</v>
      </c>
      <c r="D451" s="228"/>
      <c r="E451" s="232"/>
      <c r="F451" s="236"/>
      <c r="G451" s="236"/>
      <c r="H451" s="235"/>
      <c r="I451" s="253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  <c r="AB451" s="211"/>
      <c r="AC451" s="211"/>
      <c r="AD451" s="211"/>
      <c r="AE451" s="211"/>
      <c r="AF451" s="211"/>
      <c r="AG451" s="211"/>
      <c r="AH451" s="211"/>
      <c r="AI451" s="211"/>
      <c r="AJ451" s="211"/>
      <c r="AK451" s="211"/>
      <c r="AL451" s="211"/>
      <c r="AM451" s="211"/>
      <c r="AN451" s="211"/>
      <c r="AO451" s="211"/>
      <c r="AP451" s="211"/>
      <c r="AQ451" s="211"/>
      <c r="AR451" s="211"/>
      <c r="AS451" s="211"/>
      <c r="AT451" s="211"/>
      <c r="AU451" s="211"/>
      <c r="AV451" s="211"/>
      <c r="AW451" s="211"/>
      <c r="AX451" s="211"/>
      <c r="AY451" s="211"/>
      <c r="AZ451" s="211"/>
      <c r="BA451" s="211"/>
      <c r="BB451" s="211"/>
      <c r="BC451" s="211"/>
      <c r="BD451" s="211"/>
      <c r="BE451" s="211"/>
      <c r="BF451" s="211"/>
      <c r="BG451" s="211"/>
      <c r="BH451" s="211"/>
    </row>
    <row r="452" spans="1:60" outlineLevel="1" x14ac:dyDescent="0.2">
      <c r="A452" s="250"/>
      <c r="B452" s="225"/>
      <c r="C452" s="241" t="s">
        <v>197</v>
      </c>
      <c r="D452" s="228"/>
      <c r="E452" s="232">
        <v>1</v>
      </c>
      <c r="F452" s="236"/>
      <c r="G452" s="236"/>
      <c r="H452" s="235"/>
      <c r="I452" s="253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  <c r="AB452" s="211"/>
      <c r="AC452" s="211"/>
      <c r="AD452" s="211"/>
      <c r="AE452" s="211"/>
      <c r="AF452" s="211"/>
      <c r="AG452" s="211"/>
      <c r="AH452" s="211"/>
      <c r="AI452" s="211"/>
      <c r="AJ452" s="211"/>
      <c r="AK452" s="211"/>
      <c r="AL452" s="211"/>
      <c r="AM452" s="211"/>
      <c r="AN452" s="211"/>
      <c r="AO452" s="211"/>
      <c r="AP452" s="211"/>
      <c r="AQ452" s="211"/>
      <c r="AR452" s="211"/>
      <c r="AS452" s="211"/>
      <c r="AT452" s="211"/>
      <c r="AU452" s="211"/>
      <c r="AV452" s="211"/>
      <c r="AW452" s="211"/>
      <c r="AX452" s="211"/>
      <c r="AY452" s="211"/>
      <c r="AZ452" s="211"/>
      <c r="BA452" s="211"/>
      <c r="BB452" s="211"/>
      <c r="BC452" s="211"/>
      <c r="BD452" s="211"/>
      <c r="BE452" s="211"/>
      <c r="BF452" s="211"/>
      <c r="BG452" s="211"/>
      <c r="BH452" s="211"/>
    </row>
    <row r="453" spans="1:60" outlineLevel="1" x14ac:dyDescent="0.2">
      <c r="A453" s="250"/>
      <c r="B453" s="225"/>
      <c r="C453" s="241" t="s">
        <v>168</v>
      </c>
      <c r="D453" s="228"/>
      <c r="E453" s="232">
        <v>1</v>
      </c>
      <c r="F453" s="236"/>
      <c r="G453" s="236"/>
      <c r="H453" s="235"/>
      <c r="I453" s="253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  <c r="AB453" s="211"/>
      <c r="AC453" s="211"/>
      <c r="AD453" s="211"/>
      <c r="AE453" s="211"/>
      <c r="AF453" s="211"/>
      <c r="AG453" s="211"/>
      <c r="AH453" s="211"/>
      <c r="AI453" s="211"/>
      <c r="AJ453" s="211"/>
      <c r="AK453" s="211"/>
      <c r="AL453" s="211"/>
      <c r="AM453" s="211"/>
      <c r="AN453" s="211"/>
      <c r="AO453" s="211"/>
      <c r="AP453" s="211"/>
      <c r="AQ453" s="211"/>
      <c r="AR453" s="211"/>
      <c r="AS453" s="211"/>
      <c r="AT453" s="211"/>
      <c r="AU453" s="211"/>
      <c r="AV453" s="211"/>
      <c r="AW453" s="211"/>
      <c r="AX453" s="211"/>
      <c r="AY453" s="211"/>
      <c r="AZ453" s="211"/>
      <c r="BA453" s="211"/>
      <c r="BB453" s="211"/>
      <c r="BC453" s="211"/>
      <c r="BD453" s="211"/>
      <c r="BE453" s="211"/>
      <c r="BF453" s="211"/>
      <c r="BG453" s="211"/>
      <c r="BH453" s="211"/>
    </row>
    <row r="454" spans="1:60" outlineLevel="1" x14ac:dyDescent="0.2">
      <c r="A454" s="250"/>
      <c r="B454" s="225"/>
      <c r="C454" s="241" t="s">
        <v>169</v>
      </c>
      <c r="D454" s="228"/>
      <c r="E454" s="232">
        <v>1</v>
      </c>
      <c r="F454" s="236"/>
      <c r="G454" s="236"/>
      <c r="H454" s="235"/>
      <c r="I454" s="253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  <c r="AB454" s="211"/>
      <c r="AC454" s="211"/>
      <c r="AD454" s="211"/>
      <c r="AE454" s="211"/>
      <c r="AF454" s="211"/>
      <c r="AG454" s="211"/>
      <c r="AH454" s="211"/>
      <c r="AI454" s="211"/>
      <c r="AJ454" s="211"/>
      <c r="AK454" s="211"/>
      <c r="AL454" s="211"/>
      <c r="AM454" s="211"/>
      <c r="AN454" s="211"/>
      <c r="AO454" s="211"/>
      <c r="AP454" s="211"/>
      <c r="AQ454" s="211"/>
      <c r="AR454" s="211"/>
      <c r="AS454" s="211"/>
      <c r="AT454" s="211"/>
      <c r="AU454" s="211"/>
      <c r="AV454" s="211"/>
      <c r="AW454" s="211"/>
      <c r="AX454" s="211"/>
      <c r="AY454" s="211"/>
      <c r="AZ454" s="211"/>
      <c r="BA454" s="211"/>
      <c r="BB454" s="211"/>
      <c r="BC454" s="211"/>
      <c r="BD454" s="211"/>
      <c r="BE454" s="211"/>
      <c r="BF454" s="211"/>
      <c r="BG454" s="211"/>
      <c r="BH454" s="211"/>
    </row>
    <row r="455" spans="1:60" outlineLevel="1" x14ac:dyDescent="0.2">
      <c r="A455" s="251">
        <v>80</v>
      </c>
      <c r="B455" s="224" t="s">
        <v>544</v>
      </c>
      <c r="C455" s="240" t="s">
        <v>545</v>
      </c>
      <c r="D455" s="227" t="s">
        <v>167</v>
      </c>
      <c r="E455" s="231">
        <v>8</v>
      </c>
      <c r="F455" s="237"/>
      <c r="G455" s="236">
        <f>ROUND(E455*F455,2)</f>
        <v>0</v>
      </c>
      <c r="H455" s="235"/>
      <c r="I455" s="253" t="s">
        <v>183</v>
      </c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  <c r="AB455" s="211"/>
      <c r="AC455" s="211"/>
      <c r="AD455" s="211"/>
      <c r="AE455" s="211" t="s">
        <v>184</v>
      </c>
      <c r="AF455" s="211"/>
      <c r="AG455" s="211"/>
      <c r="AH455" s="211"/>
      <c r="AI455" s="211"/>
      <c r="AJ455" s="211"/>
      <c r="AK455" s="211"/>
      <c r="AL455" s="211"/>
      <c r="AM455" s="211">
        <v>21</v>
      </c>
      <c r="AN455" s="211"/>
      <c r="AO455" s="211"/>
      <c r="AP455" s="211"/>
      <c r="AQ455" s="211"/>
      <c r="AR455" s="211"/>
      <c r="AS455" s="211"/>
      <c r="AT455" s="211"/>
      <c r="AU455" s="211"/>
      <c r="AV455" s="211"/>
      <c r="AW455" s="211"/>
      <c r="AX455" s="211"/>
      <c r="AY455" s="211"/>
      <c r="AZ455" s="211"/>
      <c r="BA455" s="211"/>
      <c r="BB455" s="211"/>
      <c r="BC455" s="211"/>
      <c r="BD455" s="211"/>
      <c r="BE455" s="211"/>
      <c r="BF455" s="211"/>
      <c r="BG455" s="211"/>
      <c r="BH455" s="211"/>
    </row>
    <row r="456" spans="1:60" outlineLevel="1" x14ac:dyDescent="0.2">
      <c r="A456" s="250"/>
      <c r="B456" s="225"/>
      <c r="C456" s="241" t="s">
        <v>147</v>
      </c>
      <c r="D456" s="228"/>
      <c r="E456" s="232"/>
      <c r="F456" s="236"/>
      <c r="G456" s="236"/>
      <c r="H456" s="235"/>
      <c r="I456" s="253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/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1"/>
      <c r="AT456" s="211"/>
      <c r="AU456" s="211"/>
      <c r="AV456" s="211"/>
      <c r="AW456" s="211"/>
      <c r="AX456" s="211"/>
      <c r="AY456" s="211"/>
      <c r="AZ456" s="211"/>
      <c r="BA456" s="211"/>
      <c r="BB456" s="211"/>
      <c r="BC456" s="211"/>
      <c r="BD456" s="211"/>
      <c r="BE456" s="211"/>
      <c r="BF456" s="211"/>
      <c r="BG456" s="211"/>
      <c r="BH456" s="211"/>
    </row>
    <row r="457" spans="1:60" outlineLevel="1" x14ac:dyDescent="0.2">
      <c r="A457" s="250"/>
      <c r="B457" s="225"/>
      <c r="C457" s="241" t="s">
        <v>369</v>
      </c>
      <c r="D457" s="228"/>
      <c r="E457" s="232">
        <v>1</v>
      </c>
      <c r="F457" s="236"/>
      <c r="G457" s="236"/>
      <c r="H457" s="235"/>
      <c r="I457" s="253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/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Q457" s="211"/>
      <c r="AR457" s="211"/>
      <c r="AS457" s="211"/>
      <c r="AT457" s="211"/>
      <c r="AU457" s="211"/>
      <c r="AV457" s="211"/>
      <c r="AW457" s="211"/>
      <c r="AX457" s="211"/>
      <c r="AY457" s="211"/>
      <c r="AZ457" s="211"/>
      <c r="BA457" s="211"/>
      <c r="BB457" s="211"/>
      <c r="BC457" s="211"/>
      <c r="BD457" s="211"/>
      <c r="BE457" s="211"/>
      <c r="BF457" s="211"/>
      <c r="BG457" s="211"/>
      <c r="BH457" s="211"/>
    </row>
    <row r="458" spans="1:60" outlineLevel="1" x14ac:dyDescent="0.2">
      <c r="A458" s="250"/>
      <c r="B458" s="225"/>
      <c r="C458" s="241" t="s">
        <v>546</v>
      </c>
      <c r="D458" s="228"/>
      <c r="E458" s="232">
        <v>2</v>
      </c>
      <c r="F458" s="236"/>
      <c r="G458" s="236"/>
      <c r="H458" s="235"/>
      <c r="I458" s="253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/>
      <c r="AF458" s="211"/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Q458" s="211"/>
      <c r="AR458" s="211"/>
      <c r="AS458" s="211"/>
      <c r="AT458" s="211"/>
      <c r="AU458" s="211"/>
      <c r="AV458" s="211"/>
      <c r="AW458" s="211"/>
      <c r="AX458" s="211"/>
      <c r="AY458" s="211"/>
      <c r="AZ458" s="211"/>
      <c r="BA458" s="211"/>
      <c r="BB458" s="211"/>
      <c r="BC458" s="211"/>
      <c r="BD458" s="211"/>
      <c r="BE458" s="211"/>
      <c r="BF458" s="211"/>
      <c r="BG458" s="211"/>
      <c r="BH458" s="211"/>
    </row>
    <row r="459" spans="1:60" outlineLevel="1" x14ac:dyDescent="0.2">
      <c r="A459" s="250"/>
      <c r="B459" s="225"/>
      <c r="C459" s="241" t="s">
        <v>370</v>
      </c>
      <c r="D459" s="228"/>
      <c r="E459" s="232">
        <v>1</v>
      </c>
      <c r="F459" s="236"/>
      <c r="G459" s="236"/>
      <c r="H459" s="235"/>
      <c r="I459" s="253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  <c r="AB459" s="211"/>
      <c r="AC459" s="211"/>
      <c r="AD459" s="211"/>
      <c r="AE459" s="211"/>
      <c r="AF459" s="211"/>
      <c r="AG459" s="211"/>
      <c r="AH459" s="211"/>
      <c r="AI459" s="211"/>
      <c r="AJ459" s="211"/>
      <c r="AK459" s="211"/>
      <c r="AL459" s="211"/>
      <c r="AM459" s="211"/>
      <c r="AN459" s="211"/>
      <c r="AO459" s="211"/>
      <c r="AP459" s="211"/>
      <c r="AQ459" s="211"/>
      <c r="AR459" s="211"/>
      <c r="AS459" s="211"/>
      <c r="AT459" s="211"/>
      <c r="AU459" s="211"/>
      <c r="AV459" s="211"/>
      <c r="AW459" s="211"/>
      <c r="AX459" s="211"/>
      <c r="AY459" s="211"/>
      <c r="AZ459" s="211"/>
      <c r="BA459" s="211"/>
      <c r="BB459" s="211"/>
      <c r="BC459" s="211"/>
      <c r="BD459" s="211"/>
      <c r="BE459" s="211"/>
      <c r="BF459" s="211"/>
      <c r="BG459" s="211"/>
      <c r="BH459" s="211"/>
    </row>
    <row r="460" spans="1:60" outlineLevel="1" x14ac:dyDescent="0.2">
      <c r="A460" s="250"/>
      <c r="B460" s="225"/>
      <c r="C460" s="241" t="s">
        <v>547</v>
      </c>
      <c r="D460" s="228"/>
      <c r="E460" s="232">
        <v>1</v>
      </c>
      <c r="F460" s="236"/>
      <c r="G460" s="236"/>
      <c r="H460" s="235"/>
      <c r="I460" s="253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  <c r="AB460" s="211"/>
      <c r="AC460" s="211"/>
      <c r="AD460" s="211"/>
      <c r="AE460" s="211"/>
      <c r="AF460" s="211"/>
      <c r="AG460" s="211"/>
      <c r="AH460" s="211"/>
      <c r="AI460" s="211"/>
      <c r="AJ460" s="211"/>
      <c r="AK460" s="211"/>
      <c r="AL460" s="211"/>
      <c r="AM460" s="211"/>
      <c r="AN460" s="211"/>
      <c r="AO460" s="211"/>
      <c r="AP460" s="211"/>
      <c r="AQ460" s="211"/>
      <c r="AR460" s="211"/>
      <c r="AS460" s="211"/>
      <c r="AT460" s="211"/>
      <c r="AU460" s="211"/>
      <c r="AV460" s="211"/>
      <c r="AW460" s="211"/>
      <c r="AX460" s="211"/>
      <c r="AY460" s="211"/>
      <c r="AZ460" s="211"/>
      <c r="BA460" s="211"/>
      <c r="BB460" s="211"/>
      <c r="BC460" s="211"/>
      <c r="BD460" s="211"/>
      <c r="BE460" s="211"/>
      <c r="BF460" s="211"/>
      <c r="BG460" s="211"/>
      <c r="BH460" s="211"/>
    </row>
    <row r="461" spans="1:60" outlineLevel="1" x14ac:dyDescent="0.2">
      <c r="A461" s="250"/>
      <c r="B461" s="225"/>
      <c r="C461" s="241" t="s">
        <v>168</v>
      </c>
      <c r="D461" s="228"/>
      <c r="E461" s="232">
        <v>1</v>
      </c>
      <c r="F461" s="236"/>
      <c r="G461" s="236"/>
      <c r="H461" s="235"/>
      <c r="I461" s="253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  <c r="AB461" s="211"/>
      <c r="AC461" s="211"/>
      <c r="AD461" s="211"/>
      <c r="AE461" s="211"/>
      <c r="AF461" s="211"/>
      <c r="AG461" s="211"/>
      <c r="AH461" s="211"/>
      <c r="AI461" s="211"/>
      <c r="AJ461" s="211"/>
      <c r="AK461" s="211"/>
      <c r="AL461" s="211"/>
      <c r="AM461" s="211"/>
      <c r="AN461" s="211"/>
      <c r="AO461" s="211"/>
      <c r="AP461" s="211"/>
      <c r="AQ461" s="211"/>
      <c r="AR461" s="211"/>
      <c r="AS461" s="211"/>
      <c r="AT461" s="211"/>
      <c r="AU461" s="211"/>
      <c r="AV461" s="211"/>
      <c r="AW461" s="211"/>
      <c r="AX461" s="211"/>
      <c r="AY461" s="211"/>
      <c r="AZ461" s="211"/>
      <c r="BA461" s="211"/>
      <c r="BB461" s="211"/>
      <c r="BC461" s="211"/>
      <c r="BD461" s="211"/>
      <c r="BE461" s="211"/>
      <c r="BF461" s="211"/>
      <c r="BG461" s="211"/>
      <c r="BH461" s="211"/>
    </row>
    <row r="462" spans="1:60" outlineLevel="1" x14ac:dyDescent="0.2">
      <c r="A462" s="250"/>
      <c r="B462" s="225"/>
      <c r="C462" s="241" t="s">
        <v>169</v>
      </c>
      <c r="D462" s="228"/>
      <c r="E462" s="232">
        <v>1</v>
      </c>
      <c r="F462" s="236"/>
      <c r="G462" s="236"/>
      <c r="H462" s="235"/>
      <c r="I462" s="253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  <c r="AB462" s="211"/>
      <c r="AC462" s="211"/>
      <c r="AD462" s="211"/>
      <c r="AE462" s="211"/>
      <c r="AF462" s="211"/>
      <c r="AG462" s="211"/>
      <c r="AH462" s="211"/>
      <c r="AI462" s="211"/>
      <c r="AJ462" s="211"/>
      <c r="AK462" s="211"/>
      <c r="AL462" s="211"/>
      <c r="AM462" s="211"/>
      <c r="AN462" s="211"/>
      <c r="AO462" s="211"/>
      <c r="AP462" s="211"/>
      <c r="AQ462" s="211"/>
      <c r="AR462" s="211"/>
      <c r="AS462" s="211"/>
      <c r="AT462" s="211"/>
      <c r="AU462" s="211"/>
      <c r="AV462" s="211"/>
      <c r="AW462" s="211"/>
      <c r="AX462" s="211"/>
      <c r="AY462" s="211"/>
      <c r="AZ462" s="211"/>
      <c r="BA462" s="211"/>
      <c r="BB462" s="211"/>
      <c r="BC462" s="211"/>
      <c r="BD462" s="211"/>
      <c r="BE462" s="211"/>
      <c r="BF462" s="211"/>
      <c r="BG462" s="211"/>
      <c r="BH462" s="211"/>
    </row>
    <row r="463" spans="1:60" outlineLevel="1" x14ac:dyDescent="0.2">
      <c r="A463" s="250"/>
      <c r="B463" s="225"/>
      <c r="C463" s="241" t="s">
        <v>548</v>
      </c>
      <c r="D463" s="228"/>
      <c r="E463" s="232">
        <v>1</v>
      </c>
      <c r="F463" s="236"/>
      <c r="G463" s="236"/>
      <c r="H463" s="235"/>
      <c r="I463" s="253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  <c r="AB463" s="211"/>
      <c r="AC463" s="211"/>
      <c r="AD463" s="211"/>
      <c r="AE463" s="211"/>
      <c r="AF463" s="211"/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Q463" s="211"/>
      <c r="AR463" s="211"/>
      <c r="AS463" s="211"/>
      <c r="AT463" s="211"/>
      <c r="AU463" s="211"/>
      <c r="AV463" s="211"/>
      <c r="AW463" s="211"/>
      <c r="AX463" s="211"/>
      <c r="AY463" s="211"/>
      <c r="AZ463" s="211"/>
      <c r="BA463" s="211"/>
      <c r="BB463" s="211"/>
      <c r="BC463" s="211"/>
      <c r="BD463" s="211"/>
      <c r="BE463" s="211"/>
      <c r="BF463" s="211"/>
      <c r="BG463" s="211"/>
      <c r="BH463" s="211"/>
    </row>
    <row r="464" spans="1:60" x14ac:dyDescent="0.2">
      <c r="A464" s="249" t="s">
        <v>136</v>
      </c>
      <c r="B464" s="223" t="s">
        <v>114</v>
      </c>
      <c r="C464" s="239" t="s">
        <v>115</v>
      </c>
      <c r="D464" s="226"/>
      <c r="E464" s="230"/>
      <c r="F464" s="450">
        <f>SUM(G465:G466)</f>
        <v>0</v>
      </c>
      <c r="G464" s="451"/>
      <c r="H464" s="234"/>
      <c r="I464" s="252"/>
      <c r="AE464" t="s">
        <v>137</v>
      </c>
    </row>
    <row r="465" spans="1:60" outlineLevel="1" x14ac:dyDescent="0.2">
      <c r="A465" s="251">
        <v>81</v>
      </c>
      <c r="B465" s="224" t="s">
        <v>549</v>
      </c>
      <c r="C465" s="240" t="s">
        <v>550</v>
      </c>
      <c r="D465" s="227" t="s">
        <v>182</v>
      </c>
      <c r="E465" s="231">
        <v>1</v>
      </c>
      <c r="F465" s="237"/>
      <c r="G465" s="236">
        <f>ROUND(E465*F465,2)</f>
        <v>0</v>
      </c>
      <c r="H465" s="235"/>
      <c r="I465" s="253" t="s">
        <v>183</v>
      </c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  <c r="AB465" s="211"/>
      <c r="AC465" s="211"/>
      <c r="AD465" s="211"/>
      <c r="AE465" s="211" t="s">
        <v>184</v>
      </c>
      <c r="AF465" s="211"/>
      <c r="AG465" s="211"/>
      <c r="AH465" s="211"/>
      <c r="AI465" s="211"/>
      <c r="AJ465" s="211"/>
      <c r="AK465" s="211"/>
      <c r="AL465" s="211"/>
      <c r="AM465" s="211">
        <v>21</v>
      </c>
      <c r="AN465" s="211"/>
      <c r="AO465" s="211"/>
      <c r="AP465" s="211"/>
      <c r="AQ465" s="211"/>
      <c r="AR465" s="211"/>
      <c r="AS465" s="211"/>
      <c r="AT465" s="211"/>
      <c r="AU465" s="211"/>
      <c r="AV465" s="211"/>
      <c r="AW465" s="211"/>
      <c r="AX465" s="211"/>
      <c r="AY465" s="211"/>
      <c r="AZ465" s="211"/>
      <c r="BA465" s="211"/>
      <c r="BB465" s="211"/>
      <c r="BC465" s="211"/>
      <c r="BD465" s="211"/>
      <c r="BE465" s="211"/>
      <c r="BF465" s="211"/>
      <c r="BG465" s="211"/>
      <c r="BH465" s="211"/>
    </row>
    <row r="466" spans="1:60" outlineLevel="1" x14ac:dyDescent="0.2">
      <c r="A466" s="251">
        <v>82</v>
      </c>
      <c r="B466" s="224" t="s">
        <v>551</v>
      </c>
      <c r="C466" s="240" t="s">
        <v>552</v>
      </c>
      <c r="D466" s="227" t="s">
        <v>182</v>
      </c>
      <c r="E466" s="231">
        <v>1</v>
      </c>
      <c r="F466" s="237">
        <f>'Příloha Elektro'!I37</f>
        <v>0</v>
      </c>
      <c r="G466" s="236">
        <f>ROUND(E466*F466,2)</f>
        <v>0</v>
      </c>
      <c r="H466" s="235"/>
      <c r="I466" s="253" t="s">
        <v>183</v>
      </c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  <c r="AB466" s="211"/>
      <c r="AC466" s="211"/>
      <c r="AD466" s="211"/>
      <c r="AE466" s="211" t="s">
        <v>184</v>
      </c>
      <c r="AF466" s="211"/>
      <c r="AG466" s="211"/>
      <c r="AH466" s="211"/>
      <c r="AI466" s="211"/>
      <c r="AJ466" s="211"/>
      <c r="AK466" s="211"/>
      <c r="AL466" s="211"/>
      <c r="AM466" s="211">
        <v>21</v>
      </c>
      <c r="AN466" s="211"/>
      <c r="AO466" s="211"/>
      <c r="AP466" s="211"/>
      <c r="AQ466" s="211"/>
      <c r="AR466" s="211"/>
      <c r="AS466" s="211"/>
      <c r="AT466" s="211"/>
      <c r="AU466" s="211"/>
      <c r="AV466" s="211"/>
      <c r="AW466" s="211"/>
      <c r="AX466" s="211"/>
      <c r="AY466" s="211"/>
      <c r="AZ466" s="211"/>
      <c r="BA466" s="211"/>
      <c r="BB466" s="211"/>
      <c r="BC466" s="211"/>
      <c r="BD466" s="211"/>
      <c r="BE466" s="211"/>
      <c r="BF466" s="211"/>
      <c r="BG466" s="211"/>
      <c r="BH466" s="211"/>
    </row>
    <row r="467" spans="1:60" x14ac:dyDescent="0.2">
      <c r="A467" s="249" t="s">
        <v>136</v>
      </c>
      <c r="B467" s="223" t="s">
        <v>116</v>
      </c>
      <c r="C467" s="239" t="s">
        <v>117</v>
      </c>
      <c r="D467" s="226"/>
      <c r="E467" s="230"/>
      <c r="F467" s="450">
        <f>SUM(G468:G475)</f>
        <v>0</v>
      </c>
      <c r="G467" s="451"/>
      <c r="H467" s="234"/>
      <c r="I467" s="252"/>
      <c r="AE467" t="s">
        <v>137</v>
      </c>
    </row>
    <row r="468" spans="1:60" outlineLevel="1" x14ac:dyDescent="0.2">
      <c r="A468" s="250"/>
      <c r="B468" s="428" t="s">
        <v>553</v>
      </c>
      <c r="C468" s="429"/>
      <c r="D468" s="430"/>
      <c r="E468" s="431"/>
      <c r="F468" s="432"/>
      <c r="G468" s="433"/>
      <c r="H468" s="235"/>
      <c r="I468" s="253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  <c r="AB468" s="211"/>
      <c r="AC468" s="211">
        <v>0</v>
      </c>
      <c r="AD468" s="211"/>
      <c r="AE468" s="211"/>
      <c r="AF468" s="211"/>
      <c r="AG468" s="211"/>
      <c r="AH468" s="211"/>
      <c r="AI468" s="211"/>
      <c r="AJ468" s="211"/>
      <c r="AK468" s="211"/>
      <c r="AL468" s="211"/>
      <c r="AM468" s="211"/>
      <c r="AN468" s="211"/>
      <c r="AO468" s="211"/>
      <c r="AP468" s="211"/>
      <c r="AQ468" s="211"/>
      <c r="AR468" s="211"/>
      <c r="AS468" s="211"/>
      <c r="AT468" s="211"/>
      <c r="AU468" s="211"/>
      <c r="AV468" s="211"/>
      <c r="AW468" s="211"/>
      <c r="AX468" s="211"/>
      <c r="AY468" s="211"/>
      <c r="AZ468" s="211"/>
      <c r="BA468" s="211"/>
      <c r="BB468" s="211"/>
      <c r="BC468" s="211"/>
      <c r="BD468" s="211"/>
      <c r="BE468" s="211"/>
      <c r="BF468" s="211"/>
      <c r="BG468" s="211"/>
      <c r="BH468" s="211"/>
    </row>
    <row r="469" spans="1:60" outlineLevel="1" x14ac:dyDescent="0.2">
      <c r="A469" s="251">
        <v>83</v>
      </c>
      <c r="B469" s="224" t="s">
        <v>554</v>
      </c>
      <c r="C469" s="240" t="s">
        <v>555</v>
      </c>
      <c r="D469" s="227" t="s">
        <v>343</v>
      </c>
      <c r="E469" s="231">
        <v>13.765040000000001</v>
      </c>
      <c r="F469" s="237"/>
      <c r="G469" s="236">
        <f>ROUND(E469*F469,2)</f>
        <v>0</v>
      </c>
      <c r="H469" s="235" t="s">
        <v>286</v>
      </c>
      <c r="I469" s="253" t="s">
        <v>145</v>
      </c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  <c r="AB469" s="211"/>
      <c r="AC469" s="211"/>
      <c r="AD469" s="211"/>
      <c r="AE469" s="211" t="s">
        <v>146</v>
      </c>
      <c r="AF469" s="211"/>
      <c r="AG469" s="211"/>
      <c r="AH469" s="211"/>
      <c r="AI469" s="211"/>
      <c r="AJ469" s="211"/>
      <c r="AK469" s="211"/>
      <c r="AL469" s="211"/>
      <c r="AM469" s="211">
        <v>21</v>
      </c>
      <c r="AN469" s="211"/>
      <c r="AO469" s="211"/>
      <c r="AP469" s="211"/>
      <c r="AQ469" s="211"/>
      <c r="AR469" s="211"/>
      <c r="AS469" s="211"/>
      <c r="AT469" s="211"/>
      <c r="AU469" s="211"/>
      <c r="AV469" s="211"/>
      <c r="AW469" s="211"/>
      <c r="AX469" s="211"/>
      <c r="AY469" s="211"/>
      <c r="AZ469" s="211"/>
      <c r="BA469" s="211"/>
      <c r="BB469" s="211"/>
      <c r="BC469" s="211"/>
      <c r="BD469" s="211"/>
      <c r="BE469" s="211"/>
      <c r="BF469" s="211"/>
      <c r="BG469" s="211"/>
      <c r="BH469" s="211"/>
    </row>
    <row r="470" spans="1:60" outlineLevel="1" x14ac:dyDescent="0.2">
      <c r="A470" s="250"/>
      <c r="B470" s="225"/>
      <c r="C470" s="434" t="s">
        <v>556</v>
      </c>
      <c r="D470" s="435"/>
      <c r="E470" s="436"/>
      <c r="F470" s="437"/>
      <c r="G470" s="438"/>
      <c r="H470" s="235"/>
      <c r="I470" s="253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  <c r="AB470" s="211"/>
      <c r="AC470" s="211"/>
      <c r="AD470" s="211"/>
      <c r="AE470" s="211"/>
      <c r="AF470" s="211"/>
      <c r="AG470" s="211"/>
      <c r="AH470" s="211"/>
      <c r="AI470" s="211"/>
      <c r="AJ470" s="211"/>
      <c r="AK470" s="211"/>
      <c r="AL470" s="211"/>
      <c r="AM470" s="211"/>
      <c r="AN470" s="211"/>
      <c r="AO470" s="211"/>
      <c r="AP470" s="211"/>
      <c r="AQ470" s="211"/>
      <c r="AR470" s="211"/>
      <c r="AS470" s="211"/>
      <c r="AT470" s="211"/>
      <c r="AU470" s="211"/>
      <c r="AV470" s="211"/>
      <c r="AW470" s="211"/>
      <c r="AX470" s="211"/>
      <c r="AY470" s="211"/>
      <c r="AZ470" s="211"/>
      <c r="BA470" s="216" t="str">
        <f>C470</f>
        <v>Včetně naložení na dopravní prostředek a složení na skládku, bez poplatku za skládku.</v>
      </c>
      <c r="BB470" s="211"/>
      <c r="BC470" s="211"/>
      <c r="BD470" s="211"/>
      <c r="BE470" s="211"/>
      <c r="BF470" s="211"/>
      <c r="BG470" s="211"/>
      <c r="BH470" s="211"/>
    </row>
    <row r="471" spans="1:60" outlineLevel="1" x14ac:dyDescent="0.2">
      <c r="A471" s="251">
        <v>84</v>
      </c>
      <c r="B471" s="224" t="s">
        <v>557</v>
      </c>
      <c r="C471" s="240" t="s">
        <v>558</v>
      </c>
      <c r="D471" s="227" t="s">
        <v>343</v>
      </c>
      <c r="E471" s="231">
        <v>192.71061</v>
      </c>
      <c r="F471" s="237"/>
      <c r="G471" s="236">
        <f>ROUND(E471*F471,2)</f>
        <v>0</v>
      </c>
      <c r="H471" s="235" t="s">
        <v>286</v>
      </c>
      <c r="I471" s="253" t="s">
        <v>145</v>
      </c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  <c r="AB471" s="211"/>
      <c r="AC471" s="211"/>
      <c r="AD471" s="211"/>
      <c r="AE471" s="211" t="s">
        <v>146</v>
      </c>
      <c r="AF471" s="211"/>
      <c r="AG471" s="211"/>
      <c r="AH471" s="211"/>
      <c r="AI471" s="211"/>
      <c r="AJ471" s="211"/>
      <c r="AK471" s="211"/>
      <c r="AL471" s="211"/>
      <c r="AM471" s="211">
        <v>21</v>
      </c>
      <c r="AN471" s="211"/>
      <c r="AO471" s="211"/>
      <c r="AP471" s="211"/>
      <c r="AQ471" s="211"/>
      <c r="AR471" s="211"/>
      <c r="AS471" s="211"/>
      <c r="AT471" s="211"/>
      <c r="AU471" s="211"/>
      <c r="AV471" s="211"/>
      <c r="AW471" s="211"/>
      <c r="AX471" s="211"/>
      <c r="AY471" s="211"/>
      <c r="AZ471" s="211"/>
      <c r="BA471" s="211"/>
      <c r="BB471" s="211"/>
      <c r="BC471" s="211"/>
      <c r="BD471" s="211"/>
      <c r="BE471" s="211"/>
      <c r="BF471" s="211"/>
      <c r="BG471" s="211"/>
      <c r="BH471" s="211"/>
    </row>
    <row r="472" spans="1:60" outlineLevel="1" x14ac:dyDescent="0.2">
      <c r="A472" s="250"/>
      <c r="B472" s="439" t="s">
        <v>559</v>
      </c>
      <c r="C472" s="440"/>
      <c r="D472" s="441"/>
      <c r="E472" s="442"/>
      <c r="F472" s="443"/>
      <c r="G472" s="444"/>
      <c r="H472" s="235"/>
      <c r="I472" s="253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  <c r="AB472" s="211"/>
      <c r="AC472" s="211">
        <v>0</v>
      </c>
      <c r="AD472" s="211"/>
      <c r="AE472" s="211"/>
      <c r="AF472" s="211"/>
      <c r="AG472" s="211"/>
      <c r="AH472" s="211"/>
      <c r="AI472" s="211"/>
      <c r="AJ472" s="211"/>
      <c r="AK472" s="211"/>
      <c r="AL472" s="211"/>
      <c r="AM472" s="211"/>
      <c r="AN472" s="211"/>
      <c r="AO472" s="211"/>
      <c r="AP472" s="211"/>
      <c r="AQ472" s="211"/>
      <c r="AR472" s="211"/>
      <c r="AS472" s="211"/>
      <c r="AT472" s="211"/>
      <c r="AU472" s="211"/>
      <c r="AV472" s="211"/>
      <c r="AW472" s="211"/>
      <c r="AX472" s="211"/>
      <c r="AY472" s="211"/>
      <c r="AZ472" s="211"/>
      <c r="BA472" s="211"/>
      <c r="BB472" s="211"/>
      <c r="BC472" s="211"/>
      <c r="BD472" s="211"/>
      <c r="BE472" s="211"/>
      <c r="BF472" s="211"/>
      <c r="BG472" s="211"/>
      <c r="BH472" s="211"/>
    </row>
    <row r="473" spans="1:60" outlineLevel="1" x14ac:dyDescent="0.2">
      <c r="A473" s="251">
        <v>85</v>
      </c>
      <c r="B473" s="224" t="s">
        <v>560</v>
      </c>
      <c r="C473" s="240" t="s">
        <v>561</v>
      </c>
      <c r="D473" s="227" t="s">
        <v>343</v>
      </c>
      <c r="E473" s="231">
        <v>41.29513</v>
      </c>
      <c r="F473" s="237"/>
      <c r="G473" s="236">
        <f>ROUND(E473*F473,2)</f>
        <v>0</v>
      </c>
      <c r="H473" s="235" t="s">
        <v>286</v>
      </c>
      <c r="I473" s="253" t="s">
        <v>145</v>
      </c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  <c r="AB473" s="211"/>
      <c r="AC473" s="211"/>
      <c r="AD473" s="211"/>
      <c r="AE473" s="211" t="s">
        <v>146</v>
      </c>
      <c r="AF473" s="211"/>
      <c r="AG473" s="211"/>
      <c r="AH473" s="211"/>
      <c r="AI473" s="211"/>
      <c r="AJ473" s="211"/>
      <c r="AK473" s="211"/>
      <c r="AL473" s="211"/>
      <c r="AM473" s="211">
        <v>21</v>
      </c>
      <c r="AN473" s="211"/>
      <c r="AO473" s="211"/>
      <c r="AP473" s="211"/>
      <c r="AQ473" s="211"/>
      <c r="AR473" s="211"/>
      <c r="AS473" s="211"/>
      <c r="AT473" s="211"/>
      <c r="AU473" s="211"/>
      <c r="AV473" s="211"/>
      <c r="AW473" s="211"/>
      <c r="AX473" s="211"/>
      <c r="AY473" s="211"/>
      <c r="AZ473" s="211"/>
      <c r="BA473" s="211"/>
      <c r="BB473" s="211"/>
      <c r="BC473" s="211"/>
      <c r="BD473" s="211"/>
      <c r="BE473" s="211"/>
      <c r="BF473" s="211"/>
      <c r="BG473" s="211"/>
      <c r="BH473" s="211"/>
    </row>
    <row r="474" spans="1:60" outlineLevel="1" x14ac:dyDescent="0.2">
      <c r="A474" s="250"/>
      <c r="B474" s="439" t="s">
        <v>562</v>
      </c>
      <c r="C474" s="440"/>
      <c r="D474" s="441"/>
      <c r="E474" s="442"/>
      <c r="F474" s="443"/>
      <c r="G474" s="444"/>
      <c r="H474" s="235"/>
      <c r="I474" s="253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  <c r="AB474" s="211"/>
      <c r="AC474" s="211">
        <v>0</v>
      </c>
      <c r="AD474" s="211"/>
      <c r="AE474" s="211"/>
      <c r="AF474" s="211"/>
      <c r="AG474" s="211"/>
      <c r="AH474" s="211"/>
      <c r="AI474" s="211"/>
      <c r="AJ474" s="211"/>
      <c r="AK474" s="211"/>
      <c r="AL474" s="211"/>
      <c r="AM474" s="211"/>
      <c r="AN474" s="211"/>
      <c r="AO474" s="211"/>
      <c r="AP474" s="211"/>
      <c r="AQ474" s="211"/>
      <c r="AR474" s="211"/>
      <c r="AS474" s="211"/>
      <c r="AT474" s="211"/>
      <c r="AU474" s="211"/>
      <c r="AV474" s="211"/>
      <c r="AW474" s="211"/>
      <c r="AX474" s="211"/>
      <c r="AY474" s="211"/>
      <c r="AZ474" s="211"/>
      <c r="BA474" s="211"/>
      <c r="BB474" s="211"/>
      <c r="BC474" s="211"/>
      <c r="BD474" s="211"/>
      <c r="BE474" s="211"/>
      <c r="BF474" s="211"/>
      <c r="BG474" s="211"/>
      <c r="BH474" s="211"/>
    </row>
    <row r="475" spans="1:60" outlineLevel="1" x14ac:dyDescent="0.2">
      <c r="A475" s="251">
        <v>86</v>
      </c>
      <c r="B475" s="224" t="s">
        <v>563</v>
      </c>
      <c r="C475" s="240" t="s">
        <v>564</v>
      </c>
      <c r="D475" s="227" t="s">
        <v>343</v>
      </c>
      <c r="E475" s="231">
        <v>13.765040000000001</v>
      </c>
      <c r="F475" s="237"/>
      <c r="G475" s="236">
        <f>ROUND(E475*F475,2)</f>
        <v>0</v>
      </c>
      <c r="H475" s="235" t="s">
        <v>286</v>
      </c>
      <c r="I475" s="253" t="s">
        <v>145</v>
      </c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  <c r="AB475" s="211"/>
      <c r="AC475" s="211"/>
      <c r="AD475" s="211"/>
      <c r="AE475" s="211" t="s">
        <v>146</v>
      </c>
      <c r="AF475" s="211"/>
      <c r="AG475" s="211"/>
      <c r="AH475" s="211"/>
      <c r="AI475" s="211"/>
      <c r="AJ475" s="211"/>
      <c r="AK475" s="211"/>
      <c r="AL475" s="211"/>
      <c r="AM475" s="211">
        <v>21</v>
      </c>
      <c r="AN475" s="211"/>
      <c r="AO475" s="211"/>
      <c r="AP475" s="211"/>
      <c r="AQ475" s="211"/>
      <c r="AR475" s="211"/>
      <c r="AS475" s="211"/>
      <c r="AT475" s="211"/>
      <c r="AU475" s="211"/>
      <c r="AV475" s="211"/>
      <c r="AW475" s="211"/>
      <c r="AX475" s="211"/>
      <c r="AY475" s="211"/>
      <c r="AZ475" s="211"/>
      <c r="BA475" s="211"/>
      <c r="BB475" s="211"/>
      <c r="BC475" s="211"/>
      <c r="BD475" s="211"/>
      <c r="BE475" s="211"/>
      <c r="BF475" s="211"/>
      <c r="BG475" s="211"/>
      <c r="BH475" s="211"/>
    </row>
    <row r="476" spans="1:60" x14ac:dyDescent="0.2">
      <c r="A476" s="249" t="s">
        <v>136</v>
      </c>
      <c r="B476" s="223" t="s">
        <v>118</v>
      </c>
      <c r="C476" s="239" t="s">
        <v>119</v>
      </c>
      <c r="D476" s="226"/>
      <c r="E476" s="230"/>
      <c r="F476" s="450">
        <f>SUM(G477:G483)</f>
        <v>0</v>
      </c>
      <c r="G476" s="451"/>
      <c r="H476" s="234"/>
      <c r="I476" s="252"/>
      <c r="AE476" t="s">
        <v>137</v>
      </c>
    </row>
    <row r="477" spans="1:60" outlineLevel="1" x14ac:dyDescent="0.2">
      <c r="A477" s="250"/>
      <c r="B477" s="428" t="s">
        <v>565</v>
      </c>
      <c r="C477" s="429"/>
      <c r="D477" s="430"/>
      <c r="E477" s="431"/>
      <c r="F477" s="432"/>
      <c r="G477" s="433"/>
      <c r="H477" s="235"/>
      <c r="I477" s="253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  <c r="AB477" s="211"/>
      <c r="AC477" s="211">
        <v>0</v>
      </c>
      <c r="AD477" s="211"/>
      <c r="AE477" s="211"/>
      <c r="AF477" s="211"/>
      <c r="AG477" s="211"/>
      <c r="AH477" s="211"/>
      <c r="AI477" s="211"/>
      <c r="AJ477" s="211"/>
      <c r="AK477" s="211"/>
      <c r="AL477" s="211"/>
      <c r="AM477" s="211"/>
      <c r="AN477" s="211"/>
      <c r="AO477" s="211"/>
      <c r="AP477" s="211"/>
      <c r="AQ477" s="211"/>
      <c r="AR477" s="211"/>
      <c r="AS477" s="211"/>
      <c r="AT477" s="211"/>
      <c r="AU477" s="211"/>
      <c r="AV477" s="211"/>
      <c r="AW477" s="211"/>
      <c r="AX477" s="211"/>
      <c r="AY477" s="211"/>
      <c r="AZ477" s="211"/>
      <c r="BA477" s="211"/>
      <c r="BB477" s="211"/>
      <c r="BC477" s="211"/>
      <c r="BD477" s="211"/>
      <c r="BE477" s="211"/>
      <c r="BF477" s="211"/>
      <c r="BG477" s="211"/>
      <c r="BH477" s="211"/>
    </row>
    <row r="478" spans="1:60" outlineLevel="1" x14ac:dyDescent="0.2">
      <c r="A478" s="251">
        <v>87</v>
      </c>
      <c r="B478" s="224" t="s">
        <v>566</v>
      </c>
      <c r="C478" s="240" t="s">
        <v>567</v>
      </c>
      <c r="D478" s="227" t="s">
        <v>568</v>
      </c>
      <c r="E478" s="231">
        <v>1</v>
      </c>
      <c r="F478" s="237"/>
      <c r="G478" s="236">
        <f>ROUND(E478*F478,2)</f>
        <v>0</v>
      </c>
      <c r="H478" s="235" t="s">
        <v>569</v>
      </c>
      <c r="I478" s="253" t="s">
        <v>145</v>
      </c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  <c r="AB478" s="211"/>
      <c r="AC478" s="211"/>
      <c r="AD478" s="211"/>
      <c r="AE478" s="211" t="s">
        <v>146</v>
      </c>
      <c r="AF478" s="211"/>
      <c r="AG478" s="211"/>
      <c r="AH478" s="211"/>
      <c r="AI478" s="211"/>
      <c r="AJ478" s="211"/>
      <c r="AK478" s="211"/>
      <c r="AL478" s="211"/>
      <c r="AM478" s="211">
        <v>21</v>
      </c>
      <c r="AN478" s="211"/>
      <c r="AO478" s="211"/>
      <c r="AP478" s="211"/>
      <c r="AQ478" s="211"/>
      <c r="AR478" s="211"/>
      <c r="AS478" s="211"/>
      <c r="AT478" s="211"/>
      <c r="AU478" s="211"/>
      <c r="AV478" s="211"/>
      <c r="AW478" s="211"/>
      <c r="AX478" s="211"/>
      <c r="AY478" s="211"/>
      <c r="AZ478" s="211"/>
      <c r="BA478" s="211"/>
      <c r="BB478" s="211"/>
      <c r="BC478" s="211"/>
      <c r="BD478" s="211"/>
      <c r="BE478" s="211"/>
      <c r="BF478" s="211"/>
      <c r="BG478" s="211"/>
      <c r="BH478" s="211"/>
    </row>
    <row r="479" spans="1:60" outlineLevel="1" x14ac:dyDescent="0.2">
      <c r="A479" s="250"/>
      <c r="B479" s="225"/>
      <c r="C479" s="434" t="s">
        <v>570</v>
      </c>
      <c r="D479" s="435"/>
      <c r="E479" s="436"/>
      <c r="F479" s="437"/>
      <c r="G479" s="438"/>
      <c r="H479" s="235"/>
      <c r="I479" s="253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  <c r="AB479" s="211"/>
      <c r="AC479" s="211"/>
      <c r="AD479" s="211"/>
      <c r="AE479" s="211"/>
      <c r="AF479" s="211"/>
      <c r="AG479" s="211"/>
      <c r="AH479" s="211"/>
      <c r="AI479" s="211"/>
      <c r="AJ479" s="211"/>
      <c r="AK479" s="211"/>
      <c r="AL479" s="211"/>
      <c r="AM479" s="211"/>
      <c r="AN479" s="211"/>
      <c r="AO479" s="211"/>
      <c r="AP479" s="211"/>
      <c r="AQ479" s="211"/>
      <c r="AR479" s="211"/>
      <c r="AS479" s="211"/>
      <c r="AT479" s="211"/>
      <c r="AU479" s="211"/>
      <c r="AV479" s="211"/>
      <c r="AW479" s="211"/>
      <c r="AX479" s="211"/>
      <c r="AY479" s="211"/>
      <c r="AZ479" s="211"/>
      <c r="BA479" s="216" t="str">
        <f>C479</f>
        <v>Veškeré náklady spojené s vybudováním, provozem a odstraněním zařízení staveniště.</v>
      </c>
      <c r="BB479" s="211"/>
      <c r="BC479" s="211"/>
      <c r="BD479" s="211"/>
      <c r="BE479" s="211"/>
      <c r="BF479" s="211"/>
      <c r="BG479" s="211"/>
      <c r="BH479" s="211"/>
    </row>
    <row r="480" spans="1:60" outlineLevel="1" x14ac:dyDescent="0.2">
      <c r="A480" s="250"/>
      <c r="B480" s="439" t="s">
        <v>571</v>
      </c>
      <c r="C480" s="440"/>
      <c r="D480" s="441"/>
      <c r="E480" s="442"/>
      <c r="F480" s="443"/>
      <c r="G480" s="444"/>
      <c r="H480" s="235"/>
      <c r="I480" s="253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>
        <v>0</v>
      </c>
      <c r="AD480" s="211"/>
      <c r="AE480" s="211"/>
      <c r="AF480" s="211"/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Q480" s="211"/>
      <c r="AR480" s="211"/>
      <c r="AS480" s="211"/>
      <c r="AT480" s="211"/>
      <c r="AU480" s="211"/>
      <c r="AV480" s="211"/>
      <c r="AW480" s="211"/>
      <c r="AX480" s="211"/>
      <c r="AY480" s="211"/>
      <c r="AZ480" s="211"/>
      <c r="BA480" s="211"/>
      <c r="BB480" s="211"/>
      <c r="BC480" s="211"/>
      <c r="BD480" s="211"/>
      <c r="BE480" s="211"/>
      <c r="BF480" s="211"/>
      <c r="BG480" s="211"/>
      <c r="BH480" s="211"/>
    </row>
    <row r="481" spans="1:60" outlineLevel="1" x14ac:dyDescent="0.2">
      <c r="A481" s="250"/>
      <c r="B481" s="439" t="s">
        <v>572</v>
      </c>
      <c r="C481" s="440"/>
      <c r="D481" s="441"/>
      <c r="E481" s="442"/>
      <c r="F481" s="443"/>
      <c r="G481" s="444"/>
      <c r="H481" s="235"/>
      <c r="I481" s="253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  <c r="AB481" s="211"/>
      <c r="AC481" s="211"/>
      <c r="AD481" s="211"/>
      <c r="AE481" s="211" t="s">
        <v>140</v>
      </c>
      <c r="AF481" s="211"/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Q481" s="211"/>
      <c r="AR481" s="211"/>
      <c r="AS481" s="211"/>
      <c r="AT481" s="211"/>
      <c r="AU481" s="211"/>
      <c r="AV481" s="211"/>
      <c r="AW481" s="211"/>
      <c r="AX481" s="211"/>
      <c r="AY481" s="211"/>
      <c r="AZ481" s="211"/>
      <c r="BA481" s="211"/>
      <c r="BB481" s="211"/>
      <c r="BC481" s="211"/>
      <c r="BD481" s="211"/>
      <c r="BE481" s="211"/>
      <c r="BF481" s="211"/>
      <c r="BG481" s="211"/>
      <c r="BH481" s="211"/>
    </row>
    <row r="482" spans="1:60" outlineLevel="1" x14ac:dyDescent="0.2">
      <c r="A482" s="251">
        <v>88</v>
      </c>
      <c r="B482" s="224" t="s">
        <v>573</v>
      </c>
      <c r="C482" s="240" t="s">
        <v>574</v>
      </c>
      <c r="D482" s="227" t="s">
        <v>568</v>
      </c>
      <c r="E482" s="231">
        <v>1</v>
      </c>
      <c r="F482" s="237"/>
      <c r="G482" s="236">
        <f>ROUND(E482*F482,2)</f>
        <v>0</v>
      </c>
      <c r="H482" s="235" t="s">
        <v>569</v>
      </c>
      <c r="I482" s="253" t="s">
        <v>145</v>
      </c>
      <c r="J482" s="211"/>
      <c r="K482" s="211"/>
      <c r="L482" s="211"/>
      <c r="M482" s="211"/>
      <c r="N482" s="211"/>
      <c r="O482" s="211"/>
      <c r="P482" s="211"/>
      <c r="Q482" s="211"/>
      <c r="R482" s="211"/>
      <c r="S482" s="211"/>
      <c r="T482" s="211"/>
      <c r="U482" s="211"/>
      <c r="V482" s="211"/>
      <c r="W482" s="211"/>
      <c r="X482" s="211"/>
      <c r="Y482" s="211"/>
      <c r="Z482" s="211"/>
      <c r="AA482" s="211"/>
      <c r="AB482" s="211"/>
      <c r="AC482" s="211"/>
      <c r="AD482" s="211"/>
      <c r="AE482" s="211" t="s">
        <v>146</v>
      </c>
      <c r="AF482" s="211"/>
      <c r="AG482" s="211"/>
      <c r="AH482" s="211"/>
      <c r="AI482" s="211"/>
      <c r="AJ482" s="211"/>
      <c r="AK482" s="211"/>
      <c r="AL482" s="211"/>
      <c r="AM482" s="211">
        <v>21</v>
      </c>
      <c r="AN482" s="211"/>
      <c r="AO482" s="211"/>
      <c r="AP482" s="211"/>
      <c r="AQ482" s="211"/>
      <c r="AR482" s="211"/>
      <c r="AS482" s="211"/>
      <c r="AT482" s="211"/>
      <c r="AU482" s="211"/>
      <c r="AV482" s="211"/>
      <c r="AW482" s="211"/>
      <c r="AX482" s="211"/>
      <c r="AY482" s="211"/>
      <c r="AZ482" s="211"/>
      <c r="BA482" s="211"/>
      <c r="BB482" s="211"/>
      <c r="BC482" s="211"/>
      <c r="BD482" s="211"/>
      <c r="BE482" s="211"/>
      <c r="BF482" s="211"/>
      <c r="BG482" s="211"/>
      <c r="BH482" s="211"/>
    </row>
    <row r="483" spans="1:60" ht="13.5" outlineLevel="1" thickBot="1" x14ac:dyDescent="0.25">
      <c r="A483" s="259"/>
      <c r="B483" s="260"/>
      <c r="C483" s="445" t="s">
        <v>572</v>
      </c>
      <c r="D483" s="446"/>
      <c r="E483" s="447"/>
      <c r="F483" s="448"/>
      <c r="G483" s="449"/>
      <c r="H483" s="261"/>
      <c r="I483" s="262"/>
      <c r="J483" s="211"/>
      <c r="K483" s="211"/>
      <c r="L483" s="211"/>
      <c r="M483" s="211"/>
      <c r="N483" s="211"/>
      <c r="O483" s="211"/>
      <c r="P483" s="211"/>
      <c r="Q483" s="211"/>
      <c r="R483" s="211"/>
      <c r="S483" s="211"/>
      <c r="T483" s="211"/>
      <c r="U483" s="211"/>
      <c r="V483" s="211"/>
      <c r="W483" s="211"/>
      <c r="X483" s="211"/>
      <c r="Y483" s="211"/>
      <c r="Z483" s="211"/>
      <c r="AA483" s="211"/>
      <c r="AB483" s="211"/>
      <c r="AC483" s="211"/>
      <c r="AD483" s="211"/>
      <c r="AE483" s="211"/>
      <c r="AF483" s="211"/>
      <c r="AG483" s="211"/>
      <c r="AH483" s="211"/>
      <c r="AI483" s="211"/>
      <c r="AJ483" s="211"/>
      <c r="AK483" s="211"/>
      <c r="AL483" s="211"/>
      <c r="AM483" s="211"/>
      <c r="AN483" s="211"/>
      <c r="AO483" s="211"/>
      <c r="AP483" s="211"/>
      <c r="AQ483" s="211"/>
      <c r="AR483" s="211"/>
      <c r="AS483" s="211"/>
      <c r="AT483" s="211"/>
      <c r="AU483" s="211"/>
      <c r="AV483" s="211"/>
      <c r="AW483" s="211"/>
      <c r="AX483" s="211"/>
      <c r="AY483" s="211"/>
      <c r="AZ483" s="211"/>
      <c r="BA483" s="216" t="str">
        <f>C483</f>
        <v>Náklady zhotovitele, které vzniknou v souvislosti s povinnostmi zhotovitele při předání a převzetí díla.</v>
      </c>
      <c r="BB483" s="211"/>
      <c r="BC483" s="211"/>
      <c r="BD483" s="211"/>
      <c r="BE483" s="211"/>
      <c r="BF483" s="211"/>
      <c r="BG483" s="211"/>
      <c r="BH483" s="211"/>
    </row>
    <row r="484" spans="1:60" hidden="1" x14ac:dyDescent="0.2">
      <c r="A484" s="54"/>
      <c r="B484" s="61" t="s">
        <v>576</v>
      </c>
      <c r="C484" s="243" t="s">
        <v>576</v>
      </c>
      <c r="D484" s="214"/>
      <c r="E484" s="212"/>
      <c r="F484" s="212"/>
      <c r="G484" s="212"/>
      <c r="H484" s="212"/>
      <c r="I484" s="213"/>
    </row>
    <row r="485" spans="1:60" hidden="1" x14ac:dyDescent="0.2">
      <c r="A485" s="244"/>
      <c r="B485" s="245" t="s">
        <v>575</v>
      </c>
      <c r="C485" s="246"/>
      <c r="D485" s="247"/>
      <c r="E485" s="244"/>
      <c r="F485" s="244"/>
      <c r="G485" s="248">
        <f>F8+F54+F96+F108+F121+F124+F130+F146+F203+F208+F210+F222+F224+F229+F244+F284+F299+F321+F355+F369+F379+F426+F429+F464+F467+F476</f>
        <v>0</v>
      </c>
      <c r="H485" s="46"/>
      <c r="I485" s="46"/>
      <c r="AN485">
        <v>15</v>
      </c>
      <c r="AO485">
        <v>21</v>
      </c>
    </row>
    <row r="486" spans="1:60" x14ac:dyDescent="0.2">
      <c r="A486" s="46"/>
      <c r="B486" s="238"/>
      <c r="C486" s="238"/>
      <c r="D486" s="190"/>
      <c r="E486" s="46"/>
      <c r="F486" s="46"/>
      <c r="G486" s="46"/>
      <c r="H486" s="46"/>
      <c r="I486" s="46"/>
      <c r="AN486">
        <f>SUMIF(AM8:AM485,AN485,G8:G485)</f>
        <v>0</v>
      </c>
      <c r="AO486">
        <f>SUMIF(AM8:AM485,AO485,G8:G485)</f>
        <v>0</v>
      </c>
    </row>
    <row r="487" spans="1:60" x14ac:dyDescent="0.2">
      <c r="D487" s="189"/>
    </row>
    <row r="488" spans="1:60" x14ac:dyDescent="0.2">
      <c r="D488" s="189"/>
    </row>
    <row r="489" spans="1:60" x14ac:dyDescent="0.2">
      <c r="D489" s="189"/>
    </row>
    <row r="490" spans="1:60" x14ac:dyDescent="0.2">
      <c r="D490" s="189"/>
    </row>
    <row r="491" spans="1:60" x14ac:dyDescent="0.2">
      <c r="D491" s="189"/>
    </row>
    <row r="492" spans="1:60" x14ac:dyDescent="0.2">
      <c r="D492" s="189"/>
    </row>
    <row r="493" spans="1:60" x14ac:dyDescent="0.2">
      <c r="D493" s="189"/>
    </row>
    <row r="494" spans="1:60" x14ac:dyDescent="0.2">
      <c r="D494" s="189"/>
    </row>
    <row r="495" spans="1:60" x14ac:dyDescent="0.2">
      <c r="D495" s="189"/>
    </row>
    <row r="496" spans="1:60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Z+cbgp9U7J1qPqxTnUEi91SWBqWnuJpSFBFkgG8dh/6CtAfxeGfXmYwghkAJKzHKfl7w2BXq6koJNj1hCcL81Q==" saltValue="umT5y3nhAQisXH1oTBCYEQ==" spinCount="100000" sheet="1"/>
  <mergeCells count="125">
    <mergeCell ref="A1:G1"/>
    <mergeCell ref="C7:G7"/>
    <mergeCell ref="F8:G8"/>
    <mergeCell ref="B9:G9"/>
    <mergeCell ref="B10:G10"/>
    <mergeCell ref="B18:G18"/>
    <mergeCell ref="B36:G36"/>
    <mergeCell ref="C38:G38"/>
    <mergeCell ref="C42:G42"/>
    <mergeCell ref="C43:G43"/>
    <mergeCell ref="C44:G44"/>
    <mergeCell ref="F54:G54"/>
    <mergeCell ref="B19:G19"/>
    <mergeCell ref="B20:G20"/>
    <mergeCell ref="B26:G26"/>
    <mergeCell ref="B27:G27"/>
    <mergeCell ref="B32:G32"/>
    <mergeCell ref="B33:G33"/>
    <mergeCell ref="B72:G72"/>
    <mergeCell ref="B77:G77"/>
    <mergeCell ref="F96:G96"/>
    <mergeCell ref="B97:G97"/>
    <mergeCell ref="B98:G98"/>
    <mergeCell ref="C104:G104"/>
    <mergeCell ref="B55:G55"/>
    <mergeCell ref="B56:G56"/>
    <mergeCell ref="B59:G59"/>
    <mergeCell ref="B60:G60"/>
    <mergeCell ref="C62:G62"/>
    <mergeCell ref="B71:G71"/>
    <mergeCell ref="B125:G125"/>
    <mergeCell ref="F130:G130"/>
    <mergeCell ref="B131:G131"/>
    <mergeCell ref="B132:G132"/>
    <mergeCell ref="C134:G134"/>
    <mergeCell ref="F146:G146"/>
    <mergeCell ref="F108:G108"/>
    <mergeCell ref="B109:G109"/>
    <mergeCell ref="B110:G110"/>
    <mergeCell ref="F121:G121"/>
    <mergeCell ref="C123:G123"/>
    <mergeCell ref="F124:G124"/>
    <mergeCell ref="B172:G172"/>
    <mergeCell ref="B175:G175"/>
    <mergeCell ref="B176:G176"/>
    <mergeCell ref="B181:G181"/>
    <mergeCell ref="B182:G182"/>
    <mergeCell ref="B183:G183"/>
    <mergeCell ref="B147:G147"/>
    <mergeCell ref="B148:G148"/>
    <mergeCell ref="B159:G159"/>
    <mergeCell ref="B162:G162"/>
    <mergeCell ref="B163:G163"/>
    <mergeCell ref="B171:G171"/>
    <mergeCell ref="B205:G205"/>
    <mergeCell ref="B206:G206"/>
    <mergeCell ref="F208:G208"/>
    <mergeCell ref="F210:G210"/>
    <mergeCell ref="B211:G211"/>
    <mergeCell ref="C213:G213"/>
    <mergeCell ref="C185:G185"/>
    <mergeCell ref="B192:G192"/>
    <mergeCell ref="B193:G193"/>
    <mergeCell ref="B194:G194"/>
    <mergeCell ref="F203:G203"/>
    <mergeCell ref="B204:G204"/>
    <mergeCell ref="C233:G233"/>
    <mergeCell ref="B238:G238"/>
    <mergeCell ref="F244:G244"/>
    <mergeCell ref="B245:G245"/>
    <mergeCell ref="B254:G254"/>
    <mergeCell ref="B255:G255"/>
    <mergeCell ref="F222:G222"/>
    <mergeCell ref="F224:G224"/>
    <mergeCell ref="C226:G226"/>
    <mergeCell ref="F229:G229"/>
    <mergeCell ref="B230:G230"/>
    <mergeCell ref="C232:G232"/>
    <mergeCell ref="C294:G294"/>
    <mergeCell ref="B296:G296"/>
    <mergeCell ref="B297:G297"/>
    <mergeCell ref="F299:G299"/>
    <mergeCell ref="B300:G300"/>
    <mergeCell ref="B305:G305"/>
    <mergeCell ref="C260:G260"/>
    <mergeCell ref="B281:G281"/>
    <mergeCell ref="B282:G282"/>
    <mergeCell ref="F284:G284"/>
    <mergeCell ref="B285:G285"/>
    <mergeCell ref="B286:G286"/>
    <mergeCell ref="B338:G338"/>
    <mergeCell ref="B343:G343"/>
    <mergeCell ref="B352:G352"/>
    <mergeCell ref="B353:G353"/>
    <mergeCell ref="F355:G355"/>
    <mergeCell ref="B356:G356"/>
    <mergeCell ref="B318:G318"/>
    <mergeCell ref="B319:G319"/>
    <mergeCell ref="F321:G321"/>
    <mergeCell ref="B322:G322"/>
    <mergeCell ref="B330:G330"/>
    <mergeCell ref="B337:G337"/>
    <mergeCell ref="B380:G380"/>
    <mergeCell ref="B399:G399"/>
    <mergeCell ref="B400:G400"/>
    <mergeCell ref="F426:G426"/>
    <mergeCell ref="F429:G429"/>
    <mergeCell ref="F464:G464"/>
    <mergeCell ref="B357:G357"/>
    <mergeCell ref="B367:G367"/>
    <mergeCell ref="F369:G369"/>
    <mergeCell ref="B370:G370"/>
    <mergeCell ref="C372:G372"/>
    <mergeCell ref="F379:G379"/>
    <mergeCell ref="B477:G477"/>
    <mergeCell ref="C479:G479"/>
    <mergeCell ref="B480:G480"/>
    <mergeCell ref="B481:G481"/>
    <mergeCell ref="C483:G483"/>
    <mergeCell ref="F467:G467"/>
    <mergeCell ref="B468:G468"/>
    <mergeCell ref="C470:G470"/>
    <mergeCell ref="B472:G472"/>
    <mergeCell ref="B474:G474"/>
    <mergeCell ref="F476:G476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EDB0-A27D-4417-A2EB-47BD32824B7D}">
  <sheetPr>
    <outlinePr summaryBelow="0"/>
  </sheetPr>
  <dimension ref="A1:BH4986"/>
  <sheetViews>
    <sheetView view="pageBreakPreview" zoomScaleNormal="100" zoomScaleSheetLayoutView="100" workbookViewId="0">
      <pane ySplit="7" topLeftCell="A8" activePane="bottomLeft" state="frozen"/>
      <selection activeCell="Y61" sqref="Y61"/>
      <selection pane="bottomLeft" activeCell="D8" sqref="D8"/>
    </sheetView>
  </sheetViews>
  <sheetFormatPr defaultRowHeight="12.75" outlineLevelRow="1" x14ac:dyDescent="0.2"/>
  <cols>
    <col min="1" max="1" width="4.28515625" style="275" customWidth="1"/>
    <col min="2" max="2" width="14.42578125" style="388" customWidth="1"/>
    <col min="3" max="3" width="38.28515625" style="388" customWidth="1"/>
    <col min="4" max="4" width="4.7109375" style="275" customWidth="1"/>
    <col min="5" max="5" width="10.7109375" style="275" customWidth="1"/>
    <col min="6" max="6" width="9.85546875" style="275" customWidth="1"/>
    <col min="7" max="7" width="12.7109375" style="275" customWidth="1"/>
    <col min="8" max="19" width="0" style="275" hidden="1" customWidth="1"/>
    <col min="20" max="20" width="9.140625" style="275"/>
    <col min="21" max="21" width="11.42578125" style="275" bestFit="1" customWidth="1"/>
    <col min="22" max="28" width="9.140625" style="275"/>
    <col min="29" max="39" width="0" style="275" hidden="1" customWidth="1"/>
    <col min="40" max="52" width="9.140625" style="275"/>
    <col min="53" max="53" width="73.42578125" style="275" customWidth="1"/>
    <col min="54" max="256" width="9.140625" style="275"/>
    <col min="257" max="257" width="4.28515625" style="275" customWidth="1"/>
    <col min="258" max="258" width="14.42578125" style="275" customWidth="1"/>
    <col min="259" max="259" width="38.28515625" style="275" customWidth="1"/>
    <col min="260" max="260" width="4.7109375" style="275" customWidth="1"/>
    <col min="261" max="261" width="10.7109375" style="275" customWidth="1"/>
    <col min="262" max="262" width="9.85546875" style="275" customWidth="1"/>
    <col min="263" max="263" width="12.7109375" style="275" customWidth="1"/>
    <col min="264" max="275" width="0" style="275" hidden="1" customWidth="1"/>
    <col min="276" max="284" width="9.140625" style="275"/>
    <col min="285" max="295" width="0" style="275" hidden="1" customWidth="1"/>
    <col min="296" max="308" width="9.140625" style="275"/>
    <col min="309" max="309" width="73.42578125" style="275" customWidth="1"/>
    <col min="310" max="512" width="9.140625" style="275"/>
    <col min="513" max="513" width="4.28515625" style="275" customWidth="1"/>
    <col min="514" max="514" width="14.42578125" style="275" customWidth="1"/>
    <col min="515" max="515" width="38.28515625" style="275" customWidth="1"/>
    <col min="516" max="516" width="4.7109375" style="275" customWidth="1"/>
    <col min="517" max="517" width="10.7109375" style="275" customWidth="1"/>
    <col min="518" max="518" width="9.85546875" style="275" customWidth="1"/>
    <col min="519" max="519" width="12.7109375" style="275" customWidth="1"/>
    <col min="520" max="531" width="0" style="275" hidden="1" customWidth="1"/>
    <col min="532" max="540" width="9.140625" style="275"/>
    <col min="541" max="551" width="0" style="275" hidden="1" customWidth="1"/>
    <col min="552" max="564" width="9.140625" style="275"/>
    <col min="565" max="565" width="73.42578125" style="275" customWidth="1"/>
    <col min="566" max="768" width="9.140625" style="275"/>
    <col min="769" max="769" width="4.28515625" style="275" customWidth="1"/>
    <col min="770" max="770" width="14.42578125" style="275" customWidth="1"/>
    <col min="771" max="771" width="38.28515625" style="275" customWidth="1"/>
    <col min="772" max="772" width="4.7109375" style="275" customWidth="1"/>
    <col min="773" max="773" width="10.7109375" style="275" customWidth="1"/>
    <col min="774" max="774" width="9.85546875" style="275" customWidth="1"/>
    <col min="775" max="775" width="12.7109375" style="275" customWidth="1"/>
    <col min="776" max="787" width="0" style="275" hidden="1" customWidth="1"/>
    <col min="788" max="796" width="9.140625" style="275"/>
    <col min="797" max="807" width="0" style="275" hidden="1" customWidth="1"/>
    <col min="808" max="820" width="9.140625" style="275"/>
    <col min="821" max="821" width="73.42578125" style="275" customWidth="1"/>
    <col min="822" max="1024" width="9.140625" style="275"/>
    <col min="1025" max="1025" width="4.28515625" style="275" customWidth="1"/>
    <col min="1026" max="1026" width="14.42578125" style="275" customWidth="1"/>
    <col min="1027" max="1027" width="38.28515625" style="275" customWidth="1"/>
    <col min="1028" max="1028" width="4.7109375" style="275" customWidth="1"/>
    <col min="1029" max="1029" width="10.7109375" style="275" customWidth="1"/>
    <col min="1030" max="1030" width="9.85546875" style="275" customWidth="1"/>
    <col min="1031" max="1031" width="12.7109375" style="275" customWidth="1"/>
    <col min="1032" max="1043" width="0" style="275" hidden="1" customWidth="1"/>
    <col min="1044" max="1052" width="9.140625" style="275"/>
    <col min="1053" max="1063" width="0" style="275" hidden="1" customWidth="1"/>
    <col min="1064" max="1076" width="9.140625" style="275"/>
    <col min="1077" max="1077" width="73.42578125" style="275" customWidth="1"/>
    <col min="1078" max="1280" width="9.140625" style="275"/>
    <col min="1281" max="1281" width="4.28515625" style="275" customWidth="1"/>
    <col min="1282" max="1282" width="14.42578125" style="275" customWidth="1"/>
    <col min="1283" max="1283" width="38.28515625" style="275" customWidth="1"/>
    <col min="1284" max="1284" width="4.7109375" style="275" customWidth="1"/>
    <col min="1285" max="1285" width="10.7109375" style="275" customWidth="1"/>
    <col min="1286" max="1286" width="9.85546875" style="275" customWidth="1"/>
    <col min="1287" max="1287" width="12.7109375" style="275" customWidth="1"/>
    <col min="1288" max="1299" width="0" style="275" hidden="1" customWidth="1"/>
    <col min="1300" max="1308" width="9.140625" style="275"/>
    <col min="1309" max="1319" width="0" style="275" hidden="1" customWidth="1"/>
    <col min="1320" max="1332" width="9.140625" style="275"/>
    <col min="1333" max="1333" width="73.42578125" style="275" customWidth="1"/>
    <col min="1334" max="1536" width="9.140625" style="275"/>
    <col min="1537" max="1537" width="4.28515625" style="275" customWidth="1"/>
    <col min="1538" max="1538" width="14.42578125" style="275" customWidth="1"/>
    <col min="1539" max="1539" width="38.28515625" style="275" customWidth="1"/>
    <col min="1540" max="1540" width="4.7109375" style="275" customWidth="1"/>
    <col min="1541" max="1541" width="10.7109375" style="275" customWidth="1"/>
    <col min="1542" max="1542" width="9.85546875" style="275" customWidth="1"/>
    <col min="1543" max="1543" width="12.7109375" style="275" customWidth="1"/>
    <col min="1544" max="1555" width="0" style="275" hidden="1" customWidth="1"/>
    <col min="1556" max="1564" width="9.140625" style="275"/>
    <col min="1565" max="1575" width="0" style="275" hidden="1" customWidth="1"/>
    <col min="1576" max="1588" width="9.140625" style="275"/>
    <col min="1589" max="1589" width="73.42578125" style="275" customWidth="1"/>
    <col min="1590" max="1792" width="9.140625" style="275"/>
    <col min="1793" max="1793" width="4.28515625" style="275" customWidth="1"/>
    <col min="1794" max="1794" width="14.42578125" style="275" customWidth="1"/>
    <col min="1795" max="1795" width="38.28515625" style="275" customWidth="1"/>
    <col min="1796" max="1796" width="4.7109375" style="275" customWidth="1"/>
    <col min="1797" max="1797" width="10.7109375" style="275" customWidth="1"/>
    <col min="1798" max="1798" width="9.85546875" style="275" customWidth="1"/>
    <col min="1799" max="1799" width="12.7109375" style="275" customWidth="1"/>
    <col min="1800" max="1811" width="0" style="275" hidden="1" customWidth="1"/>
    <col min="1812" max="1820" width="9.140625" style="275"/>
    <col min="1821" max="1831" width="0" style="275" hidden="1" customWidth="1"/>
    <col min="1832" max="1844" width="9.140625" style="275"/>
    <col min="1845" max="1845" width="73.42578125" style="275" customWidth="1"/>
    <col min="1846" max="2048" width="9.140625" style="275"/>
    <col min="2049" max="2049" width="4.28515625" style="275" customWidth="1"/>
    <col min="2050" max="2050" width="14.42578125" style="275" customWidth="1"/>
    <col min="2051" max="2051" width="38.28515625" style="275" customWidth="1"/>
    <col min="2052" max="2052" width="4.7109375" style="275" customWidth="1"/>
    <col min="2053" max="2053" width="10.7109375" style="275" customWidth="1"/>
    <col min="2054" max="2054" width="9.85546875" style="275" customWidth="1"/>
    <col min="2055" max="2055" width="12.7109375" style="275" customWidth="1"/>
    <col min="2056" max="2067" width="0" style="275" hidden="1" customWidth="1"/>
    <col min="2068" max="2076" width="9.140625" style="275"/>
    <col min="2077" max="2087" width="0" style="275" hidden="1" customWidth="1"/>
    <col min="2088" max="2100" width="9.140625" style="275"/>
    <col min="2101" max="2101" width="73.42578125" style="275" customWidth="1"/>
    <col min="2102" max="2304" width="9.140625" style="275"/>
    <col min="2305" max="2305" width="4.28515625" style="275" customWidth="1"/>
    <col min="2306" max="2306" width="14.42578125" style="275" customWidth="1"/>
    <col min="2307" max="2307" width="38.28515625" style="275" customWidth="1"/>
    <col min="2308" max="2308" width="4.7109375" style="275" customWidth="1"/>
    <col min="2309" max="2309" width="10.7109375" style="275" customWidth="1"/>
    <col min="2310" max="2310" width="9.85546875" style="275" customWidth="1"/>
    <col min="2311" max="2311" width="12.7109375" style="275" customWidth="1"/>
    <col min="2312" max="2323" width="0" style="275" hidden="1" customWidth="1"/>
    <col min="2324" max="2332" width="9.140625" style="275"/>
    <col min="2333" max="2343" width="0" style="275" hidden="1" customWidth="1"/>
    <col min="2344" max="2356" width="9.140625" style="275"/>
    <col min="2357" max="2357" width="73.42578125" style="275" customWidth="1"/>
    <col min="2358" max="2560" width="9.140625" style="275"/>
    <col min="2561" max="2561" width="4.28515625" style="275" customWidth="1"/>
    <col min="2562" max="2562" width="14.42578125" style="275" customWidth="1"/>
    <col min="2563" max="2563" width="38.28515625" style="275" customWidth="1"/>
    <col min="2564" max="2564" width="4.7109375" style="275" customWidth="1"/>
    <col min="2565" max="2565" width="10.7109375" style="275" customWidth="1"/>
    <col min="2566" max="2566" width="9.85546875" style="275" customWidth="1"/>
    <col min="2567" max="2567" width="12.7109375" style="275" customWidth="1"/>
    <col min="2568" max="2579" width="0" style="275" hidden="1" customWidth="1"/>
    <col min="2580" max="2588" width="9.140625" style="275"/>
    <col min="2589" max="2599" width="0" style="275" hidden="1" customWidth="1"/>
    <col min="2600" max="2612" width="9.140625" style="275"/>
    <col min="2613" max="2613" width="73.42578125" style="275" customWidth="1"/>
    <col min="2614" max="2816" width="9.140625" style="275"/>
    <col min="2817" max="2817" width="4.28515625" style="275" customWidth="1"/>
    <col min="2818" max="2818" width="14.42578125" style="275" customWidth="1"/>
    <col min="2819" max="2819" width="38.28515625" style="275" customWidth="1"/>
    <col min="2820" max="2820" width="4.7109375" style="275" customWidth="1"/>
    <col min="2821" max="2821" width="10.7109375" style="275" customWidth="1"/>
    <col min="2822" max="2822" width="9.85546875" style="275" customWidth="1"/>
    <col min="2823" max="2823" width="12.7109375" style="275" customWidth="1"/>
    <col min="2824" max="2835" width="0" style="275" hidden="1" customWidth="1"/>
    <col min="2836" max="2844" width="9.140625" style="275"/>
    <col min="2845" max="2855" width="0" style="275" hidden="1" customWidth="1"/>
    <col min="2856" max="2868" width="9.140625" style="275"/>
    <col min="2869" max="2869" width="73.42578125" style="275" customWidth="1"/>
    <col min="2870" max="3072" width="9.140625" style="275"/>
    <col min="3073" max="3073" width="4.28515625" style="275" customWidth="1"/>
    <col min="3074" max="3074" width="14.42578125" style="275" customWidth="1"/>
    <col min="3075" max="3075" width="38.28515625" style="275" customWidth="1"/>
    <col min="3076" max="3076" width="4.7109375" style="275" customWidth="1"/>
    <col min="3077" max="3077" width="10.7109375" style="275" customWidth="1"/>
    <col min="3078" max="3078" width="9.85546875" style="275" customWidth="1"/>
    <col min="3079" max="3079" width="12.7109375" style="275" customWidth="1"/>
    <col min="3080" max="3091" width="0" style="275" hidden="1" customWidth="1"/>
    <col min="3092" max="3100" width="9.140625" style="275"/>
    <col min="3101" max="3111" width="0" style="275" hidden="1" customWidth="1"/>
    <col min="3112" max="3124" width="9.140625" style="275"/>
    <col min="3125" max="3125" width="73.42578125" style="275" customWidth="1"/>
    <col min="3126" max="3328" width="9.140625" style="275"/>
    <col min="3329" max="3329" width="4.28515625" style="275" customWidth="1"/>
    <col min="3330" max="3330" width="14.42578125" style="275" customWidth="1"/>
    <col min="3331" max="3331" width="38.28515625" style="275" customWidth="1"/>
    <col min="3332" max="3332" width="4.7109375" style="275" customWidth="1"/>
    <col min="3333" max="3333" width="10.7109375" style="275" customWidth="1"/>
    <col min="3334" max="3334" width="9.85546875" style="275" customWidth="1"/>
    <col min="3335" max="3335" width="12.7109375" style="275" customWidth="1"/>
    <col min="3336" max="3347" width="0" style="275" hidden="1" customWidth="1"/>
    <col min="3348" max="3356" width="9.140625" style="275"/>
    <col min="3357" max="3367" width="0" style="275" hidden="1" customWidth="1"/>
    <col min="3368" max="3380" width="9.140625" style="275"/>
    <col min="3381" max="3381" width="73.42578125" style="275" customWidth="1"/>
    <col min="3382" max="3584" width="9.140625" style="275"/>
    <col min="3585" max="3585" width="4.28515625" style="275" customWidth="1"/>
    <col min="3586" max="3586" width="14.42578125" style="275" customWidth="1"/>
    <col min="3587" max="3587" width="38.28515625" style="275" customWidth="1"/>
    <col min="3588" max="3588" width="4.7109375" style="275" customWidth="1"/>
    <col min="3589" max="3589" width="10.7109375" style="275" customWidth="1"/>
    <col min="3590" max="3590" width="9.85546875" style="275" customWidth="1"/>
    <col min="3591" max="3591" width="12.7109375" style="275" customWidth="1"/>
    <col min="3592" max="3603" width="0" style="275" hidden="1" customWidth="1"/>
    <col min="3604" max="3612" width="9.140625" style="275"/>
    <col min="3613" max="3623" width="0" style="275" hidden="1" customWidth="1"/>
    <col min="3624" max="3636" width="9.140625" style="275"/>
    <col min="3637" max="3637" width="73.42578125" style="275" customWidth="1"/>
    <col min="3638" max="3840" width="9.140625" style="275"/>
    <col min="3841" max="3841" width="4.28515625" style="275" customWidth="1"/>
    <col min="3842" max="3842" width="14.42578125" style="275" customWidth="1"/>
    <col min="3843" max="3843" width="38.28515625" style="275" customWidth="1"/>
    <col min="3844" max="3844" width="4.7109375" style="275" customWidth="1"/>
    <col min="3845" max="3845" width="10.7109375" style="275" customWidth="1"/>
    <col min="3846" max="3846" width="9.85546875" style="275" customWidth="1"/>
    <col min="3847" max="3847" width="12.7109375" style="275" customWidth="1"/>
    <col min="3848" max="3859" width="0" style="275" hidden="1" customWidth="1"/>
    <col min="3860" max="3868" width="9.140625" style="275"/>
    <col min="3869" max="3879" width="0" style="275" hidden="1" customWidth="1"/>
    <col min="3880" max="3892" width="9.140625" style="275"/>
    <col min="3893" max="3893" width="73.42578125" style="275" customWidth="1"/>
    <col min="3894" max="4096" width="9.140625" style="275"/>
    <col min="4097" max="4097" width="4.28515625" style="275" customWidth="1"/>
    <col min="4098" max="4098" width="14.42578125" style="275" customWidth="1"/>
    <col min="4099" max="4099" width="38.28515625" style="275" customWidth="1"/>
    <col min="4100" max="4100" width="4.7109375" style="275" customWidth="1"/>
    <col min="4101" max="4101" width="10.7109375" style="275" customWidth="1"/>
    <col min="4102" max="4102" width="9.85546875" style="275" customWidth="1"/>
    <col min="4103" max="4103" width="12.7109375" style="275" customWidth="1"/>
    <col min="4104" max="4115" width="0" style="275" hidden="1" customWidth="1"/>
    <col min="4116" max="4124" width="9.140625" style="275"/>
    <col min="4125" max="4135" width="0" style="275" hidden="1" customWidth="1"/>
    <col min="4136" max="4148" width="9.140625" style="275"/>
    <col min="4149" max="4149" width="73.42578125" style="275" customWidth="1"/>
    <col min="4150" max="4352" width="9.140625" style="275"/>
    <col min="4353" max="4353" width="4.28515625" style="275" customWidth="1"/>
    <col min="4354" max="4354" width="14.42578125" style="275" customWidth="1"/>
    <col min="4355" max="4355" width="38.28515625" style="275" customWidth="1"/>
    <col min="4356" max="4356" width="4.7109375" style="275" customWidth="1"/>
    <col min="4357" max="4357" width="10.7109375" style="275" customWidth="1"/>
    <col min="4358" max="4358" width="9.85546875" style="275" customWidth="1"/>
    <col min="4359" max="4359" width="12.7109375" style="275" customWidth="1"/>
    <col min="4360" max="4371" width="0" style="275" hidden="1" customWidth="1"/>
    <col min="4372" max="4380" width="9.140625" style="275"/>
    <col min="4381" max="4391" width="0" style="275" hidden="1" customWidth="1"/>
    <col min="4392" max="4404" width="9.140625" style="275"/>
    <col min="4405" max="4405" width="73.42578125" style="275" customWidth="1"/>
    <col min="4406" max="4608" width="9.140625" style="275"/>
    <col min="4609" max="4609" width="4.28515625" style="275" customWidth="1"/>
    <col min="4610" max="4610" width="14.42578125" style="275" customWidth="1"/>
    <col min="4611" max="4611" width="38.28515625" style="275" customWidth="1"/>
    <col min="4612" max="4612" width="4.7109375" style="275" customWidth="1"/>
    <col min="4613" max="4613" width="10.7109375" style="275" customWidth="1"/>
    <col min="4614" max="4614" width="9.85546875" style="275" customWidth="1"/>
    <col min="4615" max="4615" width="12.7109375" style="275" customWidth="1"/>
    <col min="4616" max="4627" width="0" style="275" hidden="1" customWidth="1"/>
    <col min="4628" max="4636" width="9.140625" style="275"/>
    <col min="4637" max="4647" width="0" style="275" hidden="1" customWidth="1"/>
    <col min="4648" max="4660" width="9.140625" style="275"/>
    <col min="4661" max="4661" width="73.42578125" style="275" customWidth="1"/>
    <col min="4662" max="4864" width="9.140625" style="275"/>
    <col min="4865" max="4865" width="4.28515625" style="275" customWidth="1"/>
    <col min="4866" max="4866" width="14.42578125" style="275" customWidth="1"/>
    <col min="4867" max="4867" width="38.28515625" style="275" customWidth="1"/>
    <col min="4868" max="4868" width="4.7109375" style="275" customWidth="1"/>
    <col min="4869" max="4869" width="10.7109375" style="275" customWidth="1"/>
    <col min="4870" max="4870" width="9.85546875" style="275" customWidth="1"/>
    <col min="4871" max="4871" width="12.7109375" style="275" customWidth="1"/>
    <col min="4872" max="4883" width="0" style="275" hidden="1" customWidth="1"/>
    <col min="4884" max="4892" width="9.140625" style="275"/>
    <col min="4893" max="4903" width="0" style="275" hidden="1" customWidth="1"/>
    <col min="4904" max="4916" width="9.140625" style="275"/>
    <col min="4917" max="4917" width="73.42578125" style="275" customWidth="1"/>
    <col min="4918" max="5120" width="9.140625" style="275"/>
    <col min="5121" max="5121" width="4.28515625" style="275" customWidth="1"/>
    <col min="5122" max="5122" width="14.42578125" style="275" customWidth="1"/>
    <col min="5123" max="5123" width="38.28515625" style="275" customWidth="1"/>
    <col min="5124" max="5124" width="4.7109375" style="275" customWidth="1"/>
    <col min="5125" max="5125" width="10.7109375" style="275" customWidth="1"/>
    <col min="5126" max="5126" width="9.85546875" style="275" customWidth="1"/>
    <col min="5127" max="5127" width="12.7109375" style="275" customWidth="1"/>
    <col min="5128" max="5139" width="0" style="275" hidden="1" customWidth="1"/>
    <col min="5140" max="5148" width="9.140625" style="275"/>
    <col min="5149" max="5159" width="0" style="275" hidden="1" customWidth="1"/>
    <col min="5160" max="5172" width="9.140625" style="275"/>
    <col min="5173" max="5173" width="73.42578125" style="275" customWidth="1"/>
    <col min="5174" max="5376" width="9.140625" style="275"/>
    <col min="5377" max="5377" width="4.28515625" style="275" customWidth="1"/>
    <col min="5378" max="5378" width="14.42578125" style="275" customWidth="1"/>
    <col min="5379" max="5379" width="38.28515625" style="275" customWidth="1"/>
    <col min="5380" max="5380" width="4.7109375" style="275" customWidth="1"/>
    <col min="5381" max="5381" width="10.7109375" style="275" customWidth="1"/>
    <col min="5382" max="5382" width="9.85546875" style="275" customWidth="1"/>
    <col min="5383" max="5383" width="12.7109375" style="275" customWidth="1"/>
    <col min="5384" max="5395" width="0" style="275" hidden="1" customWidth="1"/>
    <col min="5396" max="5404" width="9.140625" style="275"/>
    <col min="5405" max="5415" width="0" style="275" hidden="1" customWidth="1"/>
    <col min="5416" max="5428" width="9.140625" style="275"/>
    <col min="5429" max="5429" width="73.42578125" style="275" customWidth="1"/>
    <col min="5430" max="5632" width="9.140625" style="275"/>
    <col min="5633" max="5633" width="4.28515625" style="275" customWidth="1"/>
    <col min="5634" max="5634" width="14.42578125" style="275" customWidth="1"/>
    <col min="5635" max="5635" width="38.28515625" style="275" customWidth="1"/>
    <col min="5636" max="5636" width="4.7109375" style="275" customWidth="1"/>
    <col min="5637" max="5637" width="10.7109375" style="275" customWidth="1"/>
    <col min="5638" max="5638" width="9.85546875" style="275" customWidth="1"/>
    <col min="5639" max="5639" width="12.7109375" style="275" customWidth="1"/>
    <col min="5640" max="5651" width="0" style="275" hidden="1" customWidth="1"/>
    <col min="5652" max="5660" width="9.140625" style="275"/>
    <col min="5661" max="5671" width="0" style="275" hidden="1" customWidth="1"/>
    <col min="5672" max="5684" width="9.140625" style="275"/>
    <col min="5685" max="5685" width="73.42578125" style="275" customWidth="1"/>
    <col min="5686" max="5888" width="9.140625" style="275"/>
    <col min="5889" max="5889" width="4.28515625" style="275" customWidth="1"/>
    <col min="5890" max="5890" width="14.42578125" style="275" customWidth="1"/>
    <col min="5891" max="5891" width="38.28515625" style="275" customWidth="1"/>
    <col min="5892" max="5892" width="4.7109375" style="275" customWidth="1"/>
    <col min="5893" max="5893" width="10.7109375" style="275" customWidth="1"/>
    <col min="5894" max="5894" width="9.85546875" style="275" customWidth="1"/>
    <col min="5895" max="5895" width="12.7109375" style="275" customWidth="1"/>
    <col min="5896" max="5907" width="0" style="275" hidden="1" customWidth="1"/>
    <col min="5908" max="5916" width="9.140625" style="275"/>
    <col min="5917" max="5927" width="0" style="275" hidden="1" customWidth="1"/>
    <col min="5928" max="5940" width="9.140625" style="275"/>
    <col min="5941" max="5941" width="73.42578125" style="275" customWidth="1"/>
    <col min="5942" max="6144" width="9.140625" style="275"/>
    <col min="6145" max="6145" width="4.28515625" style="275" customWidth="1"/>
    <col min="6146" max="6146" width="14.42578125" style="275" customWidth="1"/>
    <col min="6147" max="6147" width="38.28515625" style="275" customWidth="1"/>
    <col min="6148" max="6148" width="4.7109375" style="275" customWidth="1"/>
    <col min="6149" max="6149" width="10.7109375" style="275" customWidth="1"/>
    <col min="6150" max="6150" width="9.85546875" style="275" customWidth="1"/>
    <col min="6151" max="6151" width="12.7109375" style="275" customWidth="1"/>
    <col min="6152" max="6163" width="0" style="275" hidden="1" customWidth="1"/>
    <col min="6164" max="6172" width="9.140625" style="275"/>
    <col min="6173" max="6183" width="0" style="275" hidden="1" customWidth="1"/>
    <col min="6184" max="6196" width="9.140625" style="275"/>
    <col min="6197" max="6197" width="73.42578125" style="275" customWidth="1"/>
    <col min="6198" max="6400" width="9.140625" style="275"/>
    <col min="6401" max="6401" width="4.28515625" style="275" customWidth="1"/>
    <col min="6402" max="6402" width="14.42578125" style="275" customWidth="1"/>
    <col min="6403" max="6403" width="38.28515625" style="275" customWidth="1"/>
    <col min="6404" max="6404" width="4.7109375" style="275" customWidth="1"/>
    <col min="6405" max="6405" width="10.7109375" style="275" customWidth="1"/>
    <col min="6406" max="6406" width="9.85546875" style="275" customWidth="1"/>
    <col min="6407" max="6407" width="12.7109375" style="275" customWidth="1"/>
    <col min="6408" max="6419" width="0" style="275" hidden="1" customWidth="1"/>
    <col min="6420" max="6428" width="9.140625" style="275"/>
    <col min="6429" max="6439" width="0" style="275" hidden="1" customWidth="1"/>
    <col min="6440" max="6452" width="9.140625" style="275"/>
    <col min="6453" max="6453" width="73.42578125" style="275" customWidth="1"/>
    <col min="6454" max="6656" width="9.140625" style="275"/>
    <col min="6657" max="6657" width="4.28515625" style="275" customWidth="1"/>
    <col min="6658" max="6658" width="14.42578125" style="275" customWidth="1"/>
    <col min="6659" max="6659" width="38.28515625" style="275" customWidth="1"/>
    <col min="6660" max="6660" width="4.7109375" style="275" customWidth="1"/>
    <col min="6661" max="6661" width="10.7109375" style="275" customWidth="1"/>
    <col min="6662" max="6662" width="9.85546875" style="275" customWidth="1"/>
    <col min="6663" max="6663" width="12.7109375" style="275" customWidth="1"/>
    <col min="6664" max="6675" width="0" style="275" hidden="1" customWidth="1"/>
    <col min="6676" max="6684" width="9.140625" style="275"/>
    <col min="6685" max="6695" width="0" style="275" hidden="1" customWidth="1"/>
    <col min="6696" max="6708" width="9.140625" style="275"/>
    <col min="6709" max="6709" width="73.42578125" style="275" customWidth="1"/>
    <col min="6710" max="6912" width="9.140625" style="275"/>
    <col min="6913" max="6913" width="4.28515625" style="275" customWidth="1"/>
    <col min="6914" max="6914" width="14.42578125" style="275" customWidth="1"/>
    <col min="6915" max="6915" width="38.28515625" style="275" customWidth="1"/>
    <col min="6916" max="6916" width="4.7109375" style="275" customWidth="1"/>
    <col min="6917" max="6917" width="10.7109375" style="275" customWidth="1"/>
    <col min="6918" max="6918" width="9.85546875" style="275" customWidth="1"/>
    <col min="6919" max="6919" width="12.7109375" style="275" customWidth="1"/>
    <col min="6920" max="6931" width="0" style="275" hidden="1" customWidth="1"/>
    <col min="6932" max="6940" width="9.140625" style="275"/>
    <col min="6941" max="6951" width="0" style="275" hidden="1" customWidth="1"/>
    <col min="6952" max="6964" width="9.140625" style="275"/>
    <col min="6965" max="6965" width="73.42578125" style="275" customWidth="1"/>
    <col min="6966" max="7168" width="9.140625" style="275"/>
    <col min="7169" max="7169" width="4.28515625" style="275" customWidth="1"/>
    <col min="7170" max="7170" width="14.42578125" style="275" customWidth="1"/>
    <col min="7171" max="7171" width="38.28515625" style="275" customWidth="1"/>
    <col min="7172" max="7172" width="4.7109375" style="275" customWidth="1"/>
    <col min="7173" max="7173" width="10.7109375" style="275" customWidth="1"/>
    <col min="7174" max="7174" width="9.85546875" style="275" customWidth="1"/>
    <col min="7175" max="7175" width="12.7109375" style="275" customWidth="1"/>
    <col min="7176" max="7187" width="0" style="275" hidden="1" customWidth="1"/>
    <col min="7188" max="7196" width="9.140625" style="275"/>
    <col min="7197" max="7207" width="0" style="275" hidden="1" customWidth="1"/>
    <col min="7208" max="7220" width="9.140625" style="275"/>
    <col min="7221" max="7221" width="73.42578125" style="275" customWidth="1"/>
    <col min="7222" max="7424" width="9.140625" style="275"/>
    <col min="7425" max="7425" width="4.28515625" style="275" customWidth="1"/>
    <col min="7426" max="7426" width="14.42578125" style="275" customWidth="1"/>
    <col min="7427" max="7427" width="38.28515625" style="275" customWidth="1"/>
    <col min="7428" max="7428" width="4.7109375" style="275" customWidth="1"/>
    <col min="7429" max="7429" width="10.7109375" style="275" customWidth="1"/>
    <col min="7430" max="7430" width="9.85546875" style="275" customWidth="1"/>
    <col min="7431" max="7431" width="12.7109375" style="275" customWidth="1"/>
    <col min="7432" max="7443" width="0" style="275" hidden="1" customWidth="1"/>
    <col min="7444" max="7452" width="9.140625" style="275"/>
    <col min="7453" max="7463" width="0" style="275" hidden="1" customWidth="1"/>
    <col min="7464" max="7476" width="9.140625" style="275"/>
    <col min="7477" max="7477" width="73.42578125" style="275" customWidth="1"/>
    <col min="7478" max="7680" width="9.140625" style="275"/>
    <col min="7681" max="7681" width="4.28515625" style="275" customWidth="1"/>
    <col min="7682" max="7682" width="14.42578125" style="275" customWidth="1"/>
    <col min="7683" max="7683" width="38.28515625" style="275" customWidth="1"/>
    <col min="7684" max="7684" width="4.7109375" style="275" customWidth="1"/>
    <col min="7685" max="7685" width="10.7109375" style="275" customWidth="1"/>
    <col min="7686" max="7686" width="9.85546875" style="275" customWidth="1"/>
    <col min="7687" max="7687" width="12.7109375" style="275" customWidth="1"/>
    <col min="7688" max="7699" width="0" style="275" hidden="1" customWidth="1"/>
    <col min="7700" max="7708" width="9.140625" style="275"/>
    <col min="7709" max="7719" width="0" style="275" hidden="1" customWidth="1"/>
    <col min="7720" max="7732" width="9.140625" style="275"/>
    <col min="7733" max="7733" width="73.42578125" style="275" customWidth="1"/>
    <col min="7734" max="7936" width="9.140625" style="275"/>
    <col min="7937" max="7937" width="4.28515625" style="275" customWidth="1"/>
    <col min="7938" max="7938" width="14.42578125" style="275" customWidth="1"/>
    <col min="7939" max="7939" width="38.28515625" style="275" customWidth="1"/>
    <col min="7940" max="7940" width="4.7109375" style="275" customWidth="1"/>
    <col min="7941" max="7941" width="10.7109375" style="275" customWidth="1"/>
    <col min="7942" max="7942" width="9.85546875" style="275" customWidth="1"/>
    <col min="7943" max="7943" width="12.7109375" style="275" customWidth="1"/>
    <col min="7944" max="7955" width="0" style="275" hidden="1" customWidth="1"/>
    <col min="7956" max="7964" width="9.140625" style="275"/>
    <col min="7965" max="7975" width="0" style="275" hidden="1" customWidth="1"/>
    <col min="7976" max="7988" width="9.140625" style="275"/>
    <col min="7989" max="7989" width="73.42578125" style="275" customWidth="1"/>
    <col min="7990" max="8192" width="9.140625" style="275"/>
    <col min="8193" max="8193" width="4.28515625" style="275" customWidth="1"/>
    <col min="8194" max="8194" width="14.42578125" style="275" customWidth="1"/>
    <col min="8195" max="8195" width="38.28515625" style="275" customWidth="1"/>
    <col min="8196" max="8196" width="4.7109375" style="275" customWidth="1"/>
    <col min="8197" max="8197" width="10.7109375" style="275" customWidth="1"/>
    <col min="8198" max="8198" width="9.85546875" style="275" customWidth="1"/>
    <col min="8199" max="8199" width="12.7109375" style="275" customWidth="1"/>
    <col min="8200" max="8211" width="0" style="275" hidden="1" customWidth="1"/>
    <col min="8212" max="8220" width="9.140625" style="275"/>
    <col min="8221" max="8231" width="0" style="275" hidden="1" customWidth="1"/>
    <col min="8232" max="8244" width="9.140625" style="275"/>
    <col min="8245" max="8245" width="73.42578125" style="275" customWidth="1"/>
    <col min="8246" max="8448" width="9.140625" style="275"/>
    <col min="8449" max="8449" width="4.28515625" style="275" customWidth="1"/>
    <col min="8450" max="8450" width="14.42578125" style="275" customWidth="1"/>
    <col min="8451" max="8451" width="38.28515625" style="275" customWidth="1"/>
    <col min="8452" max="8452" width="4.7109375" style="275" customWidth="1"/>
    <col min="8453" max="8453" width="10.7109375" style="275" customWidth="1"/>
    <col min="8454" max="8454" width="9.85546875" style="275" customWidth="1"/>
    <col min="8455" max="8455" width="12.7109375" style="275" customWidth="1"/>
    <col min="8456" max="8467" width="0" style="275" hidden="1" customWidth="1"/>
    <col min="8468" max="8476" width="9.140625" style="275"/>
    <col min="8477" max="8487" width="0" style="275" hidden="1" customWidth="1"/>
    <col min="8488" max="8500" width="9.140625" style="275"/>
    <col min="8501" max="8501" width="73.42578125" style="275" customWidth="1"/>
    <col min="8502" max="8704" width="9.140625" style="275"/>
    <col min="8705" max="8705" width="4.28515625" style="275" customWidth="1"/>
    <col min="8706" max="8706" width="14.42578125" style="275" customWidth="1"/>
    <col min="8707" max="8707" width="38.28515625" style="275" customWidth="1"/>
    <col min="8708" max="8708" width="4.7109375" style="275" customWidth="1"/>
    <col min="8709" max="8709" width="10.7109375" style="275" customWidth="1"/>
    <col min="8710" max="8710" width="9.85546875" style="275" customWidth="1"/>
    <col min="8711" max="8711" width="12.7109375" style="275" customWidth="1"/>
    <col min="8712" max="8723" width="0" style="275" hidden="1" customWidth="1"/>
    <col min="8724" max="8732" width="9.140625" style="275"/>
    <col min="8733" max="8743" width="0" style="275" hidden="1" customWidth="1"/>
    <col min="8744" max="8756" width="9.140625" style="275"/>
    <col min="8757" max="8757" width="73.42578125" style="275" customWidth="1"/>
    <col min="8758" max="8960" width="9.140625" style="275"/>
    <col min="8961" max="8961" width="4.28515625" style="275" customWidth="1"/>
    <col min="8962" max="8962" width="14.42578125" style="275" customWidth="1"/>
    <col min="8963" max="8963" width="38.28515625" style="275" customWidth="1"/>
    <col min="8964" max="8964" width="4.7109375" style="275" customWidth="1"/>
    <col min="8965" max="8965" width="10.7109375" style="275" customWidth="1"/>
    <col min="8966" max="8966" width="9.85546875" style="275" customWidth="1"/>
    <col min="8967" max="8967" width="12.7109375" style="275" customWidth="1"/>
    <col min="8968" max="8979" width="0" style="275" hidden="1" customWidth="1"/>
    <col min="8980" max="8988" width="9.140625" style="275"/>
    <col min="8989" max="8999" width="0" style="275" hidden="1" customWidth="1"/>
    <col min="9000" max="9012" width="9.140625" style="275"/>
    <col min="9013" max="9013" width="73.42578125" style="275" customWidth="1"/>
    <col min="9014" max="9216" width="9.140625" style="275"/>
    <col min="9217" max="9217" width="4.28515625" style="275" customWidth="1"/>
    <col min="9218" max="9218" width="14.42578125" style="275" customWidth="1"/>
    <col min="9219" max="9219" width="38.28515625" style="275" customWidth="1"/>
    <col min="9220" max="9220" width="4.7109375" style="275" customWidth="1"/>
    <col min="9221" max="9221" width="10.7109375" style="275" customWidth="1"/>
    <col min="9222" max="9222" width="9.85546875" style="275" customWidth="1"/>
    <col min="9223" max="9223" width="12.7109375" style="275" customWidth="1"/>
    <col min="9224" max="9235" width="0" style="275" hidden="1" customWidth="1"/>
    <col min="9236" max="9244" width="9.140625" style="275"/>
    <col min="9245" max="9255" width="0" style="275" hidden="1" customWidth="1"/>
    <col min="9256" max="9268" width="9.140625" style="275"/>
    <col min="9269" max="9269" width="73.42578125" style="275" customWidth="1"/>
    <col min="9270" max="9472" width="9.140625" style="275"/>
    <col min="9473" max="9473" width="4.28515625" style="275" customWidth="1"/>
    <col min="9474" max="9474" width="14.42578125" style="275" customWidth="1"/>
    <col min="9475" max="9475" width="38.28515625" style="275" customWidth="1"/>
    <col min="9476" max="9476" width="4.7109375" style="275" customWidth="1"/>
    <col min="9477" max="9477" width="10.7109375" style="275" customWidth="1"/>
    <col min="9478" max="9478" width="9.85546875" style="275" customWidth="1"/>
    <col min="9479" max="9479" width="12.7109375" style="275" customWidth="1"/>
    <col min="9480" max="9491" width="0" style="275" hidden="1" customWidth="1"/>
    <col min="9492" max="9500" width="9.140625" style="275"/>
    <col min="9501" max="9511" width="0" style="275" hidden="1" customWidth="1"/>
    <col min="9512" max="9524" width="9.140625" style="275"/>
    <col min="9525" max="9525" width="73.42578125" style="275" customWidth="1"/>
    <col min="9526" max="9728" width="9.140625" style="275"/>
    <col min="9729" max="9729" width="4.28515625" style="275" customWidth="1"/>
    <col min="9730" max="9730" width="14.42578125" style="275" customWidth="1"/>
    <col min="9731" max="9731" width="38.28515625" style="275" customWidth="1"/>
    <col min="9732" max="9732" width="4.7109375" style="275" customWidth="1"/>
    <col min="9733" max="9733" width="10.7109375" style="275" customWidth="1"/>
    <col min="9734" max="9734" width="9.85546875" style="275" customWidth="1"/>
    <col min="9735" max="9735" width="12.7109375" style="275" customWidth="1"/>
    <col min="9736" max="9747" width="0" style="275" hidden="1" customWidth="1"/>
    <col min="9748" max="9756" width="9.140625" style="275"/>
    <col min="9757" max="9767" width="0" style="275" hidden="1" customWidth="1"/>
    <col min="9768" max="9780" width="9.140625" style="275"/>
    <col min="9781" max="9781" width="73.42578125" style="275" customWidth="1"/>
    <col min="9782" max="9984" width="9.140625" style="275"/>
    <col min="9985" max="9985" width="4.28515625" style="275" customWidth="1"/>
    <col min="9986" max="9986" width="14.42578125" style="275" customWidth="1"/>
    <col min="9987" max="9987" width="38.28515625" style="275" customWidth="1"/>
    <col min="9988" max="9988" width="4.7109375" style="275" customWidth="1"/>
    <col min="9989" max="9989" width="10.7109375" style="275" customWidth="1"/>
    <col min="9990" max="9990" width="9.85546875" style="275" customWidth="1"/>
    <col min="9991" max="9991" width="12.7109375" style="275" customWidth="1"/>
    <col min="9992" max="10003" width="0" style="275" hidden="1" customWidth="1"/>
    <col min="10004" max="10012" width="9.140625" style="275"/>
    <col min="10013" max="10023" width="0" style="275" hidden="1" customWidth="1"/>
    <col min="10024" max="10036" width="9.140625" style="275"/>
    <col min="10037" max="10037" width="73.42578125" style="275" customWidth="1"/>
    <col min="10038" max="10240" width="9.140625" style="275"/>
    <col min="10241" max="10241" width="4.28515625" style="275" customWidth="1"/>
    <col min="10242" max="10242" width="14.42578125" style="275" customWidth="1"/>
    <col min="10243" max="10243" width="38.28515625" style="275" customWidth="1"/>
    <col min="10244" max="10244" width="4.7109375" style="275" customWidth="1"/>
    <col min="10245" max="10245" width="10.7109375" style="275" customWidth="1"/>
    <col min="10246" max="10246" width="9.85546875" style="275" customWidth="1"/>
    <col min="10247" max="10247" width="12.7109375" style="275" customWidth="1"/>
    <col min="10248" max="10259" width="0" style="275" hidden="1" customWidth="1"/>
    <col min="10260" max="10268" width="9.140625" style="275"/>
    <col min="10269" max="10279" width="0" style="275" hidden="1" customWidth="1"/>
    <col min="10280" max="10292" width="9.140625" style="275"/>
    <col min="10293" max="10293" width="73.42578125" style="275" customWidth="1"/>
    <col min="10294" max="10496" width="9.140625" style="275"/>
    <col min="10497" max="10497" width="4.28515625" style="275" customWidth="1"/>
    <col min="10498" max="10498" width="14.42578125" style="275" customWidth="1"/>
    <col min="10499" max="10499" width="38.28515625" style="275" customWidth="1"/>
    <col min="10500" max="10500" width="4.7109375" style="275" customWidth="1"/>
    <col min="10501" max="10501" width="10.7109375" style="275" customWidth="1"/>
    <col min="10502" max="10502" width="9.85546875" style="275" customWidth="1"/>
    <col min="10503" max="10503" width="12.7109375" style="275" customWidth="1"/>
    <col min="10504" max="10515" width="0" style="275" hidden="1" customWidth="1"/>
    <col min="10516" max="10524" width="9.140625" style="275"/>
    <col min="10525" max="10535" width="0" style="275" hidden="1" customWidth="1"/>
    <col min="10536" max="10548" width="9.140625" style="275"/>
    <col min="10549" max="10549" width="73.42578125" style="275" customWidth="1"/>
    <col min="10550" max="10752" width="9.140625" style="275"/>
    <col min="10753" max="10753" width="4.28515625" style="275" customWidth="1"/>
    <col min="10754" max="10754" width="14.42578125" style="275" customWidth="1"/>
    <col min="10755" max="10755" width="38.28515625" style="275" customWidth="1"/>
    <col min="10756" max="10756" width="4.7109375" style="275" customWidth="1"/>
    <col min="10757" max="10757" width="10.7109375" style="275" customWidth="1"/>
    <col min="10758" max="10758" width="9.85546875" style="275" customWidth="1"/>
    <col min="10759" max="10759" width="12.7109375" style="275" customWidth="1"/>
    <col min="10760" max="10771" width="0" style="275" hidden="1" customWidth="1"/>
    <col min="10772" max="10780" width="9.140625" style="275"/>
    <col min="10781" max="10791" width="0" style="275" hidden="1" customWidth="1"/>
    <col min="10792" max="10804" width="9.140625" style="275"/>
    <col min="10805" max="10805" width="73.42578125" style="275" customWidth="1"/>
    <col min="10806" max="11008" width="9.140625" style="275"/>
    <col min="11009" max="11009" width="4.28515625" style="275" customWidth="1"/>
    <col min="11010" max="11010" width="14.42578125" style="275" customWidth="1"/>
    <col min="11011" max="11011" width="38.28515625" style="275" customWidth="1"/>
    <col min="11012" max="11012" width="4.7109375" style="275" customWidth="1"/>
    <col min="11013" max="11013" width="10.7109375" style="275" customWidth="1"/>
    <col min="11014" max="11014" width="9.85546875" style="275" customWidth="1"/>
    <col min="11015" max="11015" width="12.7109375" style="275" customWidth="1"/>
    <col min="11016" max="11027" width="0" style="275" hidden="1" customWidth="1"/>
    <col min="11028" max="11036" width="9.140625" style="275"/>
    <col min="11037" max="11047" width="0" style="275" hidden="1" customWidth="1"/>
    <col min="11048" max="11060" width="9.140625" style="275"/>
    <col min="11061" max="11061" width="73.42578125" style="275" customWidth="1"/>
    <col min="11062" max="11264" width="9.140625" style="275"/>
    <col min="11265" max="11265" width="4.28515625" style="275" customWidth="1"/>
    <col min="11266" max="11266" width="14.42578125" style="275" customWidth="1"/>
    <col min="11267" max="11267" width="38.28515625" style="275" customWidth="1"/>
    <col min="11268" max="11268" width="4.7109375" style="275" customWidth="1"/>
    <col min="11269" max="11269" width="10.7109375" style="275" customWidth="1"/>
    <col min="11270" max="11270" width="9.85546875" style="275" customWidth="1"/>
    <col min="11271" max="11271" width="12.7109375" style="275" customWidth="1"/>
    <col min="11272" max="11283" width="0" style="275" hidden="1" customWidth="1"/>
    <col min="11284" max="11292" width="9.140625" style="275"/>
    <col min="11293" max="11303" width="0" style="275" hidden="1" customWidth="1"/>
    <col min="11304" max="11316" width="9.140625" style="275"/>
    <col min="11317" max="11317" width="73.42578125" style="275" customWidth="1"/>
    <col min="11318" max="11520" width="9.140625" style="275"/>
    <col min="11521" max="11521" width="4.28515625" style="275" customWidth="1"/>
    <col min="11522" max="11522" width="14.42578125" style="275" customWidth="1"/>
    <col min="11523" max="11523" width="38.28515625" style="275" customWidth="1"/>
    <col min="11524" max="11524" width="4.7109375" style="275" customWidth="1"/>
    <col min="11525" max="11525" width="10.7109375" style="275" customWidth="1"/>
    <col min="11526" max="11526" width="9.85546875" style="275" customWidth="1"/>
    <col min="11527" max="11527" width="12.7109375" style="275" customWidth="1"/>
    <col min="11528" max="11539" width="0" style="275" hidden="1" customWidth="1"/>
    <col min="11540" max="11548" width="9.140625" style="275"/>
    <col min="11549" max="11559" width="0" style="275" hidden="1" customWidth="1"/>
    <col min="11560" max="11572" width="9.140625" style="275"/>
    <col min="11573" max="11573" width="73.42578125" style="275" customWidth="1"/>
    <col min="11574" max="11776" width="9.140625" style="275"/>
    <col min="11777" max="11777" width="4.28515625" style="275" customWidth="1"/>
    <col min="11778" max="11778" width="14.42578125" style="275" customWidth="1"/>
    <col min="11779" max="11779" width="38.28515625" style="275" customWidth="1"/>
    <col min="11780" max="11780" width="4.7109375" style="275" customWidth="1"/>
    <col min="11781" max="11781" width="10.7109375" style="275" customWidth="1"/>
    <col min="11782" max="11782" width="9.85546875" style="275" customWidth="1"/>
    <col min="11783" max="11783" width="12.7109375" style="275" customWidth="1"/>
    <col min="11784" max="11795" width="0" style="275" hidden="1" customWidth="1"/>
    <col min="11796" max="11804" width="9.140625" style="275"/>
    <col min="11805" max="11815" width="0" style="275" hidden="1" customWidth="1"/>
    <col min="11816" max="11828" width="9.140625" style="275"/>
    <col min="11829" max="11829" width="73.42578125" style="275" customWidth="1"/>
    <col min="11830" max="12032" width="9.140625" style="275"/>
    <col min="12033" max="12033" width="4.28515625" style="275" customWidth="1"/>
    <col min="12034" max="12034" width="14.42578125" style="275" customWidth="1"/>
    <col min="12035" max="12035" width="38.28515625" style="275" customWidth="1"/>
    <col min="12036" max="12036" width="4.7109375" style="275" customWidth="1"/>
    <col min="12037" max="12037" width="10.7109375" style="275" customWidth="1"/>
    <col min="12038" max="12038" width="9.85546875" style="275" customWidth="1"/>
    <col min="12039" max="12039" width="12.7109375" style="275" customWidth="1"/>
    <col min="12040" max="12051" width="0" style="275" hidden="1" customWidth="1"/>
    <col min="12052" max="12060" width="9.140625" style="275"/>
    <col min="12061" max="12071" width="0" style="275" hidden="1" customWidth="1"/>
    <col min="12072" max="12084" width="9.140625" style="275"/>
    <col min="12085" max="12085" width="73.42578125" style="275" customWidth="1"/>
    <col min="12086" max="12288" width="9.140625" style="275"/>
    <col min="12289" max="12289" width="4.28515625" style="275" customWidth="1"/>
    <col min="12290" max="12290" width="14.42578125" style="275" customWidth="1"/>
    <col min="12291" max="12291" width="38.28515625" style="275" customWidth="1"/>
    <col min="12292" max="12292" width="4.7109375" style="275" customWidth="1"/>
    <col min="12293" max="12293" width="10.7109375" style="275" customWidth="1"/>
    <col min="12294" max="12294" width="9.85546875" style="275" customWidth="1"/>
    <col min="12295" max="12295" width="12.7109375" style="275" customWidth="1"/>
    <col min="12296" max="12307" width="0" style="275" hidden="1" customWidth="1"/>
    <col min="12308" max="12316" width="9.140625" style="275"/>
    <col min="12317" max="12327" width="0" style="275" hidden="1" customWidth="1"/>
    <col min="12328" max="12340" width="9.140625" style="275"/>
    <col min="12341" max="12341" width="73.42578125" style="275" customWidth="1"/>
    <col min="12342" max="12544" width="9.140625" style="275"/>
    <col min="12545" max="12545" width="4.28515625" style="275" customWidth="1"/>
    <col min="12546" max="12546" width="14.42578125" style="275" customWidth="1"/>
    <col min="12547" max="12547" width="38.28515625" style="275" customWidth="1"/>
    <col min="12548" max="12548" width="4.7109375" style="275" customWidth="1"/>
    <col min="12549" max="12549" width="10.7109375" style="275" customWidth="1"/>
    <col min="12550" max="12550" width="9.85546875" style="275" customWidth="1"/>
    <col min="12551" max="12551" width="12.7109375" style="275" customWidth="1"/>
    <col min="12552" max="12563" width="0" style="275" hidden="1" customWidth="1"/>
    <col min="12564" max="12572" width="9.140625" style="275"/>
    <col min="12573" max="12583" width="0" style="275" hidden="1" customWidth="1"/>
    <col min="12584" max="12596" width="9.140625" style="275"/>
    <col min="12597" max="12597" width="73.42578125" style="275" customWidth="1"/>
    <col min="12598" max="12800" width="9.140625" style="275"/>
    <col min="12801" max="12801" width="4.28515625" style="275" customWidth="1"/>
    <col min="12802" max="12802" width="14.42578125" style="275" customWidth="1"/>
    <col min="12803" max="12803" width="38.28515625" style="275" customWidth="1"/>
    <col min="12804" max="12804" width="4.7109375" style="275" customWidth="1"/>
    <col min="12805" max="12805" width="10.7109375" style="275" customWidth="1"/>
    <col min="12806" max="12806" width="9.85546875" style="275" customWidth="1"/>
    <col min="12807" max="12807" width="12.7109375" style="275" customWidth="1"/>
    <col min="12808" max="12819" width="0" style="275" hidden="1" customWidth="1"/>
    <col min="12820" max="12828" width="9.140625" style="275"/>
    <col min="12829" max="12839" width="0" style="275" hidden="1" customWidth="1"/>
    <col min="12840" max="12852" width="9.140625" style="275"/>
    <col min="12853" max="12853" width="73.42578125" style="275" customWidth="1"/>
    <col min="12854" max="13056" width="9.140625" style="275"/>
    <col min="13057" max="13057" width="4.28515625" style="275" customWidth="1"/>
    <col min="13058" max="13058" width="14.42578125" style="275" customWidth="1"/>
    <col min="13059" max="13059" width="38.28515625" style="275" customWidth="1"/>
    <col min="13060" max="13060" width="4.7109375" style="275" customWidth="1"/>
    <col min="13061" max="13061" width="10.7109375" style="275" customWidth="1"/>
    <col min="13062" max="13062" width="9.85546875" style="275" customWidth="1"/>
    <col min="13063" max="13063" width="12.7109375" style="275" customWidth="1"/>
    <col min="13064" max="13075" width="0" style="275" hidden="1" customWidth="1"/>
    <col min="13076" max="13084" width="9.140625" style="275"/>
    <col min="13085" max="13095" width="0" style="275" hidden="1" customWidth="1"/>
    <col min="13096" max="13108" width="9.140625" style="275"/>
    <col min="13109" max="13109" width="73.42578125" style="275" customWidth="1"/>
    <col min="13110" max="13312" width="9.140625" style="275"/>
    <col min="13313" max="13313" width="4.28515625" style="275" customWidth="1"/>
    <col min="13314" max="13314" width="14.42578125" style="275" customWidth="1"/>
    <col min="13315" max="13315" width="38.28515625" style="275" customWidth="1"/>
    <col min="13316" max="13316" width="4.7109375" style="275" customWidth="1"/>
    <col min="13317" max="13317" width="10.7109375" style="275" customWidth="1"/>
    <col min="13318" max="13318" width="9.85546875" style="275" customWidth="1"/>
    <col min="13319" max="13319" width="12.7109375" style="275" customWidth="1"/>
    <col min="13320" max="13331" width="0" style="275" hidden="1" customWidth="1"/>
    <col min="13332" max="13340" width="9.140625" style="275"/>
    <col min="13341" max="13351" width="0" style="275" hidden="1" customWidth="1"/>
    <col min="13352" max="13364" width="9.140625" style="275"/>
    <col min="13365" max="13365" width="73.42578125" style="275" customWidth="1"/>
    <col min="13366" max="13568" width="9.140625" style="275"/>
    <col min="13569" max="13569" width="4.28515625" style="275" customWidth="1"/>
    <col min="13570" max="13570" width="14.42578125" style="275" customWidth="1"/>
    <col min="13571" max="13571" width="38.28515625" style="275" customWidth="1"/>
    <col min="13572" max="13572" width="4.7109375" style="275" customWidth="1"/>
    <col min="13573" max="13573" width="10.7109375" style="275" customWidth="1"/>
    <col min="13574" max="13574" width="9.85546875" style="275" customWidth="1"/>
    <col min="13575" max="13575" width="12.7109375" style="275" customWidth="1"/>
    <col min="13576" max="13587" width="0" style="275" hidden="1" customWidth="1"/>
    <col min="13588" max="13596" width="9.140625" style="275"/>
    <col min="13597" max="13607" width="0" style="275" hidden="1" customWidth="1"/>
    <col min="13608" max="13620" width="9.140625" style="275"/>
    <col min="13621" max="13621" width="73.42578125" style="275" customWidth="1"/>
    <col min="13622" max="13824" width="9.140625" style="275"/>
    <col min="13825" max="13825" width="4.28515625" style="275" customWidth="1"/>
    <col min="13826" max="13826" width="14.42578125" style="275" customWidth="1"/>
    <col min="13827" max="13827" width="38.28515625" style="275" customWidth="1"/>
    <col min="13828" max="13828" width="4.7109375" style="275" customWidth="1"/>
    <col min="13829" max="13829" width="10.7109375" style="275" customWidth="1"/>
    <col min="13830" max="13830" width="9.85546875" style="275" customWidth="1"/>
    <col min="13831" max="13831" width="12.7109375" style="275" customWidth="1"/>
    <col min="13832" max="13843" width="0" style="275" hidden="1" customWidth="1"/>
    <col min="13844" max="13852" width="9.140625" style="275"/>
    <col min="13853" max="13863" width="0" style="275" hidden="1" customWidth="1"/>
    <col min="13864" max="13876" width="9.140625" style="275"/>
    <col min="13877" max="13877" width="73.42578125" style="275" customWidth="1"/>
    <col min="13878" max="14080" width="9.140625" style="275"/>
    <col min="14081" max="14081" width="4.28515625" style="275" customWidth="1"/>
    <col min="14082" max="14082" width="14.42578125" style="275" customWidth="1"/>
    <col min="14083" max="14083" width="38.28515625" style="275" customWidth="1"/>
    <col min="14084" max="14084" width="4.7109375" style="275" customWidth="1"/>
    <col min="14085" max="14085" width="10.7109375" style="275" customWidth="1"/>
    <col min="14086" max="14086" width="9.85546875" style="275" customWidth="1"/>
    <col min="14087" max="14087" width="12.7109375" style="275" customWidth="1"/>
    <col min="14088" max="14099" width="0" style="275" hidden="1" customWidth="1"/>
    <col min="14100" max="14108" width="9.140625" style="275"/>
    <col min="14109" max="14119" width="0" style="275" hidden="1" customWidth="1"/>
    <col min="14120" max="14132" width="9.140625" style="275"/>
    <col min="14133" max="14133" width="73.42578125" style="275" customWidth="1"/>
    <col min="14134" max="14336" width="9.140625" style="275"/>
    <col min="14337" max="14337" width="4.28515625" style="275" customWidth="1"/>
    <col min="14338" max="14338" width="14.42578125" style="275" customWidth="1"/>
    <col min="14339" max="14339" width="38.28515625" style="275" customWidth="1"/>
    <col min="14340" max="14340" width="4.7109375" style="275" customWidth="1"/>
    <col min="14341" max="14341" width="10.7109375" style="275" customWidth="1"/>
    <col min="14342" max="14342" width="9.85546875" style="275" customWidth="1"/>
    <col min="14343" max="14343" width="12.7109375" style="275" customWidth="1"/>
    <col min="14344" max="14355" width="0" style="275" hidden="1" customWidth="1"/>
    <col min="14356" max="14364" width="9.140625" style="275"/>
    <col min="14365" max="14375" width="0" style="275" hidden="1" customWidth="1"/>
    <col min="14376" max="14388" width="9.140625" style="275"/>
    <col min="14389" max="14389" width="73.42578125" style="275" customWidth="1"/>
    <col min="14390" max="14592" width="9.140625" style="275"/>
    <col min="14593" max="14593" width="4.28515625" style="275" customWidth="1"/>
    <col min="14594" max="14594" width="14.42578125" style="275" customWidth="1"/>
    <col min="14595" max="14595" width="38.28515625" style="275" customWidth="1"/>
    <col min="14596" max="14596" width="4.7109375" style="275" customWidth="1"/>
    <col min="14597" max="14597" width="10.7109375" style="275" customWidth="1"/>
    <col min="14598" max="14598" width="9.85546875" style="275" customWidth="1"/>
    <col min="14599" max="14599" width="12.7109375" style="275" customWidth="1"/>
    <col min="14600" max="14611" width="0" style="275" hidden="1" customWidth="1"/>
    <col min="14612" max="14620" width="9.140625" style="275"/>
    <col min="14621" max="14631" width="0" style="275" hidden="1" customWidth="1"/>
    <col min="14632" max="14644" width="9.140625" style="275"/>
    <col min="14645" max="14645" width="73.42578125" style="275" customWidth="1"/>
    <col min="14646" max="14848" width="9.140625" style="275"/>
    <col min="14849" max="14849" width="4.28515625" style="275" customWidth="1"/>
    <col min="14850" max="14850" width="14.42578125" style="275" customWidth="1"/>
    <col min="14851" max="14851" width="38.28515625" style="275" customWidth="1"/>
    <col min="14852" max="14852" width="4.7109375" style="275" customWidth="1"/>
    <col min="14853" max="14853" width="10.7109375" style="275" customWidth="1"/>
    <col min="14854" max="14854" width="9.85546875" style="275" customWidth="1"/>
    <col min="14855" max="14855" width="12.7109375" style="275" customWidth="1"/>
    <col min="14856" max="14867" width="0" style="275" hidden="1" customWidth="1"/>
    <col min="14868" max="14876" width="9.140625" style="275"/>
    <col min="14877" max="14887" width="0" style="275" hidden="1" customWidth="1"/>
    <col min="14888" max="14900" width="9.140625" style="275"/>
    <col min="14901" max="14901" width="73.42578125" style="275" customWidth="1"/>
    <col min="14902" max="15104" width="9.140625" style="275"/>
    <col min="15105" max="15105" width="4.28515625" style="275" customWidth="1"/>
    <col min="15106" max="15106" width="14.42578125" style="275" customWidth="1"/>
    <col min="15107" max="15107" width="38.28515625" style="275" customWidth="1"/>
    <col min="15108" max="15108" width="4.7109375" style="275" customWidth="1"/>
    <col min="15109" max="15109" width="10.7109375" style="275" customWidth="1"/>
    <col min="15110" max="15110" width="9.85546875" style="275" customWidth="1"/>
    <col min="15111" max="15111" width="12.7109375" style="275" customWidth="1"/>
    <col min="15112" max="15123" width="0" style="275" hidden="1" customWidth="1"/>
    <col min="15124" max="15132" width="9.140625" style="275"/>
    <col min="15133" max="15143" width="0" style="275" hidden="1" customWidth="1"/>
    <col min="15144" max="15156" width="9.140625" style="275"/>
    <col min="15157" max="15157" width="73.42578125" style="275" customWidth="1"/>
    <col min="15158" max="15360" width="9.140625" style="275"/>
    <col min="15361" max="15361" width="4.28515625" style="275" customWidth="1"/>
    <col min="15362" max="15362" width="14.42578125" style="275" customWidth="1"/>
    <col min="15363" max="15363" width="38.28515625" style="275" customWidth="1"/>
    <col min="15364" max="15364" width="4.7109375" style="275" customWidth="1"/>
    <col min="15365" max="15365" width="10.7109375" style="275" customWidth="1"/>
    <col min="15366" max="15366" width="9.85546875" style="275" customWidth="1"/>
    <col min="15367" max="15367" width="12.7109375" style="275" customWidth="1"/>
    <col min="15368" max="15379" width="0" style="275" hidden="1" customWidth="1"/>
    <col min="15380" max="15388" width="9.140625" style="275"/>
    <col min="15389" max="15399" width="0" style="275" hidden="1" customWidth="1"/>
    <col min="15400" max="15412" width="9.140625" style="275"/>
    <col min="15413" max="15413" width="73.42578125" style="275" customWidth="1"/>
    <col min="15414" max="15616" width="9.140625" style="275"/>
    <col min="15617" max="15617" width="4.28515625" style="275" customWidth="1"/>
    <col min="15618" max="15618" width="14.42578125" style="275" customWidth="1"/>
    <col min="15619" max="15619" width="38.28515625" style="275" customWidth="1"/>
    <col min="15620" max="15620" width="4.7109375" style="275" customWidth="1"/>
    <col min="15621" max="15621" width="10.7109375" style="275" customWidth="1"/>
    <col min="15622" max="15622" width="9.85546875" style="275" customWidth="1"/>
    <col min="15623" max="15623" width="12.7109375" style="275" customWidth="1"/>
    <col min="15624" max="15635" width="0" style="275" hidden="1" customWidth="1"/>
    <col min="15636" max="15644" width="9.140625" style="275"/>
    <col min="15645" max="15655" width="0" style="275" hidden="1" customWidth="1"/>
    <col min="15656" max="15668" width="9.140625" style="275"/>
    <col min="15669" max="15669" width="73.42578125" style="275" customWidth="1"/>
    <col min="15670" max="15872" width="9.140625" style="275"/>
    <col min="15873" max="15873" width="4.28515625" style="275" customWidth="1"/>
    <col min="15874" max="15874" width="14.42578125" style="275" customWidth="1"/>
    <col min="15875" max="15875" width="38.28515625" style="275" customWidth="1"/>
    <col min="15876" max="15876" width="4.7109375" style="275" customWidth="1"/>
    <col min="15877" max="15877" width="10.7109375" style="275" customWidth="1"/>
    <col min="15878" max="15878" width="9.85546875" style="275" customWidth="1"/>
    <col min="15879" max="15879" width="12.7109375" style="275" customWidth="1"/>
    <col min="15880" max="15891" width="0" style="275" hidden="1" customWidth="1"/>
    <col min="15892" max="15900" width="9.140625" style="275"/>
    <col min="15901" max="15911" width="0" style="275" hidden="1" customWidth="1"/>
    <col min="15912" max="15924" width="9.140625" style="275"/>
    <col min="15925" max="15925" width="73.42578125" style="275" customWidth="1"/>
    <col min="15926" max="16128" width="9.140625" style="275"/>
    <col min="16129" max="16129" width="4.28515625" style="275" customWidth="1"/>
    <col min="16130" max="16130" width="14.42578125" style="275" customWidth="1"/>
    <col min="16131" max="16131" width="38.28515625" style="275" customWidth="1"/>
    <col min="16132" max="16132" width="4.7109375" style="275" customWidth="1"/>
    <col min="16133" max="16133" width="10.7109375" style="275" customWidth="1"/>
    <col min="16134" max="16134" width="9.85546875" style="275" customWidth="1"/>
    <col min="16135" max="16135" width="12.7109375" style="275" customWidth="1"/>
    <col min="16136" max="16147" width="0" style="275" hidden="1" customWidth="1"/>
    <col min="16148" max="16156" width="9.140625" style="275"/>
    <col min="16157" max="16167" width="0" style="275" hidden="1" customWidth="1"/>
    <col min="16168" max="16180" width="9.140625" style="275"/>
    <col min="16181" max="16181" width="73.42578125" style="275" customWidth="1"/>
    <col min="16182" max="16384" width="9.140625" style="275"/>
  </cols>
  <sheetData>
    <row r="1" spans="1:60" ht="15.75" x14ac:dyDescent="0.2">
      <c r="A1" s="460" t="s">
        <v>29</v>
      </c>
      <c r="B1" s="461"/>
      <c r="C1" s="461"/>
      <c r="D1" s="461"/>
      <c r="E1" s="461"/>
      <c r="F1" s="461"/>
      <c r="G1" s="462"/>
    </row>
    <row r="2" spans="1:60" x14ac:dyDescent="0.2">
      <c r="A2" s="276" t="s">
        <v>30</v>
      </c>
      <c r="B2" s="277"/>
      <c r="C2" s="463" t="s">
        <v>580</v>
      </c>
      <c r="D2" s="464"/>
      <c r="E2" s="464"/>
      <c r="F2" s="464"/>
      <c r="G2" s="465"/>
    </row>
    <row r="3" spans="1:60" x14ac:dyDescent="0.2">
      <c r="A3" s="276" t="s">
        <v>31</v>
      </c>
      <c r="B3" s="277"/>
      <c r="C3" s="463"/>
      <c r="D3" s="464"/>
      <c r="E3" s="464"/>
      <c r="F3" s="464"/>
      <c r="G3" s="465"/>
    </row>
    <row r="4" spans="1:60" x14ac:dyDescent="0.2">
      <c r="A4" s="278" t="s">
        <v>32</v>
      </c>
      <c r="B4" s="279" t="s">
        <v>581</v>
      </c>
      <c r="C4" s="466" t="s">
        <v>582</v>
      </c>
      <c r="D4" s="467"/>
      <c r="E4" s="467"/>
      <c r="F4" s="467"/>
      <c r="G4" s="468"/>
    </row>
    <row r="5" spans="1:60" x14ac:dyDescent="0.2">
      <c r="A5" s="280"/>
      <c r="B5" s="281"/>
      <c r="C5" s="281"/>
      <c r="D5" s="282"/>
      <c r="E5" s="283"/>
      <c r="F5" s="283"/>
      <c r="G5" s="284"/>
    </row>
    <row r="6" spans="1:60" ht="38.25" x14ac:dyDescent="0.2">
      <c r="A6" s="285" t="s">
        <v>33</v>
      </c>
      <c r="B6" s="286" t="s">
        <v>34</v>
      </c>
      <c r="C6" s="286" t="s">
        <v>35</v>
      </c>
      <c r="D6" s="287" t="s">
        <v>36</v>
      </c>
      <c r="E6" s="288" t="s">
        <v>37</v>
      </c>
      <c r="F6" s="289" t="s">
        <v>38</v>
      </c>
      <c r="G6" s="290" t="s">
        <v>39</v>
      </c>
      <c r="H6" s="291" t="s">
        <v>583</v>
      </c>
      <c r="I6" s="292" t="s">
        <v>584</v>
      </c>
      <c r="J6" s="292" t="s">
        <v>585</v>
      </c>
      <c r="K6" s="292" t="s">
        <v>586</v>
      </c>
      <c r="L6" s="292" t="s">
        <v>62</v>
      </c>
      <c r="M6" s="292" t="s">
        <v>587</v>
      </c>
      <c r="N6" s="292" t="s">
        <v>588</v>
      </c>
      <c r="O6" s="292" t="s">
        <v>589</v>
      </c>
      <c r="P6" s="292" t="s">
        <v>590</v>
      </c>
      <c r="Q6" s="292" t="s">
        <v>591</v>
      </c>
      <c r="R6" s="292" t="s">
        <v>131</v>
      </c>
      <c r="S6" s="292" t="s">
        <v>132</v>
      </c>
    </row>
    <row r="7" spans="1:60" x14ac:dyDescent="0.2">
      <c r="A7" s="293" t="s">
        <v>136</v>
      </c>
      <c r="B7" s="294" t="s">
        <v>592</v>
      </c>
      <c r="C7" s="295" t="s">
        <v>593</v>
      </c>
      <c r="D7" s="296"/>
      <c r="E7" s="297"/>
      <c r="F7" s="298"/>
      <c r="G7" s="299">
        <f>SUM(G8:G20)</f>
        <v>0</v>
      </c>
      <c r="H7" s="300"/>
      <c r="I7" s="298">
        <f>SUM(I8:I17)</f>
        <v>0</v>
      </c>
      <c r="J7" s="298"/>
      <c r="K7" s="298">
        <f>SUM(K8:K17)</f>
        <v>0</v>
      </c>
      <c r="L7" s="298"/>
      <c r="M7" s="298">
        <f>SUM(M8:M17)</f>
        <v>0</v>
      </c>
      <c r="N7" s="298"/>
      <c r="O7" s="298">
        <f>SUM(O8:O17)</f>
        <v>0</v>
      </c>
      <c r="P7" s="298"/>
      <c r="Q7" s="298">
        <f>SUM(Q8:Q17)</f>
        <v>0</v>
      </c>
      <c r="R7" s="301"/>
      <c r="S7" s="298"/>
    </row>
    <row r="8" spans="1:60" ht="22.5" outlineLevel="1" x14ac:dyDescent="0.2">
      <c r="A8" s="302">
        <v>1</v>
      </c>
      <c r="B8" s="303" t="s">
        <v>594</v>
      </c>
      <c r="C8" s="304" t="s">
        <v>595</v>
      </c>
      <c r="D8" s="305" t="s">
        <v>596</v>
      </c>
      <c r="E8" s="306">
        <v>10</v>
      </c>
      <c r="F8" s="307"/>
      <c r="G8" s="308">
        <f>ROUND(E8*F8,2)</f>
        <v>0</v>
      </c>
      <c r="H8" s="309"/>
      <c r="I8" s="310">
        <f t="shared" ref="I8" si="0">ROUND(E8*H8,2)</f>
        <v>0</v>
      </c>
      <c r="J8" s="311"/>
      <c r="K8" s="310">
        <f t="shared" ref="K8" si="1">ROUND(E8*J8,2)</f>
        <v>0</v>
      </c>
      <c r="L8" s="310">
        <v>21</v>
      </c>
      <c r="M8" s="310">
        <f>G8*(1+L8/100)</f>
        <v>0</v>
      </c>
      <c r="N8" s="310">
        <v>0</v>
      </c>
      <c r="O8" s="310">
        <f>ROUND(E8*N8,2)</f>
        <v>0</v>
      </c>
      <c r="P8" s="310">
        <v>0</v>
      </c>
      <c r="Q8" s="310">
        <f>ROUND(E8*P8,2)</f>
        <v>0</v>
      </c>
      <c r="R8" s="312"/>
      <c r="S8" s="310" t="s">
        <v>183</v>
      </c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</row>
    <row r="9" spans="1:60" ht="22.5" outlineLevel="1" x14ac:dyDescent="0.2">
      <c r="A9" s="302">
        <v>2</v>
      </c>
      <c r="B9" s="303" t="s">
        <v>597</v>
      </c>
      <c r="C9" s="304" t="s">
        <v>598</v>
      </c>
      <c r="D9" s="305" t="s">
        <v>596</v>
      </c>
      <c r="E9" s="306">
        <v>4</v>
      </c>
      <c r="F9" s="307"/>
      <c r="G9" s="308">
        <f>ROUND(E9*F9,2)</f>
        <v>0</v>
      </c>
      <c r="H9" s="309"/>
      <c r="I9" s="310"/>
      <c r="J9" s="311"/>
      <c r="K9" s="310"/>
      <c r="L9" s="310"/>
      <c r="M9" s="310"/>
      <c r="N9" s="310"/>
      <c r="O9" s="310"/>
      <c r="P9" s="310"/>
      <c r="Q9" s="310"/>
      <c r="R9" s="312"/>
      <c r="S9" s="310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</row>
    <row r="10" spans="1:60" ht="22.5" outlineLevel="1" x14ac:dyDescent="0.2">
      <c r="A10" s="302">
        <v>3</v>
      </c>
      <c r="B10" s="303" t="s">
        <v>599</v>
      </c>
      <c r="C10" s="314" t="s">
        <v>600</v>
      </c>
      <c r="D10" s="315" t="s">
        <v>601</v>
      </c>
      <c r="E10" s="316">
        <v>20</v>
      </c>
      <c r="F10" s="317"/>
      <c r="G10" s="318">
        <f t="shared" ref="G10:G20" si="2">ROUND(E10*F10,2)</f>
        <v>0</v>
      </c>
      <c r="H10" s="309"/>
      <c r="I10" s="310">
        <f t="shared" ref="I10" si="3">ROUND(E10*H10,2)</f>
        <v>0</v>
      </c>
      <c r="J10" s="311"/>
      <c r="K10" s="310">
        <f t="shared" ref="K10" si="4">ROUND(E10*J10,2)</f>
        <v>0</v>
      </c>
      <c r="L10" s="310"/>
      <c r="M10" s="310"/>
      <c r="N10" s="310"/>
      <c r="O10" s="310"/>
      <c r="P10" s="310"/>
      <c r="Q10" s="310"/>
      <c r="R10" s="312"/>
      <c r="S10" s="310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  <c r="BE10" s="313"/>
      <c r="BF10" s="313"/>
      <c r="BG10" s="313"/>
      <c r="BH10" s="313"/>
    </row>
    <row r="11" spans="1:60" ht="22.5" outlineLevel="1" x14ac:dyDescent="0.2">
      <c r="A11" s="302">
        <v>4</v>
      </c>
      <c r="B11" s="303" t="s">
        <v>602</v>
      </c>
      <c r="C11" s="314" t="s">
        <v>603</v>
      </c>
      <c r="D11" s="315" t="s">
        <v>601</v>
      </c>
      <c r="E11" s="316">
        <v>4</v>
      </c>
      <c r="F11" s="317"/>
      <c r="G11" s="318">
        <f t="shared" si="2"/>
        <v>0</v>
      </c>
      <c r="H11" s="309"/>
      <c r="I11" s="310"/>
      <c r="J11" s="311"/>
      <c r="K11" s="310"/>
      <c r="L11" s="310"/>
      <c r="M11" s="310"/>
      <c r="N11" s="310"/>
      <c r="O11" s="310"/>
      <c r="P11" s="310"/>
      <c r="Q11" s="310"/>
      <c r="R11" s="312"/>
      <c r="S11" s="310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</row>
    <row r="12" spans="1:60" ht="22.5" outlineLevel="1" x14ac:dyDescent="0.2">
      <c r="A12" s="302">
        <v>5</v>
      </c>
      <c r="B12" s="303" t="s">
        <v>604</v>
      </c>
      <c r="C12" s="304" t="s">
        <v>605</v>
      </c>
      <c r="D12" s="305" t="s">
        <v>601</v>
      </c>
      <c r="E12" s="306">
        <v>10</v>
      </c>
      <c r="F12" s="307"/>
      <c r="G12" s="318">
        <f t="shared" si="2"/>
        <v>0</v>
      </c>
      <c r="H12" s="309"/>
      <c r="I12" s="310"/>
      <c r="J12" s="311"/>
      <c r="K12" s="310"/>
      <c r="L12" s="310"/>
      <c r="M12" s="310"/>
      <c r="N12" s="310"/>
      <c r="O12" s="310"/>
      <c r="P12" s="310"/>
      <c r="Q12" s="310"/>
      <c r="R12" s="312"/>
      <c r="S12" s="310"/>
      <c r="T12" s="313"/>
      <c r="U12" s="319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</row>
    <row r="13" spans="1:60" ht="33.75" outlineLevel="1" x14ac:dyDescent="0.2">
      <c r="A13" s="302">
        <v>6</v>
      </c>
      <c r="B13" s="303" t="s">
        <v>606</v>
      </c>
      <c r="C13" s="320" t="s">
        <v>607</v>
      </c>
      <c r="D13" s="321" t="s">
        <v>601</v>
      </c>
      <c r="E13" s="322">
        <v>3</v>
      </c>
      <c r="F13" s="323"/>
      <c r="G13" s="318">
        <f t="shared" si="2"/>
        <v>0</v>
      </c>
      <c r="H13" s="309"/>
      <c r="I13" s="310"/>
      <c r="J13" s="311"/>
      <c r="K13" s="310"/>
      <c r="L13" s="310"/>
      <c r="M13" s="310"/>
      <c r="N13" s="310"/>
      <c r="O13" s="310"/>
      <c r="P13" s="310"/>
      <c r="Q13" s="310"/>
      <c r="R13" s="312"/>
      <c r="S13" s="310"/>
      <c r="T13" s="313"/>
      <c r="U13" s="319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3"/>
      <c r="BG13" s="313"/>
      <c r="BH13" s="313"/>
    </row>
    <row r="14" spans="1:60" ht="67.5" outlineLevel="1" x14ac:dyDescent="0.2">
      <c r="A14" s="302">
        <v>7</v>
      </c>
      <c r="B14" s="303" t="s">
        <v>608</v>
      </c>
      <c r="C14" s="320" t="s">
        <v>609</v>
      </c>
      <c r="D14" s="324" t="s">
        <v>601</v>
      </c>
      <c r="E14" s="325">
        <v>2</v>
      </c>
      <c r="F14" s="326"/>
      <c r="G14" s="318">
        <f t="shared" si="2"/>
        <v>0</v>
      </c>
      <c r="H14" s="309"/>
      <c r="I14" s="310"/>
      <c r="J14" s="311"/>
      <c r="K14" s="310"/>
      <c r="L14" s="310"/>
      <c r="M14" s="310"/>
      <c r="N14" s="310"/>
      <c r="O14" s="310"/>
      <c r="P14" s="310"/>
      <c r="Q14" s="310"/>
      <c r="R14" s="312"/>
      <c r="S14" s="310"/>
      <c r="T14" s="313"/>
      <c r="U14" s="319"/>
      <c r="V14" s="327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</row>
    <row r="15" spans="1:60" ht="33.75" outlineLevel="1" x14ac:dyDescent="0.2">
      <c r="A15" s="302">
        <v>8</v>
      </c>
      <c r="B15" s="303" t="s">
        <v>610</v>
      </c>
      <c r="C15" s="320" t="s">
        <v>611</v>
      </c>
      <c r="D15" s="324" t="s">
        <v>596</v>
      </c>
      <c r="E15" s="325">
        <v>4.5</v>
      </c>
      <c r="F15" s="326"/>
      <c r="G15" s="318">
        <f t="shared" si="2"/>
        <v>0</v>
      </c>
      <c r="H15" s="309"/>
      <c r="I15" s="310"/>
      <c r="J15" s="311"/>
      <c r="K15" s="310"/>
      <c r="L15" s="310"/>
      <c r="M15" s="310"/>
      <c r="N15" s="310"/>
      <c r="O15" s="310"/>
      <c r="P15" s="310"/>
      <c r="Q15" s="310"/>
      <c r="R15" s="312"/>
      <c r="S15" s="310"/>
      <c r="T15" s="313"/>
      <c r="U15" s="328"/>
      <c r="V15" s="328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</row>
    <row r="16" spans="1:60" ht="33.75" outlineLevel="1" x14ac:dyDescent="0.2">
      <c r="A16" s="302">
        <v>9</v>
      </c>
      <c r="B16" s="303" t="s">
        <v>612</v>
      </c>
      <c r="C16" s="320" t="s">
        <v>613</v>
      </c>
      <c r="D16" s="324" t="s">
        <v>596</v>
      </c>
      <c r="E16" s="325">
        <v>1.1000000000000001</v>
      </c>
      <c r="F16" s="326"/>
      <c r="G16" s="318">
        <f t="shared" si="2"/>
        <v>0</v>
      </c>
      <c r="H16" s="309"/>
      <c r="I16" s="310"/>
      <c r="J16" s="311"/>
      <c r="K16" s="310"/>
      <c r="L16" s="310"/>
      <c r="M16" s="310"/>
      <c r="N16" s="310"/>
      <c r="O16" s="310"/>
      <c r="P16" s="310"/>
      <c r="Q16" s="310"/>
      <c r="R16" s="312"/>
      <c r="S16" s="310"/>
      <c r="T16" s="313"/>
      <c r="U16" s="328"/>
      <c r="V16" s="328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/>
    </row>
    <row r="17" spans="1:60" outlineLevel="1" x14ac:dyDescent="0.2">
      <c r="A17" s="302">
        <v>10</v>
      </c>
      <c r="B17" s="303" t="s">
        <v>614</v>
      </c>
      <c r="C17" s="329" t="s">
        <v>615</v>
      </c>
      <c r="D17" s="330" t="s">
        <v>596</v>
      </c>
      <c r="E17" s="325">
        <v>11</v>
      </c>
      <c r="F17" s="326"/>
      <c r="G17" s="318">
        <f t="shared" si="2"/>
        <v>0</v>
      </c>
      <c r="H17" s="309"/>
      <c r="I17" s="310"/>
      <c r="J17" s="311"/>
      <c r="K17" s="310"/>
      <c r="L17" s="310"/>
      <c r="M17" s="310"/>
      <c r="N17" s="310"/>
      <c r="O17" s="310"/>
      <c r="P17" s="310"/>
      <c r="Q17" s="310"/>
      <c r="R17" s="312"/>
      <c r="S17" s="310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</row>
    <row r="18" spans="1:60" outlineLevel="1" x14ac:dyDescent="0.2">
      <c r="A18" s="302">
        <v>11</v>
      </c>
      <c r="B18" s="303" t="s">
        <v>616</v>
      </c>
      <c r="C18" s="329" t="s">
        <v>617</v>
      </c>
      <c r="D18" s="330" t="s">
        <v>601</v>
      </c>
      <c r="E18" s="325">
        <v>11</v>
      </c>
      <c r="F18" s="326"/>
      <c r="G18" s="318">
        <f t="shared" si="2"/>
        <v>0</v>
      </c>
      <c r="H18" s="309"/>
      <c r="I18" s="310"/>
      <c r="J18" s="311"/>
      <c r="K18" s="310"/>
      <c r="L18" s="310"/>
      <c r="M18" s="310"/>
      <c r="N18" s="310"/>
      <c r="O18" s="310"/>
      <c r="P18" s="310"/>
      <c r="Q18" s="310"/>
      <c r="R18" s="312"/>
      <c r="S18" s="310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</row>
    <row r="19" spans="1:60" outlineLevel="1" x14ac:dyDescent="0.2">
      <c r="A19" s="302">
        <v>12</v>
      </c>
      <c r="B19" s="303" t="s">
        <v>618</v>
      </c>
      <c r="C19" s="314" t="s">
        <v>619</v>
      </c>
      <c r="D19" s="315" t="s">
        <v>620</v>
      </c>
      <c r="E19" s="306">
        <v>1</v>
      </c>
      <c r="F19" s="307"/>
      <c r="G19" s="318">
        <f t="shared" si="2"/>
        <v>0</v>
      </c>
      <c r="H19" s="309"/>
      <c r="I19" s="310"/>
      <c r="J19" s="311"/>
      <c r="K19" s="310"/>
      <c r="L19" s="310"/>
      <c r="M19" s="310"/>
      <c r="N19" s="310"/>
      <c r="O19" s="310"/>
      <c r="P19" s="310"/>
      <c r="Q19" s="310"/>
      <c r="R19" s="312"/>
      <c r="S19" s="310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</row>
    <row r="20" spans="1:60" outlineLevel="1" x14ac:dyDescent="0.2">
      <c r="A20" s="302">
        <v>13</v>
      </c>
      <c r="B20" s="303" t="s">
        <v>621</v>
      </c>
      <c r="C20" s="304" t="s">
        <v>622</v>
      </c>
      <c r="D20" s="331" t="s">
        <v>620</v>
      </c>
      <c r="E20" s="332">
        <v>1</v>
      </c>
      <c r="F20" s="333"/>
      <c r="G20" s="318">
        <f t="shared" si="2"/>
        <v>0</v>
      </c>
      <c r="H20" s="309"/>
      <c r="I20" s="310"/>
      <c r="J20" s="311"/>
      <c r="K20" s="310"/>
      <c r="L20" s="310"/>
      <c r="M20" s="310"/>
      <c r="N20" s="310"/>
      <c r="O20" s="310"/>
      <c r="P20" s="310"/>
      <c r="Q20" s="310"/>
      <c r="R20" s="312"/>
      <c r="S20" s="310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</row>
    <row r="21" spans="1:60" x14ac:dyDescent="0.2">
      <c r="A21" s="334" t="s">
        <v>136</v>
      </c>
      <c r="B21" s="335" t="s">
        <v>623</v>
      </c>
      <c r="C21" s="336" t="s">
        <v>624</v>
      </c>
      <c r="D21" s="337"/>
      <c r="E21" s="338"/>
      <c r="F21" s="339"/>
      <c r="G21" s="340">
        <f>SUM(G22:G32)</f>
        <v>0</v>
      </c>
      <c r="H21" s="341"/>
      <c r="I21" s="339">
        <f>SUM(I22:I27)</f>
        <v>0</v>
      </c>
      <c r="J21" s="339"/>
      <c r="K21" s="339">
        <f>SUM(K22:K27)</f>
        <v>0</v>
      </c>
      <c r="L21" s="339"/>
      <c r="M21" s="339">
        <f>SUM(M22:M27)</f>
        <v>0</v>
      </c>
      <c r="N21" s="339"/>
      <c r="O21" s="339">
        <f>SUM(O22:O27)</f>
        <v>0</v>
      </c>
      <c r="P21" s="339"/>
      <c r="Q21" s="339">
        <f>SUM(Q22:Q27)</f>
        <v>0</v>
      </c>
      <c r="R21" s="342"/>
      <c r="S21" s="339"/>
      <c r="U21" s="343"/>
      <c r="V21" s="343"/>
    </row>
    <row r="22" spans="1:60" ht="22.5" outlineLevel="1" x14ac:dyDescent="0.2">
      <c r="A22" s="344">
        <v>14</v>
      </c>
      <c r="B22" s="345">
        <v>722001</v>
      </c>
      <c r="C22" s="346" t="s">
        <v>625</v>
      </c>
      <c r="D22" s="347" t="s">
        <v>596</v>
      </c>
      <c r="E22" s="348">
        <v>14</v>
      </c>
      <c r="F22" s="307"/>
      <c r="G22" s="349">
        <f t="shared" ref="G22:G31" si="5">ROUND(E22*F22,2)</f>
        <v>0</v>
      </c>
      <c r="H22" s="309"/>
      <c r="I22" s="310"/>
      <c r="J22" s="311"/>
      <c r="K22" s="310"/>
      <c r="L22" s="310"/>
      <c r="M22" s="310"/>
      <c r="N22" s="310"/>
      <c r="O22" s="310"/>
      <c r="P22" s="310"/>
      <c r="Q22" s="310"/>
      <c r="R22" s="312"/>
      <c r="S22" s="310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</row>
    <row r="23" spans="1:60" ht="22.5" outlineLevel="1" x14ac:dyDescent="0.2">
      <c r="A23" s="344">
        <v>15</v>
      </c>
      <c r="B23" s="345">
        <v>722002</v>
      </c>
      <c r="C23" s="346" t="s">
        <v>626</v>
      </c>
      <c r="D23" s="347" t="s">
        <v>596</v>
      </c>
      <c r="E23" s="348">
        <v>14</v>
      </c>
      <c r="F23" s="307"/>
      <c r="G23" s="349">
        <f t="shared" si="5"/>
        <v>0</v>
      </c>
      <c r="H23" s="309"/>
      <c r="I23" s="310"/>
      <c r="J23" s="311"/>
      <c r="K23" s="310"/>
      <c r="L23" s="310"/>
      <c r="M23" s="310"/>
      <c r="N23" s="310"/>
      <c r="O23" s="310"/>
      <c r="P23" s="310"/>
      <c r="Q23" s="310"/>
      <c r="R23" s="312"/>
      <c r="S23" s="310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</row>
    <row r="24" spans="1:60" ht="22.5" outlineLevel="1" x14ac:dyDescent="0.2">
      <c r="A24" s="344">
        <v>16</v>
      </c>
      <c r="B24" s="345">
        <v>722003</v>
      </c>
      <c r="C24" s="346" t="s">
        <v>627</v>
      </c>
      <c r="D24" s="347" t="s">
        <v>601</v>
      </c>
      <c r="E24" s="348">
        <v>56</v>
      </c>
      <c r="F24" s="307"/>
      <c r="G24" s="349">
        <f t="shared" si="5"/>
        <v>0</v>
      </c>
      <c r="H24" s="309"/>
      <c r="I24" s="310"/>
      <c r="J24" s="311"/>
      <c r="K24" s="310"/>
      <c r="L24" s="310"/>
      <c r="M24" s="310"/>
      <c r="N24" s="310"/>
      <c r="O24" s="310"/>
      <c r="P24" s="310"/>
      <c r="Q24" s="310"/>
      <c r="R24" s="312"/>
      <c r="S24" s="310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</row>
    <row r="25" spans="1:60" ht="22.5" outlineLevel="1" x14ac:dyDescent="0.2">
      <c r="A25" s="344">
        <v>17</v>
      </c>
      <c r="B25" s="345">
        <v>722004</v>
      </c>
      <c r="C25" s="304" t="s">
        <v>628</v>
      </c>
      <c r="D25" s="305" t="s">
        <v>601</v>
      </c>
      <c r="E25" s="306">
        <v>24</v>
      </c>
      <c r="F25" s="307"/>
      <c r="G25" s="349">
        <f t="shared" si="5"/>
        <v>0</v>
      </c>
      <c r="H25" s="309"/>
      <c r="I25" s="310"/>
      <c r="J25" s="311"/>
      <c r="K25" s="310"/>
      <c r="L25" s="310"/>
      <c r="M25" s="310"/>
      <c r="N25" s="310"/>
      <c r="O25" s="310"/>
      <c r="P25" s="310"/>
      <c r="Q25" s="310"/>
      <c r="R25" s="312"/>
      <c r="S25" s="310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</row>
    <row r="26" spans="1:60" ht="33.75" outlineLevel="1" x14ac:dyDescent="0.2">
      <c r="A26" s="344">
        <v>18</v>
      </c>
      <c r="B26" s="345">
        <v>722005</v>
      </c>
      <c r="C26" s="329" t="s">
        <v>629</v>
      </c>
      <c r="D26" s="330" t="s">
        <v>596</v>
      </c>
      <c r="E26" s="350">
        <v>14.8</v>
      </c>
      <c r="F26" s="326"/>
      <c r="G26" s="351">
        <f t="shared" si="5"/>
        <v>0</v>
      </c>
      <c r="H26" s="309"/>
      <c r="I26" s="310"/>
      <c r="J26" s="311"/>
      <c r="K26" s="310"/>
      <c r="L26" s="310"/>
      <c r="M26" s="310"/>
      <c r="N26" s="310"/>
      <c r="O26" s="310"/>
      <c r="P26" s="310"/>
      <c r="Q26" s="310"/>
      <c r="R26" s="312"/>
      <c r="S26" s="310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</row>
    <row r="27" spans="1:60" ht="22.5" outlineLevel="1" x14ac:dyDescent="0.2">
      <c r="A27" s="344">
        <v>19</v>
      </c>
      <c r="B27" s="345">
        <v>722006</v>
      </c>
      <c r="C27" s="329" t="s">
        <v>630</v>
      </c>
      <c r="D27" s="330" t="s">
        <v>601</v>
      </c>
      <c r="E27" s="350">
        <v>2</v>
      </c>
      <c r="F27" s="326"/>
      <c r="G27" s="351">
        <f t="shared" si="5"/>
        <v>0</v>
      </c>
      <c r="H27" s="309"/>
      <c r="I27" s="310"/>
      <c r="J27" s="311"/>
      <c r="K27" s="310"/>
      <c r="L27" s="310"/>
      <c r="M27" s="310"/>
      <c r="N27" s="310"/>
      <c r="O27" s="310"/>
      <c r="P27" s="310"/>
      <c r="Q27" s="310"/>
      <c r="R27" s="312"/>
      <c r="S27" s="310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</row>
    <row r="28" spans="1:60" ht="45" outlineLevel="1" x14ac:dyDescent="0.2">
      <c r="A28" s="344">
        <v>20</v>
      </c>
      <c r="B28" s="345">
        <v>722007</v>
      </c>
      <c r="C28" s="352" t="s">
        <v>631</v>
      </c>
      <c r="D28" s="353" t="s">
        <v>601</v>
      </c>
      <c r="E28" s="350">
        <v>3</v>
      </c>
      <c r="F28" s="326"/>
      <c r="G28" s="351">
        <f t="shared" si="5"/>
        <v>0</v>
      </c>
      <c r="H28" s="309"/>
      <c r="I28" s="310"/>
      <c r="J28" s="311"/>
      <c r="K28" s="310"/>
      <c r="L28" s="310"/>
      <c r="M28" s="310"/>
      <c r="N28" s="310"/>
      <c r="O28" s="310"/>
      <c r="P28" s="310"/>
      <c r="Q28" s="310"/>
      <c r="R28" s="312"/>
      <c r="S28" s="310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</row>
    <row r="29" spans="1:60" ht="22.5" outlineLevel="1" x14ac:dyDescent="0.2">
      <c r="A29" s="344">
        <v>21</v>
      </c>
      <c r="B29" s="345">
        <v>722008</v>
      </c>
      <c r="C29" s="354" t="s">
        <v>632</v>
      </c>
      <c r="D29" s="355" t="s">
        <v>596</v>
      </c>
      <c r="E29" s="356">
        <v>28</v>
      </c>
      <c r="F29" s="307"/>
      <c r="G29" s="349">
        <f t="shared" si="5"/>
        <v>0</v>
      </c>
      <c r="H29" s="309"/>
      <c r="I29" s="310"/>
      <c r="J29" s="311"/>
      <c r="K29" s="310"/>
      <c r="L29" s="310"/>
      <c r="M29" s="310"/>
      <c r="N29" s="310"/>
      <c r="O29" s="310"/>
      <c r="P29" s="310"/>
      <c r="Q29" s="310"/>
      <c r="R29" s="312"/>
      <c r="S29" s="310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</row>
    <row r="30" spans="1:60" outlineLevel="1" x14ac:dyDescent="0.2">
      <c r="A30" s="344">
        <v>22</v>
      </c>
      <c r="B30" s="345">
        <v>722009</v>
      </c>
      <c r="C30" s="354" t="s">
        <v>633</v>
      </c>
      <c r="D30" s="355" t="s">
        <v>601</v>
      </c>
      <c r="E30" s="356">
        <v>28</v>
      </c>
      <c r="F30" s="307"/>
      <c r="G30" s="349">
        <f t="shared" si="5"/>
        <v>0</v>
      </c>
      <c r="H30" s="309"/>
      <c r="I30" s="310"/>
      <c r="J30" s="311"/>
      <c r="K30" s="310"/>
      <c r="L30" s="310"/>
      <c r="M30" s="310"/>
      <c r="N30" s="310"/>
      <c r="O30" s="310"/>
      <c r="P30" s="310"/>
      <c r="Q30" s="310"/>
      <c r="R30" s="312"/>
      <c r="S30" s="310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</row>
    <row r="31" spans="1:60" x14ac:dyDescent="0.2">
      <c r="A31" s="344">
        <v>23</v>
      </c>
      <c r="B31" s="345">
        <v>722010</v>
      </c>
      <c r="C31" s="357" t="s">
        <v>619</v>
      </c>
      <c r="D31" s="358" t="s">
        <v>620</v>
      </c>
      <c r="E31" s="359">
        <v>1</v>
      </c>
      <c r="F31" s="323"/>
      <c r="G31" s="360">
        <f t="shared" si="5"/>
        <v>0</v>
      </c>
      <c r="H31" s="361"/>
      <c r="I31" s="362"/>
      <c r="J31" s="362"/>
      <c r="K31" s="362"/>
      <c r="L31" s="362"/>
      <c r="M31" s="362"/>
      <c r="N31" s="362"/>
      <c r="O31" s="362"/>
      <c r="P31" s="362"/>
      <c r="Q31" s="362"/>
      <c r="R31" s="363"/>
      <c r="S31" s="362"/>
    </row>
    <row r="32" spans="1:60" x14ac:dyDescent="0.2">
      <c r="A32" s="344">
        <v>24</v>
      </c>
      <c r="B32" s="345">
        <v>722011</v>
      </c>
      <c r="C32" s="314" t="s">
        <v>622</v>
      </c>
      <c r="D32" s="315" t="s">
        <v>620</v>
      </c>
      <c r="E32" s="348">
        <v>1</v>
      </c>
      <c r="F32" s="307"/>
      <c r="G32" s="349">
        <f>ROUND(E32*F32,2)</f>
        <v>0</v>
      </c>
      <c r="H32" s="361"/>
      <c r="I32" s="362"/>
      <c r="J32" s="362"/>
      <c r="K32" s="362"/>
      <c r="L32" s="362"/>
      <c r="M32" s="362"/>
      <c r="N32" s="362"/>
      <c r="O32" s="362"/>
      <c r="P32" s="362"/>
      <c r="Q32" s="362"/>
      <c r="R32" s="363"/>
      <c r="S32" s="362"/>
    </row>
    <row r="33" spans="1:60" outlineLevel="1" x14ac:dyDescent="0.2">
      <c r="A33" s="334" t="s">
        <v>136</v>
      </c>
      <c r="B33" s="335" t="s">
        <v>634</v>
      </c>
      <c r="C33" s="336" t="s">
        <v>635</v>
      </c>
      <c r="D33" s="337"/>
      <c r="E33" s="338"/>
      <c r="F33" s="339"/>
      <c r="G33" s="340">
        <f>SUM(G34:G42)</f>
        <v>0</v>
      </c>
      <c r="H33" s="309"/>
      <c r="I33" s="310">
        <f>ROUND(E34*H33,2)</f>
        <v>0</v>
      </c>
      <c r="J33" s="311"/>
      <c r="K33" s="310">
        <f>ROUND(E34*J33,2)</f>
        <v>0</v>
      </c>
      <c r="L33" s="310">
        <v>21</v>
      </c>
      <c r="M33" s="310">
        <f>G34*(1+L33/100)</f>
        <v>0</v>
      </c>
      <c r="N33" s="310">
        <v>0</v>
      </c>
      <c r="O33" s="310">
        <f>ROUND(E34*N33,2)</f>
        <v>0</v>
      </c>
      <c r="P33" s="310">
        <v>0</v>
      </c>
      <c r="Q33" s="310">
        <f>ROUND(E34*P33,2)</f>
        <v>0</v>
      </c>
      <c r="R33" s="312"/>
      <c r="S33" s="310" t="s">
        <v>183</v>
      </c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313"/>
      <c r="BH33" s="313"/>
    </row>
    <row r="34" spans="1:60" ht="45" outlineLevel="1" x14ac:dyDescent="0.2">
      <c r="A34" s="364">
        <v>25</v>
      </c>
      <c r="B34" s="365">
        <v>725001</v>
      </c>
      <c r="C34" s="366" t="s">
        <v>636</v>
      </c>
      <c r="D34" s="347" t="s">
        <v>601</v>
      </c>
      <c r="E34" s="306">
        <v>3</v>
      </c>
      <c r="F34" s="307">
        <v>0</v>
      </c>
      <c r="G34" s="367">
        <f>ROUND(E34*F34,2)</f>
        <v>0</v>
      </c>
      <c r="H34" s="368"/>
      <c r="I34" s="310"/>
      <c r="J34" s="310"/>
      <c r="K34" s="310"/>
      <c r="L34" s="310"/>
      <c r="M34" s="310"/>
      <c r="N34" s="310"/>
      <c r="O34" s="310"/>
      <c r="P34" s="310"/>
      <c r="Q34" s="310"/>
      <c r="R34" s="312"/>
      <c r="S34" s="310"/>
      <c r="T34" s="313"/>
      <c r="U34" s="313"/>
      <c r="V34" s="313"/>
      <c r="W34" s="369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70" t="e">
        <f>#REF!</f>
        <v>#REF!</v>
      </c>
      <c r="BB34" s="313"/>
      <c r="BC34" s="313"/>
      <c r="BD34" s="313"/>
      <c r="BE34" s="313"/>
      <c r="BF34" s="313"/>
      <c r="BG34" s="313"/>
      <c r="BH34" s="313"/>
    </row>
    <row r="35" spans="1:60" ht="67.5" outlineLevel="1" x14ac:dyDescent="0.2">
      <c r="A35" s="364">
        <v>26</v>
      </c>
      <c r="B35" s="365">
        <v>725002</v>
      </c>
      <c r="C35" s="314" t="s">
        <v>637</v>
      </c>
      <c r="D35" s="347" t="s">
        <v>601</v>
      </c>
      <c r="E35" s="306">
        <v>10</v>
      </c>
      <c r="F35" s="307"/>
      <c r="G35" s="367">
        <f t="shared" ref="G35:G42" si="6">ROUND(E35*F35,2)</f>
        <v>0</v>
      </c>
      <c r="H35" s="309"/>
      <c r="I35" s="310"/>
      <c r="J35" s="311"/>
      <c r="K35" s="310"/>
      <c r="L35" s="310"/>
      <c r="M35" s="310"/>
      <c r="N35" s="310"/>
      <c r="O35" s="310"/>
      <c r="P35" s="310"/>
      <c r="Q35" s="310"/>
      <c r="R35" s="312"/>
      <c r="S35" s="310"/>
      <c r="T35" s="313"/>
      <c r="U35" s="313"/>
      <c r="V35" s="313"/>
      <c r="W35" s="313"/>
      <c r="X35" s="369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</row>
    <row r="36" spans="1:60" ht="33.75" outlineLevel="1" x14ac:dyDescent="0.2">
      <c r="A36" s="364">
        <v>27</v>
      </c>
      <c r="B36" s="365">
        <v>725003</v>
      </c>
      <c r="C36" s="346" t="s">
        <v>638</v>
      </c>
      <c r="D36" s="347" t="s">
        <v>601</v>
      </c>
      <c r="E36" s="306">
        <v>3</v>
      </c>
      <c r="F36" s="307"/>
      <c r="G36" s="367">
        <f t="shared" si="6"/>
        <v>0</v>
      </c>
      <c r="H36" s="371"/>
      <c r="I36" s="372"/>
      <c r="J36" s="371"/>
      <c r="K36" s="372"/>
      <c r="L36" s="372"/>
      <c r="M36" s="372"/>
      <c r="N36" s="372"/>
      <c r="O36" s="372"/>
      <c r="P36" s="372"/>
      <c r="Q36" s="372"/>
      <c r="R36" s="372"/>
      <c r="S36" s="372"/>
      <c r="T36" s="313"/>
      <c r="U36" s="313"/>
      <c r="V36" s="313"/>
      <c r="W36" s="369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</row>
    <row r="37" spans="1:60" ht="67.5" x14ac:dyDescent="0.2">
      <c r="A37" s="364">
        <v>28</v>
      </c>
      <c r="B37" s="365">
        <v>725004</v>
      </c>
      <c r="C37" s="373" t="s">
        <v>639</v>
      </c>
      <c r="D37" s="347" t="s">
        <v>601</v>
      </c>
      <c r="E37" s="306">
        <v>1</v>
      </c>
      <c r="F37" s="307"/>
      <c r="G37" s="367">
        <f t="shared" si="6"/>
        <v>0</v>
      </c>
    </row>
    <row r="38" spans="1:60" ht="33.75" x14ac:dyDescent="0.2">
      <c r="A38" s="364">
        <v>29</v>
      </c>
      <c r="B38" s="365">
        <v>725005</v>
      </c>
      <c r="C38" s="373" t="s">
        <v>640</v>
      </c>
      <c r="D38" s="347" t="s">
        <v>601</v>
      </c>
      <c r="E38" s="306">
        <v>6</v>
      </c>
      <c r="F38" s="307"/>
      <c r="G38" s="367">
        <f t="shared" si="6"/>
        <v>0</v>
      </c>
    </row>
    <row r="39" spans="1:60" ht="33.75" x14ac:dyDescent="0.2">
      <c r="A39" s="364">
        <v>30</v>
      </c>
      <c r="B39" s="365">
        <v>725006</v>
      </c>
      <c r="C39" s="373" t="s">
        <v>641</v>
      </c>
      <c r="D39" s="347" t="s">
        <v>601</v>
      </c>
      <c r="E39" s="306">
        <v>2</v>
      </c>
      <c r="F39" s="307"/>
      <c r="G39" s="367">
        <f t="shared" si="6"/>
        <v>0</v>
      </c>
    </row>
    <row r="40" spans="1:60" ht="33.75" x14ac:dyDescent="0.2">
      <c r="A40" s="364">
        <v>31</v>
      </c>
      <c r="B40" s="365">
        <v>725007</v>
      </c>
      <c r="C40" s="373" t="s">
        <v>642</v>
      </c>
      <c r="D40" s="347" t="s">
        <v>601</v>
      </c>
      <c r="E40" s="306">
        <v>9</v>
      </c>
      <c r="F40" s="307"/>
      <c r="G40" s="367">
        <f t="shared" si="6"/>
        <v>0</v>
      </c>
    </row>
    <row r="41" spans="1:60" ht="33.75" x14ac:dyDescent="0.2">
      <c r="A41" s="364">
        <v>32</v>
      </c>
      <c r="B41" s="365">
        <v>725008</v>
      </c>
      <c r="C41" s="373" t="s">
        <v>643</v>
      </c>
      <c r="D41" s="347" t="s">
        <v>601</v>
      </c>
      <c r="E41" s="306">
        <v>6</v>
      </c>
      <c r="F41" s="307"/>
      <c r="G41" s="367">
        <f t="shared" si="6"/>
        <v>0</v>
      </c>
    </row>
    <row r="42" spans="1:60" x14ac:dyDescent="0.2">
      <c r="A42" s="364">
        <v>33</v>
      </c>
      <c r="B42" s="365">
        <v>725009</v>
      </c>
      <c r="C42" s="354" t="s">
        <v>644</v>
      </c>
      <c r="D42" s="355" t="s">
        <v>601</v>
      </c>
      <c r="E42" s="306">
        <v>2</v>
      </c>
      <c r="F42" s="307"/>
      <c r="G42" s="374">
        <f t="shared" si="6"/>
        <v>0</v>
      </c>
    </row>
    <row r="43" spans="1:60" x14ac:dyDescent="0.2">
      <c r="A43" s="280"/>
      <c r="B43" s="281" t="s">
        <v>576</v>
      </c>
      <c r="C43" s="375" t="s">
        <v>576</v>
      </c>
      <c r="D43" s="282"/>
      <c r="E43" s="283"/>
      <c r="F43" s="283"/>
      <c r="G43" s="284"/>
    </row>
    <row r="44" spans="1:60" x14ac:dyDescent="0.2">
      <c r="A44" s="376"/>
      <c r="B44" s="377" t="s">
        <v>67</v>
      </c>
      <c r="C44" s="378" t="s">
        <v>576</v>
      </c>
      <c r="D44" s="379"/>
      <c r="E44" s="380"/>
      <c r="F44" s="380"/>
      <c r="G44" s="381">
        <f>G7+G21+G33</f>
        <v>0</v>
      </c>
    </row>
    <row r="45" spans="1:60" x14ac:dyDescent="0.2">
      <c r="A45" s="280"/>
      <c r="B45" s="281" t="s">
        <v>576</v>
      </c>
      <c r="C45" s="375" t="s">
        <v>576</v>
      </c>
      <c r="D45" s="282"/>
      <c r="E45" s="283"/>
      <c r="F45" s="283"/>
      <c r="G45" s="284"/>
    </row>
    <row r="46" spans="1:60" x14ac:dyDescent="0.2">
      <c r="A46" s="469" t="s">
        <v>645</v>
      </c>
      <c r="B46" s="470"/>
      <c r="C46" s="470"/>
      <c r="D46" s="282"/>
      <c r="E46" s="283"/>
      <c r="F46" s="283"/>
      <c r="G46" s="284"/>
    </row>
    <row r="47" spans="1:60" x14ac:dyDescent="0.2">
      <c r="A47" s="471" t="s">
        <v>646</v>
      </c>
      <c r="B47" s="472"/>
      <c r="C47" s="472"/>
      <c r="D47" s="472"/>
      <c r="E47" s="472"/>
      <c r="F47" s="472"/>
      <c r="G47" s="473"/>
    </row>
    <row r="48" spans="1:60" x14ac:dyDescent="0.2">
      <c r="A48" s="474"/>
      <c r="B48" s="475"/>
      <c r="C48" s="475"/>
      <c r="D48" s="475"/>
      <c r="E48" s="475"/>
      <c r="F48" s="475"/>
      <c r="G48" s="476"/>
    </row>
    <row r="49" spans="1:7" x14ac:dyDescent="0.2">
      <c r="A49" s="477"/>
      <c r="B49" s="478"/>
      <c r="C49" s="478"/>
      <c r="D49" s="478"/>
      <c r="E49" s="478"/>
      <c r="F49" s="478"/>
      <c r="G49" s="479"/>
    </row>
    <row r="50" spans="1:7" ht="13.5" thickBot="1" x14ac:dyDescent="0.25">
      <c r="A50" s="382"/>
      <c r="B50" s="383" t="s">
        <v>576</v>
      </c>
      <c r="C50" s="384" t="s">
        <v>576</v>
      </c>
      <c r="D50" s="385"/>
      <c r="E50" s="386"/>
      <c r="F50" s="386"/>
      <c r="G50" s="387"/>
    </row>
    <row r="51" spans="1:7" x14ac:dyDescent="0.2">
      <c r="C51" s="389"/>
      <c r="D51" s="390"/>
    </row>
    <row r="52" spans="1:7" x14ac:dyDescent="0.2">
      <c r="D52" s="390"/>
    </row>
    <row r="53" spans="1:7" x14ac:dyDescent="0.2">
      <c r="D53" s="390"/>
    </row>
    <row r="54" spans="1:7" x14ac:dyDescent="0.2">
      <c r="D54" s="390"/>
    </row>
    <row r="55" spans="1:7" x14ac:dyDescent="0.2">
      <c r="D55" s="390"/>
    </row>
    <row r="56" spans="1:7" x14ac:dyDescent="0.2">
      <c r="D56" s="390"/>
    </row>
    <row r="57" spans="1:7" x14ac:dyDescent="0.2">
      <c r="D57" s="390"/>
    </row>
    <row r="58" spans="1:7" x14ac:dyDescent="0.2">
      <c r="D58" s="390"/>
    </row>
    <row r="59" spans="1:7" x14ac:dyDescent="0.2">
      <c r="D59" s="390"/>
    </row>
    <row r="60" spans="1:7" x14ac:dyDescent="0.2">
      <c r="D60" s="390"/>
    </row>
    <row r="61" spans="1:7" x14ac:dyDescent="0.2">
      <c r="D61" s="390"/>
    </row>
    <row r="62" spans="1:7" x14ac:dyDescent="0.2">
      <c r="D62" s="390"/>
    </row>
    <row r="63" spans="1:7" x14ac:dyDescent="0.2">
      <c r="D63" s="390"/>
    </row>
    <row r="64" spans="1:7" x14ac:dyDescent="0.2">
      <c r="D64" s="390"/>
    </row>
    <row r="65" spans="4:4" x14ac:dyDescent="0.2">
      <c r="D65" s="390"/>
    </row>
    <row r="66" spans="4:4" x14ac:dyDescent="0.2">
      <c r="D66" s="390"/>
    </row>
    <row r="67" spans="4:4" x14ac:dyDescent="0.2">
      <c r="D67" s="390"/>
    </row>
    <row r="68" spans="4:4" x14ac:dyDescent="0.2">
      <c r="D68" s="390"/>
    </row>
    <row r="69" spans="4:4" x14ac:dyDescent="0.2">
      <c r="D69" s="390"/>
    </row>
    <row r="70" spans="4:4" x14ac:dyDescent="0.2">
      <c r="D70" s="390"/>
    </row>
    <row r="71" spans="4:4" x14ac:dyDescent="0.2">
      <c r="D71" s="390"/>
    </row>
    <row r="72" spans="4:4" x14ac:dyDescent="0.2">
      <c r="D72" s="390"/>
    </row>
    <row r="73" spans="4:4" x14ac:dyDescent="0.2">
      <c r="D73" s="390"/>
    </row>
    <row r="74" spans="4:4" x14ac:dyDescent="0.2">
      <c r="D74" s="390"/>
    </row>
    <row r="75" spans="4:4" x14ac:dyDescent="0.2">
      <c r="D75" s="390"/>
    </row>
    <row r="76" spans="4:4" x14ac:dyDescent="0.2">
      <c r="D76" s="390"/>
    </row>
    <row r="77" spans="4:4" x14ac:dyDescent="0.2">
      <c r="D77" s="390"/>
    </row>
    <row r="78" spans="4:4" x14ac:dyDescent="0.2">
      <c r="D78" s="390"/>
    </row>
    <row r="79" spans="4:4" x14ac:dyDescent="0.2">
      <c r="D79" s="390"/>
    </row>
    <row r="80" spans="4:4" x14ac:dyDescent="0.2">
      <c r="D80" s="390"/>
    </row>
    <row r="81" spans="4:4" x14ac:dyDescent="0.2">
      <c r="D81" s="390"/>
    </row>
    <row r="82" spans="4:4" x14ac:dyDescent="0.2">
      <c r="D82" s="390"/>
    </row>
    <row r="83" spans="4:4" x14ac:dyDescent="0.2">
      <c r="D83" s="390"/>
    </row>
    <row r="84" spans="4:4" x14ac:dyDescent="0.2">
      <c r="D84" s="390"/>
    </row>
    <row r="85" spans="4:4" x14ac:dyDescent="0.2">
      <c r="D85" s="390"/>
    </row>
    <row r="86" spans="4:4" x14ac:dyDescent="0.2">
      <c r="D86" s="390"/>
    </row>
    <row r="87" spans="4:4" x14ac:dyDescent="0.2">
      <c r="D87" s="390"/>
    </row>
    <row r="88" spans="4:4" x14ac:dyDescent="0.2">
      <c r="D88" s="390"/>
    </row>
    <row r="89" spans="4:4" x14ac:dyDescent="0.2">
      <c r="D89" s="390"/>
    </row>
    <row r="90" spans="4:4" x14ac:dyDescent="0.2">
      <c r="D90" s="390"/>
    </row>
    <row r="91" spans="4:4" x14ac:dyDescent="0.2">
      <c r="D91" s="390"/>
    </row>
    <row r="92" spans="4:4" x14ac:dyDescent="0.2">
      <c r="D92" s="390"/>
    </row>
    <row r="93" spans="4:4" x14ac:dyDescent="0.2">
      <c r="D93" s="390"/>
    </row>
    <row r="94" spans="4:4" x14ac:dyDescent="0.2">
      <c r="D94" s="390"/>
    </row>
    <row r="95" spans="4:4" x14ac:dyDescent="0.2">
      <c r="D95" s="390"/>
    </row>
    <row r="96" spans="4:4" x14ac:dyDescent="0.2">
      <c r="D96" s="390"/>
    </row>
    <row r="97" spans="4:4" x14ac:dyDescent="0.2">
      <c r="D97" s="390"/>
    </row>
    <row r="98" spans="4:4" x14ac:dyDescent="0.2">
      <c r="D98" s="390"/>
    </row>
    <row r="99" spans="4:4" x14ac:dyDescent="0.2">
      <c r="D99" s="390"/>
    </row>
    <row r="100" spans="4:4" x14ac:dyDescent="0.2">
      <c r="D100" s="390"/>
    </row>
    <row r="101" spans="4:4" x14ac:dyDescent="0.2">
      <c r="D101" s="390"/>
    </row>
    <row r="102" spans="4:4" x14ac:dyDescent="0.2">
      <c r="D102" s="390"/>
    </row>
    <row r="103" spans="4:4" x14ac:dyDescent="0.2">
      <c r="D103" s="390"/>
    </row>
    <row r="104" spans="4:4" x14ac:dyDescent="0.2">
      <c r="D104" s="390"/>
    </row>
    <row r="105" spans="4:4" x14ac:dyDescent="0.2">
      <c r="D105" s="390"/>
    </row>
    <row r="106" spans="4:4" x14ac:dyDescent="0.2">
      <c r="D106" s="390"/>
    </row>
    <row r="107" spans="4:4" x14ac:dyDescent="0.2">
      <c r="D107" s="390"/>
    </row>
    <row r="108" spans="4:4" x14ac:dyDescent="0.2">
      <c r="D108" s="390"/>
    </row>
    <row r="109" spans="4:4" x14ac:dyDescent="0.2">
      <c r="D109" s="390"/>
    </row>
    <row r="110" spans="4:4" x14ac:dyDescent="0.2">
      <c r="D110" s="390"/>
    </row>
    <row r="111" spans="4:4" x14ac:dyDescent="0.2">
      <c r="D111" s="390"/>
    </row>
    <row r="112" spans="4:4" x14ac:dyDescent="0.2">
      <c r="D112" s="390"/>
    </row>
    <row r="113" spans="4:4" x14ac:dyDescent="0.2">
      <c r="D113" s="390"/>
    </row>
    <row r="114" spans="4:4" x14ac:dyDescent="0.2">
      <c r="D114" s="390"/>
    </row>
    <row r="115" spans="4:4" x14ac:dyDescent="0.2">
      <c r="D115" s="390"/>
    </row>
    <row r="116" spans="4:4" x14ac:dyDescent="0.2">
      <c r="D116" s="390"/>
    </row>
    <row r="117" spans="4:4" x14ac:dyDescent="0.2">
      <c r="D117" s="390"/>
    </row>
    <row r="118" spans="4:4" x14ac:dyDescent="0.2">
      <c r="D118" s="390"/>
    </row>
    <row r="119" spans="4:4" x14ac:dyDescent="0.2">
      <c r="D119" s="390"/>
    </row>
    <row r="120" spans="4:4" x14ac:dyDescent="0.2">
      <c r="D120" s="390"/>
    </row>
    <row r="121" spans="4:4" x14ac:dyDescent="0.2">
      <c r="D121" s="390"/>
    </row>
    <row r="122" spans="4:4" x14ac:dyDescent="0.2">
      <c r="D122" s="390"/>
    </row>
    <row r="123" spans="4:4" x14ac:dyDescent="0.2">
      <c r="D123" s="390"/>
    </row>
    <row r="124" spans="4:4" x14ac:dyDescent="0.2">
      <c r="D124" s="390"/>
    </row>
    <row r="125" spans="4:4" x14ac:dyDescent="0.2">
      <c r="D125" s="390"/>
    </row>
    <row r="126" spans="4:4" x14ac:dyDescent="0.2">
      <c r="D126" s="390"/>
    </row>
    <row r="127" spans="4:4" x14ac:dyDescent="0.2">
      <c r="D127" s="390"/>
    </row>
    <row r="128" spans="4:4" x14ac:dyDescent="0.2">
      <c r="D128" s="390"/>
    </row>
    <row r="129" spans="4:4" x14ac:dyDescent="0.2">
      <c r="D129" s="390"/>
    </row>
    <row r="130" spans="4:4" x14ac:dyDescent="0.2">
      <c r="D130" s="390"/>
    </row>
    <row r="131" spans="4:4" x14ac:dyDescent="0.2">
      <c r="D131" s="390"/>
    </row>
    <row r="132" spans="4:4" x14ac:dyDescent="0.2">
      <c r="D132" s="390"/>
    </row>
    <row r="133" spans="4:4" x14ac:dyDescent="0.2">
      <c r="D133" s="390"/>
    </row>
    <row r="134" spans="4:4" x14ac:dyDescent="0.2">
      <c r="D134" s="390"/>
    </row>
    <row r="135" spans="4:4" x14ac:dyDescent="0.2">
      <c r="D135" s="390"/>
    </row>
    <row r="136" spans="4:4" x14ac:dyDescent="0.2">
      <c r="D136" s="390"/>
    </row>
    <row r="137" spans="4:4" x14ac:dyDescent="0.2">
      <c r="D137" s="390"/>
    </row>
    <row r="138" spans="4:4" x14ac:dyDescent="0.2">
      <c r="D138" s="390"/>
    </row>
    <row r="139" spans="4:4" x14ac:dyDescent="0.2">
      <c r="D139" s="390"/>
    </row>
    <row r="140" spans="4:4" x14ac:dyDescent="0.2">
      <c r="D140" s="390"/>
    </row>
    <row r="141" spans="4:4" x14ac:dyDescent="0.2">
      <c r="D141" s="390"/>
    </row>
    <row r="142" spans="4:4" x14ac:dyDescent="0.2">
      <c r="D142" s="390"/>
    </row>
    <row r="143" spans="4:4" x14ac:dyDescent="0.2">
      <c r="D143" s="390"/>
    </row>
    <row r="144" spans="4:4" x14ac:dyDescent="0.2">
      <c r="D144" s="390"/>
    </row>
    <row r="145" spans="4:4" x14ac:dyDescent="0.2">
      <c r="D145" s="390"/>
    </row>
    <row r="146" spans="4:4" x14ac:dyDescent="0.2">
      <c r="D146" s="390"/>
    </row>
    <row r="147" spans="4:4" x14ac:dyDescent="0.2">
      <c r="D147" s="390"/>
    </row>
    <row r="148" spans="4:4" x14ac:dyDescent="0.2">
      <c r="D148" s="390"/>
    </row>
    <row r="149" spans="4:4" x14ac:dyDescent="0.2">
      <c r="D149" s="390"/>
    </row>
    <row r="150" spans="4:4" x14ac:dyDescent="0.2">
      <c r="D150" s="390"/>
    </row>
    <row r="151" spans="4:4" x14ac:dyDescent="0.2">
      <c r="D151" s="390"/>
    </row>
    <row r="152" spans="4:4" x14ac:dyDescent="0.2">
      <c r="D152" s="390"/>
    </row>
    <row r="153" spans="4:4" x14ac:dyDescent="0.2">
      <c r="D153" s="390"/>
    </row>
    <row r="154" spans="4:4" x14ac:dyDescent="0.2">
      <c r="D154" s="390"/>
    </row>
    <row r="155" spans="4:4" x14ac:dyDescent="0.2">
      <c r="D155" s="390"/>
    </row>
    <row r="156" spans="4:4" x14ac:dyDescent="0.2">
      <c r="D156" s="390"/>
    </row>
    <row r="157" spans="4:4" x14ac:dyDescent="0.2">
      <c r="D157" s="390"/>
    </row>
    <row r="158" spans="4:4" x14ac:dyDescent="0.2">
      <c r="D158" s="390"/>
    </row>
    <row r="159" spans="4:4" x14ac:dyDescent="0.2">
      <c r="D159" s="390"/>
    </row>
    <row r="160" spans="4:4" x14ac:dyDescent="0.2">
      <c r="D160" s="390"/>
    </row>
    <row r="161" spans="4:4" x14ac:dyDescent="0.2">
      <c r="D161" s="390"/>
    </row>
    <row r="162" spans="4:4" x14ac:dyDescent="0.2">
      <c r="D162" s="390"/>
    </row>
    <row r="163" spans="4:4" x14ac:dyDescent="0.2">
      <c r="D163" s="390"/>
    </row>
    <row r="164" spans="4:4" x14ac:dyDescent="0.2">
      <c r="D164" s="390"/>
    </row>
    <row r="165" spans="4:4" x14ac:dyDescent="0.2">
      <c r="D165" s="390"/>
    </row>
    <row r="166" spans="4:4" x14ac:dyDescent="0.2">
      <c r="D166" s="390"/>
    </row>
    <row r="167" spans="4:4" x14ac:dyDescent="0.2">
      <c r="D167" s="390"/>
    </row>
    <row r="168" spans="4:4" x14ac:dyDescent="0.2">
      <c r="D168" s="390"/>
    </row>
    <row r="169" spans="4:4" x14ac:dyDescent="0.2">
      <c r="D169" s="390"/>
    </row>
    <row r="170" spans="4:4" x14ac:dyDescent="0.2">
      <c r="D170" s="390"/>
    </row>
    <row r="171" spans="4:4" x14ac:dyDescent="0.2">
      <c r="D171" s="390"/>
    </row>
    <row r="172" spans="4:4" x14ac:dyDescent="0.2">
      <c r="D172" s="390"/>
    </row>
    <row r="173" spans="4:4" x14ac:dyDescent="0.2">
      <c r="D173" s="390"/>
    </row>
    <row r="174" spans="4:4" x14ac:dyDescent="0.2">
      <c r="D174" s="390"/>
    </row>
    <row r="175" spans="4:4" x14ac:dyDescent="0.2">
      <c r="D175" s="390"/>
    </row>
    <row r="176" spans="4:4" x14ac:dyDescent="0.2">
      <c r="D176" s="390"/>
    </row>
    <row r="177" spans="4:4" x14ac:dyDescent="0.2">
      <c r="D177" s="390"/>
    </row>
    <row r="178" spans="4:4" x14ac:dyDescent="0.2">
      <c r="D178" s="390"/>
    </row>
    <row r="179" spans="4:4" x14ac:dyDescent="0.2">
      <c r="D179" s="390"/>
    </row>
    <row r="180" spans="4:4" x14ac:dyDescent="0.2">
      <c r="D180" s="390"/>
    </row>
    <row r="181" spans="4:4" x14ac:dyDescent="0.2">
      <c r="D181" s="390"/>
    </row>
    <row r="182" spans="4:4" x14ac:dyDescent="0.2">
      <c r="D182" s="390"/>
    </row>
    <row r="183" spans="4:4" x14ac:dyDescent="0.2">
      <c r="D183" s="390"/>
    </row>
    <row r="184" spans="4:4" x14ac:dyDescent="0.2">
      <c r="D184" s="390"/>
    </row>
    <row r="185" spans="4:4" x14ac:dyDescent="0.2">
      <c r="D185" s="390"/>
    </row>
    <row r="186" spans="4:4" x14ac:dyDescent="0.2">
      <c r="D186" s="390"/>
    </row>
    <row r="187" spans="4:4" x14ac:dyDescent="0.2">
      <c r="D187" s="390"/>
    </row>
    <row r="188" spans="4:4" x14ac:dyDescent="0.2">
      <c r="D188" s="390"/>
    </row>
    <row r="189" spans="4:4" x14ac:dyDescent="0.2">
      <c r="D189" s="390"/>
    </row>
    <row r="190" spans="4:4" x14ac:dyDescent="0.2">
      <c r="D190" s="390"/>
    </row>
    <row r="191" spans="4:4" x14ac:dyDescent="0.2">
      <c r="D191" s="390"/>
    </row>
    <row r="192" spans="4:4" x14ac:dyDescent="0.2">
      <c r="D192" s="390"/>
    </row>
    <row r="193" spans="4:4" x14ac:dyDescent="0.2">
      <c r="D193" s="390"/>
    </row>
    <row r="194" spans="4:4" x14ac:dyDescent="0.2">
      <c r="D194" s="390"/>
    </row>
    <row r="195" spans="4:4" x14ac:dyDescent="0.2">
      <c r="D195" s="390"/>
    </row>
    <row r="196" spans="4:4" x14ac:dyDescent="0.2">
      <c r="D196" s="390"/>
    </row>
    <row r="197" spans="4:4" x14ac:dyDescent="0.2">
      <c r="D197" s="390"/>
    </row>
    <row r="198" spans="4:4" x14ac:dyDescent="0.2">
      <c r="D198" s="390"/>
    </row>
    <row r="199" spans="4:4" x14ac:dyDescent="0.2">
      <c r="D199" s="390"/>
    </row>
    <row r="200" spans="4:4" x14ac:dyDescent="0.2">
      <c r="D200" s="390"/>
    </row>
    <row r="201" spans="4:4" x14ac:dyDescent="0.2">
      <c r="D201" s="390"/>
    </row>
    <row r="202" spans="4:4" x14ac:dyDescent="0.2">
      <c r="D202" s="390"/>
    </row>
    <row r="203" spans="4:4" x14ac:dyDescent="0.2">
      <c r="D203" s="390"/>
    </row>
    <row r="204" spans="4:4" x14ac:dyDescent="0.2">
      <c r="D204" s="390"/>
    </row>
    <row r="205" spans="4:4" x14ac:dyDescent="0.2">
      <c r="D205" s="390"/>
    </row>
    <row r="206" spans="4:4" x14ac:dyDescent="0.2">
      <c r="D206" s="390"/>
    </row>
    <row r="207" spans="4:4" x14ac:dyDescent="0.2">
      <c r="D207" s="390"/>
    </row>
    <row r="208" spans="4:4" x14ac:dyDescent="0.2">
      <c r="D208" s="390"/>
    </row>
    <row r="209" spans="4:4" x14ac:dyDescent="0.2">
      <c r="D209" s="390"/>
    </row>
    <row r="210" spans="4:4" x14ac:dyDescent="0.2">
      <c r="D210" s="390"/>
    </row>
    <row r="211" spans="4:4" x14ac:dyDescent="0.2">
      <c r="D211" s="390"/>
    </row>
    <row r="212" spans="4:4" x14ac:dyDescent="0.2">
      <c r="D212" s="390"/>
    </row>
    <row r="213" spans="4:4" x14ac:dyDescent="0.2">
      <c r="D213" s="390"/>
    </row>
    <row r="214" spans="4:4" x14ac:dyDescent="0.2">
      <c r="D214" s="390"/>
    </row>
    <row r="215" spans="4:4" x14ac:dyDescent="0.2">
      <c r="D215" s="390"/>
    </row>
    <row r="216" spans="4:4" x14ac:dyDescent="0.2">
      <c r="D216" s="390"/>
    </row>
    <row r="217" spans="4:4" x14ac:dyDescent="0.2">
      <c r="D217" s="390"/>
    </row>
    <row r="218" spans="4:4" x14ac:dyDescent="0.2">
      <c r="D218" s="390"/>
    </row>
    <row r="219" spans="4:4" x14ac:dyDescent="0.2">
      <c r="D219" s="390"/>
    </row>
    <row r="220" spans="4:4" x14ac:dyDescent="0.2">
      <c r="D220" s="390"/>
    </row>
    <row r="221" spans="4:4" x14ac:dyDescent="0.2">
      <c r="D221" s="390"/>
    </row>
    <row r="222" spans="4:4" x14ac:dyDescent="0.2">
      <c r="D222" s="390"/>
    </row>
    <row r="223" spans="4:4" x14ac:dyDescent="0.2">
      <c r="D223" s="390"/>
    </row>
    <row r="224" spans="4:4" x14ac:dyDescent="0.2">
      <c r="D224" s="390"/>
    </row>
    <row r="225" spans="4:4" x14ac:dyDescent="0.2">
      <c r="D225" s="390"/>
    </row>
    <row r="226" spans="4:4" x14ac:dyDescent="0.2">
      <c r="D226" s="390"/>
    </row>
    <row r="227" spans="4:4" x14ac:dyDescent="0.2">
      <c r="D227" s="390"/>
    </row>
    <row r="228" spans="4:4" x14ac:dyDescent="0.2">
      <c r="D228" s="390"/>
    </row>
    <row r="229" spans="4:4" x14ac:dyDescent="0.2">
      <c r="D229" s="390"/>
    </row>
    <row r="230" spans="4:4" x14ac:dyDescent="0.2">
      <c r="D230" s="390"/>
    </row>
    <row r="231" spans="4:4" x14ac:dyDescent="0.2">
      <c r="D231" s="390"/>
    </row>
    <row r="232" spans="4:4" x14ac:dyDescent="0.2">
      <c r="D232" s="390"/>
    </row>
    <row r="233" spans="4:4" x14ac:dyDescent="0.2">
      <c r="D233" s="390"/>
    </row>
    <row r="234" spans="4:4" x14ac:dyDescent="0.2">
      <c r="D234" s="390"/>
    </row>
    <row r="235" spans="4:4" x14ac:dyDescent="0.2">
      <c r="D235" s="390"/>
    </row>
    <row r="236" spans="4:4" x14ac:dyDescent="0.2">
      <c r="D236" s="390"/>
    </row>
    <row r="237" spans="4:4" x14ac:dyDescent="0.2">
      <c r="D237" s="390"/>
    </row>
    <row r="238" spans="4:4" x14ac:dyDescent="0.2">
      <c r="D238" s="390"/>
    </row>
    <row r="239" spans="4:4" x14ac:dyDescent="0.2">
      <c r="D239" s="390"/>
    </row>
    <row r="240" spans="4:4" x14ac:dyDescent="0.2">
      <c r="D240" s="390"/>
    </row>
    <row r="241" spans="4:4" x14ac:dyDescent="0.2">
      <c r="D241" s="390"/>
    </row>
    <row r="242" spans="4:4" x14ac:dyDescent="0.2">
      <c r="D242" s="390"/>
    </row>
    <row r="243" spans="4:4" x14ac:dyDescent="0.2">
      <c r="D243" s="390"/>
    </row>
    <row r="244" spans="4:4" x14ac:dyDescent="0.2">
      <c r="D244" s="390"/>
    </row>
    <row r="245" spans="4:4" x14ac:dyDescent="0.2">
      <c r="D245" s="390"/>
    </row>
    <row r="246" spans="4:4" x14ac:dyDescent="0.2">
      <c r="D246" s="390"/>
    </row>
    <row r="247" spans="4:4" x14ac:dyDescent="0.2">
      <c r="D247" s="390"/>
    </row>
    <row r="248" spans="4:4" x14ac:dyDescent="0.2">
      <c r="D248" s="390"/>
    </row>
    <row r="249" spans="4:4" x14ac:dyDescent="0.2">
      <c r="D249" s="390"/>
    </row>
    <row r="250" spans="4:4" x14ac:dyDescent="0.2">
      <c r="D250" s="390"/>
    </row>
    <row r="251" spans="4:4" x14ac:dyDescent="0.2">
      <c r="D251" s="390"/>
    </row>
    <row r="252" spans="4:4" x14ac:dyDescent="0.2">
      <c r="D252" s="390"/>
    </row>
    <row r="253" spans="4:4" x14ac:dyDescent="0.2">
      <c r="D253" s="390"/>
    </row>
    <row r="254" spans="4:4" x14ac:dyDescent="0.2">
      <c r="D254" s="390"/>
    </row>
    <row r="255" spans="4:4" x14ac:dyDescent="0.2">
      <c r="D255" s="390"/>
    </row>
    <row r="256" spans="4:4" x14ac:dyDescent="0.2">
      <c r="D256" s="390"/>
    </row>
    <row r="257" spans="4:4" x14ac:dyDescent="0.2">
      <c r="D257" s="390"/>
    </row>
    <row r="258" spans="4:4" x14ac:dyDescent="0.2">
      <c r="D258" s="390"/>
    </row>
    <row r="259" spans="4:4" x14ac:dyDescent="0.2">
      <c r="D259" s="390"/>
    </row>
    <row r="260" spans="4:4" x14ac:dyDescent="0.2">
      <c r="D260" s="390"/>
    </row>
    <row r="261" spans="4:4" x14ac:dyDescent="0.2">
      <c r="D261" s="390"/>
    </row>
    <row r="262" spans="4:4" x14ac:dyDescent="0.2">
      <c r="D262" s="390"/>
    </row>
    <row r="263" spans="4:4" x14ac:dyDescent="0.2">
      <c r="D263" s="390"/>
    </row>
    <row r="264" spans="4:4" x14ac:dyDescent="0.2">
      <c r="D264" s="390"/>
    </row>
    <row r="265" spans="4:4" x14ac:dyDescent="0.2">
      <c r="D265" s="390"/>
    </row>
    <row r="266" spans="4:4" x14ac:dyDescent="0.2">
      <c r="D266" s="390"/>
    </row>
    <row r="267" spans="4:4" x14ac:dyDescent="0.2">
      <c r="D267" s="390"/>
    </row>
    <row r="268" spans="4:4" x14ac:dyDescent="0.2">
      <c r="D268" s="390"/>
    </row>
    <row r="269" spans="4:4" x14ac:dyDescent="0.2">
      <c r="D269" s="390"/>
    </row>
    <row r="270" spans="4:4" x14ac:dyDescent="0.2">
      <c r="D270" s="390"/>
    </row>
    <row r="271" spans="4:4" x14ac:dyDescent="0.2">
      <c r="D271" s="390"/>
    </row>
    <row r="272" spans="4:4" x14ac:dyDescent="0.2">
      <c r="D272" s="390"/>
    </row>
    <row r="273" spans="4:4" x14ac:dyDescent="0.2">
      <c r="D273" s="390"/>
    </row>
    <row r="274" spans="4:4" x14ac:dyDescent="0.2">
      <c r="D274" s="390"/>
    </row>
    <row r="275" spans="4:4" x14ac:dyDescent="0.2">
      <c r="D275" s="390"/>
    </row>
    <row r="276" spans="4:4" x14ac:dyDescent="0.2">
      <c r="D276" s="390"/>
    </row>
    <row r="277" spans="4:4" x14ac:dyDescent="0.2">
      <c r="D277" s="390"/>
    </row>
    <row r="278" spans="4:4" x14ac:dyDescent="0.2">
      <c r="D278" s="390"/>
    </row>
    <row r="279" spans="4:4" x14ac:dyDescent="0.2">
      <c r="D279" s="390"/>
    </row>
    <row r="280" spans="4:4" x14ac:dyDescent="0.2">
      <c r="D280" s="390"/>
    </row>
    <row r="281" spans="4:4" x14ac:dyDescent="0.2">
      <c r="D281" s="390"/>
    </row>
    <row r="282" spans="4:4" x14ac:dyDescent="0.2">
      <c r="D282" s="390"/>
    </row>
    <row r="283" spans="4:4" x14ac:dyDescent="0.2">
      <c r="D283" s="390"/>
    </row>
    <row r="284" spans="4:4" x14ac:dyDescent="0.2">
      <c r="D284" s="390"/>
    </row>
    <row r="285" spans="4:4" x14ac:dyDescent="0.2">
      <c r="D285" s="390"/>
    </row>
    <row r="286" spans="4:4" x14ac:dyDescent="0.2">
      <c r="D286" s="390"/>
    </row>
    <row r="287" spans="4:4" x14ac:dyDescent="0.2">
      <c r="D287" s="390"/>
    </row>
    <row r="288" spans="4:4" x14ac:dyDescent="0.2">
      <c r="D288" s="390"/>
    </row>
    <row r="289" spans="4:4" x14ac:dyDescent="0.2">
      <c r="D289" s="390"/>
    </row>
    <row r="290" spans="4:4" x14ac:dyDescent="0.2">
      <c r="D290" s="390"/>
    </row>
    <row r="291" spans="4:4" x14ac:dyDescent="0.2">
      <c r="D291" s="390"/>
    </row>
    <row r="292" spans="4:4" x14ac:dyDescent="0.2">
      <c r="D292" s="390"/>
    </row>
    <row r="293" spans="4:4" x14ac:dyDescent="0.2">
      <c r="D293" s="390"/>
    </row>
    <row r="294" spans="4:4" x14ac:dyDescent="0.2">
      <c r="D294" s="390"/>
    </row>
    <row r="295" spans="4:4" x14ac:dyDescent="0.2">
      <c r="D295" s="390"/>
    </row>
    <row r="296" spans="4:4" x14ac:dyDescent="0.2">
      <c r="D296" s="390"/>
    </row>
    <row r="297" spans="4:4" x14ac:dyDescent="0.2">
      <c r="D297" s="390"/>
    </row>
    <row r="298" spans="4:4" x14ac:dyDescent="0.2">
      <c r="D298" s="390"/>
    </row>
    <row r="299" spans="4:4" x14ac:dyDescent="0.2">
      <c r="D299" s="390"/>
    </row>
    <row r="300" spans="4:4" x14ac:dyDescent="0.2">
      <c r="D300" s="390"/>
    </row>
    <row r="301" spans="4:4" x14ac:dyDescent="0.2">
      <c r="D301" s="390"/>
    </row>
    <row r="302" spans="4:4" x14ac:dyDescent="0.2">
      <c r="D302" s="390"/>
    </row>
    <row r="303" spans="4:4" x14ac:dyDescent="0.2">
      <c r="D303" s="390"/>
    </row>
    <row r="304" spans="4:4" x14ac:dyDescent="0.2">
      <c r="D304" s="390"/>
    </row>
    <row r="305" spans="4:4" x14ac:dyDescent="0.2">
      <c r="D305" s="390"/>
    </row>
    <row r="306" spans="4:4" x14ac:dyDescent="0.2">
      <c r="D306" s="390"/>
    </row>
    <row r="307" spans="4:4" x14ac:dyDescent="0.2">
      <c r="D307" s="390"/>
    </row>
    <row r="308" spans="4:4" x14ac:dyDescent="0.2">
      <c r="D308" s="390"/>
    </row>
    <row r="309" spans="4:4" x14ac:dyDescent="0.2">
      <c r="D309" s="390"/>
    </row>
    <row r="310" spans="4:4" x14ac:dyDescent="0.2">
      <c r="D310" s="390"/>
    </row>
    <row r="311" spans="4:4" x14ac:dyDescent="0.2">
      <c r="D311" s="390"/>
    </row>
    <row r="312" spans="4:4" x14ac:dyDescent="0.2">
      <c r="D312" s="390"/>
    </row>
    <row r="313" spans="4:4" x14ac:dyDescent="0.2">
      <c r="D313" s="390"/>
    </row>
    <row r="314" spans="4:4" x14ac:dyDescent="0.2">
      <c r="D314" s="390"/>
    </row>
    <row r="315" spans="4:4" x14ac:dyDescent="0.2">
      <c r="D315" s="390"/>
    </row>
    <row r="316" spans="4:4" x14ac:dyDescent="0.2">
      <c r="D316" s="390"/>
    </row>
    <row r="317" spans="4:4" x14ac:dyDescent="0.2">
      <c r="D317" s="390"/>
    </row>
    <row r="318" spans="4:4" x14ac:dyDescent="0.2">
      <c r="D318" s="390"/>
    </row>
    <row r="319" spans="4:4" x14ac:dyDescent="0.2">
      <c r="D319" s="390"/>
    </row>
    <row r="320" spans="4:4" x14ac:dyDescent="0.2">
      <c r="D320" s="390"/>
    </row>
    <row r="321" spans="4:4" x14ac:dyDescent="0.2">
      <c r="D321" s="390"/>
    </row>
    <row r="322" spans="4:4" x14ac:dyDescent="0.2">
      <c r="D322" s="390"/>
    </row>
    <row r="323" spans="4:4" x14ac:dyDescent="0.2">
      <c r="D323" s="390"/>
    </row>
    <row r="324" spans="4:4" x14ac:dyDescent="0.2">
      <c r="D324" s="390"/>
    </row>
    <row r="325" spans="4:4" x14ac:dyDescent="0.2">
      <c r="D325" s="390"/>
    </row>
    <row r="326" spans="4:4" x14ac:dyDescent="0.2">
      <c r="D326" s="390"/>
    </row>
    <row r="327" spans="4:4" x14ac:dyDescent="0.2">
      <c r="D327" s="390"/>
    </row>
    <row r="328" spans="4:4" x14ac:dyDescent="0.2">
      <c r="D328" s="390"/>
    </row>
    <row r="329" spans="4:4" x14ac:dyDescent="0.2">
      <c r="D329" s="390"/>
    </row>
    <row r="330" spans="4:4" x14ac:dyDescent="0.2">
      <c r="D330" s="390"/>
    </row>
    <row r="331" spans="4:4" x14ac:dyDescent="0.2">
      <c r="D331" s="390"/>
    </row>
    <row r="332" spans="4:4" x14ac:dyDescent="0.2">
      <c r="D332" s="390"/>
    </row>
    <row r="333" spans="4:4" x14ac:dyDescent="0.2">
      <c r="D333" s="390"/>
    </row>
    <row r="334" spans="4:4" x14ac:dyDescent="0.2">
      <c r="D334" s="390"/>
    </row>
    <row r="335" spans="4:4" x14ac:dyDescent="0.2">
      <c r="D335" s="390"/>
    </row>
    <row r="336" spans="4:4" x14ac:dyDescent="0.2">
      <c r="D336" s="390"/>
    </row>
    <row r="337" spans="4:4" x14ac:dyDescent="0.2">
      <c r="D337" s="390"/>
    </row>
    <row r="338" spans="4:4" x14ac:dyDescent="0.2">
      <c r="D338" s="390"/>
    </row>
    <row r="339" spans="4:4" x14ac:dyDescent="0.2">
      <c r="D339" s="390"/>
    </row>
    <row r="340" spans="4:4" x14ac:dyDescent="0.2">
      <c r="D340" s="390"/>
    </row>
    <row r="341" spans="4:4" x14ac:dyDescent="0.2">
      <c r="D341" s="390"/>
    </row>
    <row r="342" spans="4:4" x14ac:dyDescent="0.2">
      <c r="D342" s="390"/>
    </row>
    <row r="343" spans="4:4" x14ac:dyDescent="0.2">
      <c r="D343" s="390"/>
    </row>
    <row r="344" spans="4:4" x14ac:dyDescent="0.2">
      <c r="D344" s="390"/>
    </row>
    <row r="345" spans="4:4" x14ac:dyDescent="0.2">
      <c r="D345" s="390"/>
    </row>
    <row r="346" spans="4:4" x14ac:dyDescent="0.2">
      <c r="D346" s="390"/>
    </row>
    <row r="347" spans="4:4" x14ac:dyDescent="0.2">
      <c r="D347" s="390"/>
    </row>
    <row r="348" spans="4:4" x14ac:dyDescent="0.2">
      <c r="D348" s="390"/>
    </row>
    <row r="349" spans="4:4" x14ac:dyDescent="0.2">
      <c r="D349" s="390"/>
    </row>
    <row r="350" spans="4:4" x14ac:dyDescent="0.2">
      <c r="D350" s="390"/>
    </row>
    <row r="351" spans="4:4" x14ac:dyDescent="0.2">
      <c r="D351" s="390"/>
    </row>
    <row r="352" spans="4:4" x14ac:dyDescent="0.2">
      <c r="D352" s="390"/>
    </row>
    <row r="353" spans="4:4" x14ac:dyDescent="0.2">
      <c r="D353" s="390"/>
    </row>
    <row r="354" spans="4:4" x14ac:dyDescent="0.2">
      <c r="D354" s="390"/>
    </row>
    <row r="355" spans="4:4" x14ac:dyDescent="0.2">
      <c r="D355" s="390"/>
    </row>
    <row r="356" spans="4:4" x14ac:dyDescent="0.2">
      <c r="D356" s="390"/>
    </row>
    <row r="357" spans="4:4" x14ac:dyDescent="0.2">
      <c r="D357" s="390"/>
    </row>
    <row r="358" spans="4:4" x14ac:dyDescent="0.2">
      <c r="D358" s="390"/>
    </row>
    <row r="359" spans="4:4" x14ac:dyDescent="0.2">
      <c r="D359" s="390"/>
    </row>
    <row r="360" spans="4:4" x14ac:dyDescent="0.2">
      <c r="D360" s="390"/>
    </row>
    <row r="361" spans="4:4" x14ac:dyDescent="0.2">
      <c r="D361" s="390"/>
    </row>
    <row r="362" spans="4:4" x14ac:dyDescent="0.2">
      <c r="D362" s="390"/>
    </row>
    <row r="363" spans="4:4" x14ac:dyDescent="0.2">
      <c r="D363" s="390"/>
    </row>
    <row r="364" spans="4:4" x14ac:dyDescent="0.2">
      <c r="D364" s="390"/>
    </row>
    <row r="365" spans="4:4" x14ac:dyDescent="0.2">
      <c r="D365" s="390"/>
    </row>
    <row r="366" spans="4:4" x14ac:dyDescent="0.2">
      <c r="D366" s="390"/>
    </row>
    <row r="367" spans="4:4" x14ac:dyDescent="0.2">
      <c r="D367" s="390"/>
    </row>
    <row r="368" spans="4:4" x14ac:dyDescent="0.2">
      <c r="D368" s="390"/>
    </row>
    <row r="369" spans="4:4" x14ac:dyDescent="0.2">
      <c r="D369" s="390"/>
    </row>
    <row r="370" spans="4:4" x14ac:dyDescent="0.2">
      <c r="D370" s="390"/>
    </row>
    <row r="371" spans="4:4" x14ac:dyDescent="0.2">
      <c r="D371" s="390"/>
    </row>
    <row r="372" spans="4:4" x14ac:dyDescent="0.2">
      <c r="D372" s="390"/>
    </row>
    <row r="373" spans="4:4" x14ac:dyDescent="0.2">
      <c r="D373" s="390"/>
    </row>
    <row r="374" spans="4:4" x14ac:dyDescent="0.2">
      <c r="D374" s="390"/>
    </row>
    <row r="375" spans="4:4" x14ac:dyDescent="0.2">
      <c r="D375" s="390"/>
    </row>
    <row r="376" spans="4:4" x14ac:dyDescent="0.2">
      <c r="D376" s="390"/>
    </row>
    <row r="377" spans="4:4" x14ac:dyDescent="0.2">
      <c r="D377" s="390"/>
    </row>
    <row r="378" spans="4:4" x14ac:dyDescent="0.2">
      <c r="D378" s="390"/>
    </row>
    <row r="379" spans="4:4" x14ac:dyDescent="0.2">
      <c r="D379" s="390"/>
    </row>
    <row r="380" spans="4:4" x14ac:dyDescent="0.2">
      <c r="D380" s="390"/>
    </row>
    <row r="381" spans="4:4" x14ac:dyDescent="0.2">
      <c r="D381" s="390"/>
    </row>
    <row r="382" spans="4:4" x14ac:dyDescent="0.2">
      <c r="D382" s="390"/>
    </row>
    <row r="383" spans="4:4" x14ac:dyDescent="0.2">
      <c r="D383" s="390"/>
    </row>
    <row r="384" spans="4:4" x14ac:dyDescent="0.2">
      <c r="D384" s="390"/>
    </row>
    <row r="385" spans="4:4" x14ac:dyDescent="0.2">
      <c r="D385" s="390"/>
    </row>
    <row r="386" spans="4:4" x14ac:dyDescent="0.2">
      <c r="D386" s="390"/>
    </row>
    <row r="387" spans="4:4" x14ac:dyDescent="0.2">
      <c r="D387" s="390"/>
    </row>
    <row r="388" spans="4:4" x14ac:dyDescent="0.2">
      <c r="D388" s="390"/>
    </row>
    <row r="389" spans="4:4" x14ac:dyDescent="0.2">
      <c r="D389" s="390"/>
    </row>
    <row r="390" spans="4:4" x14ac:dyDescent="0.2">
      <c r="D390" s="390"/>
    </row>
    <row r="391" spans="4:4" x14ac:dyDescent="0.2">
      <c r="D391" s="390"/>
    </row>
    <row r="392" spans="4:4" x14ac:dyDescent="0.2">
      <c r="D392" s="390"/>
    </row>
    <row r="393" spans="4:4" x14ac:dyDescent="0.2">
      <c r="D393" s="390"/>
    </row>
    <row r="394" spans="4:4" x14ac:dyDescent="0.2">
      <c r="D394" s="390"/>
    </row>
    <row r="395" spans="4:4" x14ac:dyDescent="0.2">
      <c r="D395" s="390"/>
    </row>
    <row r="396" spans="4:4" x14ac:dyDescent="0.2">
      <c r="D396" s="390"/>
    </row>
    <row r="397" spans="4:4" x14ac:dyDescent="0.2">
      <c r="D397" s="390"/>
    </row>
    <row r="398" spans="4:4" x14ac:dyDescent="0.2">
      <c r="D398" s="390"/>
    </row>
    <row r="399" spans="4:4" x14ac:dyDescent="0.2">
      <c r="D399" s="390"/>
    </row>
    <row r="400" spans="4:4" x14ac:dyDescent="0.2">
      <c r="D400" s="390"/>
    </row>
    <row r="401" spans="4:4" x14ac:dyDescent="0.2">
      <c r="D401" s="390"/>
    </row>
    <row r="402" spans="4:4" x14ac:dyDescent="0.2">
      <c r="D402" s="390"/>
    </row>
    <row r="403" spans="4:4" x14ac:dyDescent="0.2">
      <c r="D403" s="390"/>
    </row>
    <row r="404" spans="4:4" x14ac:dyDescent="0.2">
      <c r="D404" s="390"/>
    </row>
    <row r="405" spans="4:4" x14ac:dyDescent="0.2">
      <c r="D405" s="390"/>
    </row>
    <row r="406" spans="4:4" x14ac:dyDescent="0.2">
      <c r="D406" s="390"/>
    </row>
    <row r="407" spans="4:4" x14ac:dyDescent="0.2">
      <c r="D407" s="390"/>
    </row>
    <row r="408" spans="4:4" x14ac:dyDescent="0.2">
      <c r="D408" s="390"/>
    </row>
    <row r="409" spans="4:4" x14ac:dyDescent="0.2">
      <c r="D409" s="390"/>
    </row>
    <row r="410" spans="4:4" x14ac:dyDescent="0.2">
      <c r="D410" s="390"/>
    </row>
    <row r="411" spans="4:4" x14ac:dyDescent="0.2">
      <c r="D411" s="390"/>
    </row>
    <row r="412" spans="4:4" x14ac:dyDescent="0.2">
      <c r="D412" s="390"/>
    </row>
    <row r="413" spans="4:4" x14ac:dyDescent="0.2">
      <c r="D413" s="390"/>
    </row>
    <row r="414" spans="4:4" x14ac:dyDescent="0.2">
      <c r="D414" s="390"/>
    </row>
    <row r="415" spans="4:4" x14ac:dyDescent="0.2">
      <c r="D415" s="390"/>
    </row>
    <row r="416" spans="4:4" x14ac:dyDescent="0.2">
      <c r="D416" s="390"/>
    </row>
    <row r="417" spans="4:4" x14ac:dyDescent="0.2">
      <c r="D417" s="390"/>
    </row>
    <row r="418" spans="4:4" x14ac:dyDescent="0.2">
      <c r="D418" s="390"/>
    </row>
    <row r="419" spans="4:4" x14ac:dyDescent="0.2">
      <c r="D419" s="390"/>
    </row>
    <row r="420" spans="4:4" x14ac:dyDescent="0.2">
      <c r="D420" s="390"/>
    </row>
    <row r="421" spans="4:4" x14ac:dyDescent="0.2">
      <c r="D421" s="390"/>
    </row>
    <row r="422" spans="4:4" x14ac:dyDescent="0.2">
      <c r="D422" s="390"/>
    </row>
    <row r="423" spans="4:4" x14ac:dyDescent="0.2">
      <c r="D423" s="390"/>
    </row>
    <row r="424" spans="4:4" x14ac:dyDescent="0.2">
      <c r="D424" s="390"/>
    </row>
    <row r="425" spans="4:4" x14ac:dyDescent="0.2">
      <c r="D425" s="390"/>
    </row>
    <row r="426" spans="4:4" x14ac:dyDescent="0.2">
      <c r="D426" s="390"/>
    </row>
    <row r="427" spans="4:4" x14ac:dyDescent="0.2">
      <c r="D427" s="390"/>
    </row>
    <row r="428" spans="4:4" x14ac:dyDescent="0.2">
      <c r="D428" s="390"/>
    </row>
    <row r="429" spans="4:4" x14ac:dyDescent="0.2">
      <c r="D429" s="390"/>
    </row>
    <row r="430" spans="4:4" x14ac:dyDescent="0.2">
      <c r="D430" s="390"/>
    </row>
    <row r="431" spans="4:4" x14ac:dyDescent="0.2">
      <c r="D431" s="390"/>
    </row>
    <row r="432" spans="4:4" x14ac:dyDescent="0.2">
      <c r="D432" s="390"/>
    </row>
    <row r="433" spans="4:4" x14ac:dyDescent="0.2">
      <c r="D433" s="390"/>
    </row>
    <row r="434" spans="4:4" x14ac:dyDescent="0.2">
      <c r="D434" s="390"/>
    </row>
    <row r="435" spans="4:4" x14ac:dyDescent="0.2">
      <c r="D435" s="390"/>
    </row>
    <row r="436" spans="4:4" x14ac:dyDescent="0.2">
      <c r="D436" s="390"/>
    </row>
    <row r="437" spans="4:4" x14ac:dyDescent="0.2">
      <c r="D437" s="390"/>
    </row>
    <row r="438" spans="4:4" x14ac:dyDescent="0.2">
      <c r="D438" s="390"/>
    </row>
    <row r="439" spans="4:4" x14ac:dyDescent="0.2">
      <c r="D439" s="390"/>
    </row>
    <row r="440" spans="4:4" x14ac:dyDescent="0.2">
      <c r="D440" s="390"/>
    </row>
    <row r="441" spans="4:4" x14ac:dyDescent="0.2">
      <c r="D441" s="390"/>
    </row>
    <row r="442" spans="4:4" x14ac:dyDescent="0.2">
      <c r="D442" s="390"/>
    </row>
    <row r="443" spans="4:4" x14ac:dyDescent="0.2">
      <c r="D443" s="390"/>
    </row>
    <row r="444" spans="4:4" x14ac:dyDescent="0.2">
      <c r="D444" s="390"/>
    </row>
    <row r="445" spans="4:4" x14ac:dyDescent="0.2">
      <c r="D445" s="390"/>
    </row>
    <row r="446" spans="4:4" x14ac:dyDescent="0.2">
      <c r="D446" s="390"/>
    </row>
    <row r="447" spans="4:4" x14ac:dyDescent="0.2">
      <c r="D447" s="390"/>
    </row>
    <row r="448" spans="4:4" x14ac:dyDescent="0.2">
      <c r="D448" s="390"/>
    </row>
    <row r="449" spans="4:4" x14ac:dyDescent="0.2">
      <c r="D449" s="390"/>
    </row>
    <row r="450" spans="4:4" x14ac:dyDescent="0.2">
      <c r="D450" s="390"/>
    </row>
    <row r="451" spans="4:4" x14ac:dyDescent="0.2">
      <c r="D451" s="390"/>
    </row>
    <row r="452" spans="4:4" x14ac:dyDescent="0.2">
      <c r="D452" s="390"/>
    </row>
    <row r="453" spans="4:4" x14ac:dyDescent="0.2">
      <c r="D453" s="390"/>
    </row>
    <row r="454" spans="4:4" x14ac:dyDescent="0.2">
      <c r="D454" s="390"/>
    </row>
    <row r="455" spans="4:4" x14ac:dyDescent="0.2">
      <c r="D455" s="390"/>
    </row>
    <row r="456" spans="4:4" x14ac:dyDescent="0.2">
      <c r="D456" s="390"/>
    </row>
    <row r="457" spans="4:4" x14ac:dyDescent="0.2">
      <c r="D457" s="390"/>
    </row>
    <row r="458" spans="4:4" x14ac:dyDescent="0.2">
      <c r="D458" s="390"/>
    </row>
    <row r="459" spans="4:4" x14ac:dyDescent="0.2">
      <c r="D459" s="390"/>
    </row>
    <row r="460" spans="4:4" x14ac:dyDescent="0.2">
      <c r="D460" s="390"/>
    </row>
    <row r="461" spans="4:4" x14ac:dyDescent="0.2">
      <c r="D461" s="390"/>
    </row>
    <row r="462" spans="4:4" x14ac:dyDescent="0.2">
      <c r="D462" s="390"/>
    </row>
    <row r="463" spans="4:4" x14ac:dyDescent="0.2">
      <c r="D463" s="390"/>
    </row>
    <row r="464" spans="4:4" x14ac:dyDescent="0.2">
      <c r="D464" s="390"/>
    </row>
    <row r="465" spans="4:4" x14ac:dyDescent="0.2">
      <c r="D465" s="390"/>
    </row>
    <row r="466" spans="4:4" x14ac:dyDescent="0.2">
      <c r="D466" s="390"/>
    </row>
    <row r="467" spans="4:4" x14ac:dyDescent="0.2">
      <c r="D467" s="390"/>
    </row>
    <row r="468" spans="4:4" x14ac:dyDescent="0.2">
      <c r="D468" s="390"/>
    </row>
    <row r="469" spans="4:4" x14ac:dyDescent="0.2">
      <c r="D469" s="390"/>
    </row>
    <row r="470" spans="4:4" x14ac:dyDescent="0.2">
      <c r="D470" s="390"/>
    </row>
    <row r="471" spans="4:4" x14ac:dyDescent="0.2">
      <c r="D471" s="390"/>
    </row>
    <row r="472" spans="4:4" x14ac:dyDescent="0.2">
      <c r="D472" s="390"/>
    </row>
    <row r="473" spans="4:4" x14ac:dyDescent="0.2">
      <c r="D473" s="390"/>
    </row>
    <row r="474" spans="4:4" x14ac:dyDescent="0.2">
      <c r="D474" s="390"/>
    </row>
    <row r="475" spans="4:4" x14ac:dyDescent="0.2">
      <c r="D475" s="390"/>
    </row>
    <row r="476" spans="4:4" x14ac:dyDescent="0.2">
      <c r="D476" s="390"/>
    </row>
    <row r="477" spans="4:4" x14ac:dyDescent="0.2">
      <c r="D477" s="390"/>
    </row>
    <row r="478" spans="4:4" x14ac:dyDescent="0.2">
      <c r="D478" s="390"/>
    </row>
    <row r="479" spans="4:4" x14ac:dyDescent="0.2">
      <c r="D479" s="390"/>
    </row>
    <row r="480" spans="4:4" x14ac:dyDescent="0.2">
      <c r="D480" s="390"/>
    </row>
    <row r="481" spans="4:4" x14ac:dyDescent="0.2">
      <c r="D481" s="390"/>
    </row>
    <row r="482" spans="4:4" x14ac:dyDescent="0.2">
      <c r="D482" s="390"/>
    </row>
    <row r="483" spans="4:4" x14ac:dyDescent="0.2">
      <c r="D483" s="390"/>
    </row>
    <row r="484" spans="4:4" x14ac:dyDescent="0.2">
      <c r="D484" s="390"/>
    </row>
    <row r="485" spans="4:4" x14ac:dyDescent="0.2">
      <c r="D485" s="390"/>
    </row>
    <row r="486" spans="4:4" x14ac:dyDescent="0.2">
      <c r="D486" s="390"/>
    </row>
    <row r="487" spans="4:4" x14ac:dyDescent="0.2">
      <c r="D487" s="390"/>
    </row>
    <row r="488" spans="4:4" x14ac:dyDescent="0.2">
      <c r="D488" s="390"/>
    </row>
    <row r="489" spans="4:4" x14ac:dyDescent="0.2">
      <c r="D489" s="390"/>
    </row>
    <row r="490" spans="4:4" x14ac:dyDescent="0.2">
      <c r="D490" s="390"/>
    </row>
    <row r="491" spans="4:4" x14ac:dyDescent="0.2">
      <c r="D491" s="390"/>
    </row>
    <row r="492" spans="4:4" x14ac:dyDescent="0.2">
      <c r="D492" s="390"/>
    </row>
    <row r="493" spans="4:4" x14ac:dyDescent="0.2">
      <c r="D493" s="390"/>
    </row>
    <row r="494" spans="4:4" x14ac:dyDescent="0.2">
      <c r="D494" s="390"/>
    </row>
    <row r="495" spans="4:4" x14ac:dyDescent="0.2">
      <c r="D495" s="390"/>
    </row>
    <row r="496" spans="4:4" x14ac:dyDescent="0.2">
      <c r="D496" s="390"/>
    </row>
    <row r="497" spans="4:4" x14ac:dyDescent="0.2">
      <c r="D497" s="390"/>
    </row>
    <row r="498" spans="4:4" x14ac:dyDescent="0.2">
      <c r="D498" s="390"/>
    </row>
    <row r="499" spans="4:4" x14ac:dyDescent="0.2">
      <c r="D499" s="390"/>
    </row>
    <row r="500" spans="4:4" x14ac:dyDescent="0.2">
      <c r="D500" s="390"/>
    </row>
    <row r="501" spans="4:4" x14ac:dyDescent="0.2">
      <c r="D501" s="390"/>
    </row>
    <row r="502" spans="4:4" x14ac:dyDescent="0.2">
      <c r="D502" s="390"/>
    </row>
    <row r="503" spans="4:4" x14ac:dyDescent="0.2">
      <c r="D503" s="390"/>
    </row>
    <row r="504" spans="4:4" x14ac:dyDescent="0.2">
      <c r="D504" s="390"/>
    </row>
    <row r="505" spans="4:4" x14ac:dyDescent="0.2">
      <c r="D505" s="390"/>
    </row>
    <row r="506" spans="4:4" x14ac:dyDescent="0.2">
      <c r="D506" s="390"/>
    </row>
    <row r="507" spans="4:4" x14ac:dyDescent="0.2">
      <c r="D507" s="390"/>
    </row>
    <row r="508" spans="4:4" x14ac:dyDescent="0.2">
      <c r="D508" s="390"/>
    </row>
    <row r="509" spans="4:4" x14ac:dyDescent="0.2">
      <c r="D509" s="390"/>
    </row>
    <row r="510" spans="4:4" x14ac:dyDescent="0.2">
      <c r="D510" s="390"/>
    </row>
    <row r="511" spans="4:4" x14ac:dyDescent="0.2">
      <c r="D511" s="390"/>
    </row>
    <row r="512" spans="4:4" x14ac:dyDescent="0.2">
      <c r="D512" s="390"/>
    </row>
    <row r="513" spans="4:4" x14ac:dyDescent="0.2">
      <c r="D513" s="390"/>
    </row>
    <row r="514" spans="4:4" x14ac:dyDescent="0.2">
      <c r="D514" s="390"/>
    </row>
    <row r="515" spans="4:4" x14ac:dyDescent="0.2">
      <c r="D515" s="390"/>
    </row>
    <row r="516" spans="4:4" x14ac:dyDescent="0.2">
      <c r="D516" s="390"/>
    </row>
    <row r="517" spans="4:4" x14ac:dyDescent="0.2">
      <c r="D517" s="390"/>
    </row>
    <row r="518" spans="4:4" x14ac:dyDescent="0.2">
      <c r="D518" s="390"/>
    </row>
    <row r="519" spans="4:4" x14ac:dyDescent="0.2">
      <c r="D519" s="390"/>
    </row>
    <row r="520" spans="4:4" x14ac:dyDescent="0.2">
      <c r="D520" s="390"/>
    </row>
    <row r="521" spans="4:4" x14ac:dyDescent="0.2">
      <c r="D521" s="390"/>
    </row>
    <row r="522" spans="4:4" x14ac:dyDescent="0.2">
      <c r="D522" s="390"/>
    </row>
    <row r="523" spans="4:4" x14ac:dyDescent="0.2">
      <c r="D523" s="390"/>
    </row>
    <row r="524" spans="4:4" x14ac:dyDescent="0.2">
      <c r="D524" s="390"/>
    </row>
    <row r="525" spans="4:4" x14ac:dyDescent="0.2">
      <c r="D525" s="390"/>
    </row>
    <row r="526" spans="4:4" x14ac:dyDescent="0.2">
      <c r="D526" s="390"/>
    </row>
    <row r="527" spans="4:4" x14ac:dyDescent="0.2">
      <c r="D527" s="390"/>
    </row>
    <row r="528" spans="4:4" x14ac:dyDescent="0.2">
      <c r="D528" s="390"/>
    </row>
    <row r="529" spans="4:4" x14ac:dyDescent="0.2">
      <c r="D529" s="390"/>
    </row>
    <row r="530" spans="4:4" x14ac:dyDescent="0.2">
      <c r="D530" s="390"/>
    </row>
    <row r="531" spans="4:4" x14ac:dyDescent="0.2">
      <c r="D531" s="390"/>
    </row>
    <row r="532" spans="4:4" x14ac:dyDescent="0.2">
      <c r="D532" s="390"/>
    </row>
    <row r="533" spans="4:4" x14ac:dyDescent="0.2">
      <c r="D533" s="390"/>
    </row>
    <row r="534" spans="4:4" x14ac:dyDescent="0.2">
      <c r="D534" s="390"/>
    </row>
    <row r="535" spans="4:4" x14ac:dyDescent="0.2">
      <c r="D535" s="390"/>
    </row>
    <row r="536" spans="4:4" x14ac:dyDescent="0.2">
      <c r="D536" s="390"/>
    </row>
    <row r="537" spans="4:4" x14ac:dyDescent="0.2">
      <c r="D537" s="390"/>
    </row>
    <row r="538" spans="4:4" x14ac:dyDescent="0.2">
      <c r="D538" s="390"/>
    </row>
    <row r="539" spans="4:4" x14ac:dyDescent="0.2">
      <c r="D539" s="390"/>
    </row>
    <row r="540" spans="4:4" x14ac:dyDescent="0.2">
      <c r="D540" s="390"/>
    </row>
    <row r="541" spans="4:4" x14ac:dyDescent="0.2">
      <c r="D541" s="390"/>
    </row>
    <row r="542" spans="4:4" x14ac:dyDescent="0.2">
      <c r="D542" s="390"/>
    </row>
    <row r="543" spans="4:4" x14ac:dyDescent="0.2">
      <c r="D543" s="390"/>
    </row>
    <row r="544" spans="4:4" x14ac:dyDescent="0.2">
      <c r="D544" s="390"/>
    </row>
    <row r="545" spans="4:4" x14ac:dyDescent="0.2">
      <c r="D545" s="390"/>
    </row>
    <row r="546" spans="4:4" x14ac:dyDescent="0.2">
      <c r="D546" s="390"/>
    </row>
    <row r="547" spans="4:4" x14ac:dyDescent="0.2">
      <c r="D547" s="390"/>
    </row>
    <row r="548" spans="4:4" x14ac:dyDescent="0.2">
      <c r="D548" s="390"/>
    </row>
    <row r="549" spans="4:4" x14ac:dyDescent="0.2">
      <c r="D549" s="390"/>
    </row>
    <row r="550" spans="4:4" x14ac:dyDescent="0.2">
      <c r="D550" s="390"/>
    </row>
    <row r="551" spans="4:4" x14ac:dyDescent="0.2">
      <c r="D551" s="390"/>
    </row>
    <row r="552" spans="4:4" x14ac:dyDescent="0.2">
      <c r="D552" s="390"/>
    </row>
    <row r="553" spans="4:4" x14ac:dyDescent="0.2">
      <c r="D553" s="390"/>
    </row>
    <row r="554" spans="4:4" x14ac:dyDescent="0.2">
      <c r="D554" s="390"/>
    </row>
    <row r="555" spans="4:4" x14ac:dyDescent="0.2">
      <c r="D555" s="390"/>
    </row>
    <row r="556" spans="4:4" x14ac:dyDescent="0.2">
      <c r="D556" s="390"/>
    </row>
    <row r="557" spans="4:4" x14ac:dyDescent="0.2">
      <c r="D557" s="390"/>
    </row>
    <row r="558" spans="4:4" x14ac:dyDescent="0.2">
      <c r="D558" s="390"/>
    </row>
    <row r="559" spans="4:4" x14ac:dyDescent="0.2">
      <c r="D559" s="390"/>
    </row>
    <row r="560" spans="4:4" x14ac:dyDescent="0.2">
      <c r="D560" s="390"/>
    </row>
    <row r="561" spans="4:4" x14ac:dyDescent="0.2">
      <c r="D561" s="390"/>
    </row>
    <row r="562" spans="4:4" x14ac:dyDescent="0.2">
      <c r="D562" s="390"/>
    </row>
    <row r="563" spans="4:4" x14ac:dyDescent="0.2">
      <c r="D563" s="390"/>
    </row>
    <row r="564" spans="4:4" x14ac:dyDescent="0.2">
      <c r="D564" s="390"/>
    </row>
    <row r="565" spans="4:4" x14ac:dyDescent="0.2">
      <c r="D565" s="390"/>
    </row>
    <row r="566" spans="4:4" x14ac:dyDescent="0.2">
      <c r="D566" s="390"/>
    </row>
    <row r="567" spans="4:4" x14ac:dyDescent="0.2">
      <c r="D567" s="390"/>
    </row>
    <row r="568" spans="4:4" x14ac:dyDescent="0.2">
      <c r="D568" s="390"/>
    </row>
    <row r="569" spans="4:4" x14ac:dyDescent="0.2">
      <c r="D569" s="390"/>
    </row>
    <row r="570" spans="4:4" x14ac:dyDescent="0.2">
      <c r="D570" s="390"/>
    </row>
    <row r="571" spans="4:4" x14ac:dyDescent="0.2">
      <c r="D571" s="390"/>
    </row>
    <row r="572" spans="4:4" x14ac:dyDescent="0.2">
      <c r="D572" s="390"/>
    </row>
    <row r="573" spans="4:4" x14ac:dyDescent="0.2">
      <c r="D573" s="390"/>
    </row>
    <row r="574" spans="4:4" x14ac:dyDescent="0.2">
      <c r="D574" s="390"/>
    </row>
    <row r="575" spans="4:4" x14ac:dyDescent="0.2">
      <c r="D575" s="390"/>
    </row>
    <row r="576" spans="4:4" x14ac:dyDescent="0.2">
      <c r="D576" s="390"/>
    </row>
    <row r="577" spans="4:4" x14ac:dyDescent="0.2">
      <c r="D577" s="390"/>
    </row>
    <row r="578" spans="4:4" x14ac:dyDescent="0.2">
      <c r="D578" s="390"/>
    </row>
    <row r="579" spans="4:4" x14ac:dyDescent="0.2">
      <c r="D579" s="390"/>
    </row>
    <row r="580" spans="4:4" x14ac:dyDescent="0.2">
      <c r="D580" s="390"/>
    </row>
    <row r="581" spans="4:4" x14ac:dyDescent="0.2">
      <c r="D581" s="390"/>
    </row>
    <row r="582" spans="4:4" x14ac:dyDescent="0.2">
      <c r="D582" s="390"/>
    </row>
    <row r="583" spans="4:4" x14ac:dyDescent="0.2">
      <c r="D583" s="390"/>
    </row>
    <row r="584" spans="4:4" x14ac:dyDescent="0.2">
      <c r="D584" s="390"/>
    </row>
    <row r="585" spans="4:4" x14ac:dyDescent="0.2">
      <c r="D585" s="390"/>
    </row>
    <row r="586" spans="4:4" x14ac:dyDescent="0.2">
      <c r="D586" s="390"/>
    </row>
    <row r="587" spans="4:4" x14ac:dyDescent="0.2">
      <c r="D587" s="390"/>
    </row>
    <row r="588" spans="4:4" x14ac:dyDescent="0.2">
      <c r="D588" s="390"/>
    </row>
    <row r="589" spans="4:4" x14ac:dyDescent="0.2">
      <c r="D589" s="390"/>
    </row>
    <row r="590" spans="4:4" x14ac:dyDescent="0.2">
      <c r="D590" s="390"/>
    </row>
    <row r="591" spans="4:4" x14ac:dyDescent="0.2">
      <c r="D591" s="390"/>
    </row>
    <row r="592" spans="4:4" x14ac:dyDescent="0.2">
      <c r="D592" s="390"/>
    </row>
    <row r="593" spans="4:4" x14ac:dyDescent="0.2">
      <c r="D593" s="390"/>
    </row>
    <row r="594" spans="4:4" x14ac:dyDescent="0.2">
      <c r="D594" s="390"/>
    </row>
    <row r="595" spans="4:4" x14ac:dyDescent="0.2">
      <c r="D595" s="390"/>
    </row>
    <row r="596" spans="4:4" x14ac:dyDescent="0.2">
      <c r="D596" s="390"/>
    </row>
    <row r="597" spans="4:4" x14ac:dyDescent="0.2">
      <c r="D597" s="390"/>
    </row>
    <row r="598" spans="4:4" x14ac:dyDescent="0.2">
      <c r="D598" s="390"/>
    </row>
    <row r="599" spans="4:4" x14ac:dyDescent="0.2">
      <c r="D599" s="390"/>
    </row>
    <row r="600" spans="4:4" x14ac:dyDescent="0.2">
      <c r="D600" s="390"/>
    </row>
    <row r="601" spans="4:4" x14ac:dyDescent="0.2">
      <c r="D601" s="390"/>
    </row>
    <row r="602" spans="4:4" x14ac:dyDescent="0.2">
      <c r="D602" s="390"/>
    </row>
    <row r="603" spans="4:4" x14ac:dyDescent="0.2">
      <c r="D603" s="390"/>
    </row>
    <row r="604" spans="4:4" x14ac:dyDescent="0.2">
      <c r="D604" s="390"/>
    </row>
    <row r="605" spans="4:4" x14ac:dyDescent="0.2">
      <c r="D605" s="390"/>
    </row>
    <row r="606" spans="4:4" x14ac:dyDescent="0.2">
      <c r="D606" s="390"/>
    </row>
    <row r="607" spans="4:4" x14ac:dyDescent="0.2">
      <c r="D607" s="390"/>
    </row>
    <row r="608" spans="4:4" x14ac:dyDescent="0.2">
      <c r="D608" s="390"/>
    </row>
    <row r="609" spans="4:4" x14ac:dyDescent="0.2">
      <c r="D609" s="390"/>
    </row>
    <row r="610" spans="4:4" x14ac:dyDescent="0.2">
      <c r="D610" s="390"/>
    </row>
    <row r="611" spans="4:4" x14ac:dyDescent="0.2">
      <c r="D611" s="390"/>
    </row>
    <row r="612" spans="4:4" x14ac:dyDescent="0.2">
      <c r="D612" s="390"/>
    </row>
    <row r="613" spans="4:4" x14ac:dyDescent="0.2">
      <c r="D613" s="390"/>
    </row>
    <row r="614" spans="4:4" x14ac:dyDescent="0.2">
      <c r="D614" s="390"/>
    </row>
    <row r="615" spans="4:4" x14ac:dyDescent="0.2">
      <c r="D615" s="390"/>
    </row>
    <row r="616" spans="4:4" x14ac:dyDescent="0.2">
      <c r="D616" s="390"/>
    </row>
    <row r="617" spans="4:4" x14ac:dyDescent="0.2">
      <c r="D617" s="390"/>
    </row>
    <row r="618" spans="4:4" x14ac:dyDescent="0.2">
      <c r="D618" s="390"/>
    </row>
    <row r="619" spans="4:4" x14ac:dyDescent="0.2">
      <c r="D619" s="390"/>
    </row>
    <row r="620" spans="4:4" x14ac:dyDescent="0.2">
      <c r="D620" s="390"/>
    </row>
    <row r="621" spans="4:4" x14ac:dyDescent="0.2">
      <c r="D621" s="390"/>
    </row>
    <row r="622" spans="4:4" x14ac:dyDescent="0.2">
      <c r="D622" s="390"/>
    </row>
    <row r="623" spans="4:4" x14ac:dyDescent="0.2">
      <c r="D623" s="390"/>
    </row>
    <row r="624" spans="4:4" x14ac:dyDescent="0.2">
      <c r="D624" s="390"/>
    </row>
    <row r="625" spans="4:4" x14ac:dyDescent="0.2">
      <c r="D625" s="390"/>
    </row>
    <row r="626" spans="4:4" x14ac:dyDescent="0.2">
      <c r="D626" s="390"/>
    </row>
    <row r="627" spans="4:4" x14ac:dyDescent="0.2">
      <c r="D627" s="390"/>
    </row>
    <row r="628" spans="4:4" x14ac:dyDescent="0.2">
      <c r="D628" s="390"/>
    </row>
    <row r="629" spans="4:4" x14ac:dyDescent="0.2">
      <c r="D629" s="390"/>
    </row>
    <row r="630" spans="4:4" x14ac:dyDescent="0.2">
      <c r="D630" s="390"/>
    </row>
    <row r="631" spans="4:4" x14ac:dyDescent="0.2">
      <c r="D631" s="390"/>
    </row>
    <row r="632" spans="4:4" x14ac:dyDescent="0.2">
      <c r="D632" s="390"/>
    </row>
    <row r="633" spans="4:4" x14ac:dyDescent="0.2">
      <c r="D633" s="390"/>
    </row>
    <row r="634" spans="4:4" x14ac:dyDescent="0.2">
      <c r="D634" s="390"/>
    </row>
    <row r="635" spans="4:4" x14ac:dyDescent="0.2">
      <c r="D635" s="390"/>
    </row>
    <row r="636" spans="4:4" x14ac:dyDescent="0.2">
      <c r="D636" s="390"/>
    </row>
    <row r="637" spans="4:4" x14ac:dyDescent="0.2">
      <c r="D637" s="390"/>
    </row>
    <row r="638" spans="4:4" x14ac:dyDescent="0.2">
      <c r="D638" s="390"/>
    </row>
    <row r="639" spans="4:4" x14ac:dyDescent="0.2">
      <c r="D639" s="390"/>
    </row>
    <row r="640" spans="4:4" x14ac:dyDescent="0.2">
      <c r="D640" s="390"/>
    </row>
    <row r="641" spans="4:4" x14ac:dyDescent="0.2">
      <c r="D641" s="390"/>
    </row>
    <row r="642" spans="4:4" x14ac:dyDescent="0.2">
      <c r="D642" s="390"/>
    </row>
    <row r="643" spans="4:4" x14ac:dyDescent="0.2">
      <c r="D643" s="390"/>
    </row>
    <row r="644" spans="4:4" x14ac:dyDescent="0.2">
      <c r="D644" s="390"/>
    </row>
    <row r="645" spans="4:4" x14ac:dyDescent="0.2">
      <c r="D645" s="390"/>
    </row>
    <row r="646" spans="4:4" x14ac:dyDescent="0.2">
      <c r="D646" s="390"/>
    </row>
    <row r="647" spans="4:4" x14ac:dyDescent="0.2">
      <c r="D647" s="390"/>
    </row>
    <row r="648" spans="4:4" x14ac:dyDescent="0.2">
      <c r="D648" s="390"/>
    </row>
    <row r="649" spans="4:4" x14ac:dyDescent="0.2">
      <c r="D649" s="390"/>
    </row>
    <row r="650" spans="4:4" x14ac:dyDescent="0.2">
      <c r="D650" s="390"/>
    </row>
    <row r="651" spans="4:4" x14ac:dyDescent="0.2">
      <c r="D651" s="390"/>
    </row>
    <row r="652" spans="4:4" x14ac:dyDescent="0.2">
      <c r="D652" s="390"/>
    </row>
    <row r="653" spans="4:4" x14ac:dyDescent="0.2">
      <c r="D653" s="390"/>
    </row>
    <row r="654" spans="4:4" x14ac:dyDescent="0.2">
      <c r="D654" s="390"/>
    </row>
    <row r="655" spans="4:4" x14ac:dyDescent="0.2">
      <c r="D655" s="390"/>
    </row>
    <row r="656" spans="4:4" x14ac:dyDescent="0.2">
      <c r="D656" s="390"/>
    </row>
    <row r="657" spans="4:4" x14ac:dyDescent="0.2">
      <c r="D657" s="390"/>
    </row>
    <row r="658" spans="4:4" x14ac:dyDescent="0.2">
      <c r="D658" s="390"/>
    </row>
    <row r="659" spans="4:4" x14ac:dyDescent="0.2">
      <c r="D659" s="390"/>
    </row>
    <row r="660" spans="4:4" x14ac:dyDescent="0.2">
      <c r="D660" s="390"/>
    </row>
    <row r="661" spans="4:4" x14ac:dyDescent="0.2">
      <c r="D661" s="390"/>
    </row>
    <row r="662" spans="4:4" x14ac:dyDescent="0.2">
      <c r="D662" s="390"/>
    </row>
    <row r="663" spans="4:4" x14ac:dyDescent="0.2">
      <c r="D663" s="390"/>
    </row>
    <row r="664" spans="4:4" x14ac:dyDescent="0.2">
      <c r="D664" s="390"/>
    </row>
    <row r="665" spans="4:4" x14ac:dyDescent="0.2">
      <c r="D665" s="390"/>
    </row>
    <row r="666" spans="4:4" x14ac:dyDescent="0.2">
      <c r="D666" s="390"/>
    </row>
    <row r="667" spans="4:4" x14ac:dyDescent="0.2">
      <c r="D667" s="390"/>
    </row>
    <row r="668" spans="4:4" x14ac:dyDescent="0.2">
      <c r="D668" s="390"/>
    </row>
    <row r="669" spans="4:4" x14ac:dyDescent="0.2">
      <c r="D669" s="390"/>
    </row>
    <row r="670" spans="4:4" x14ac:dyDescent="0.2">
      <c r="D670" s="390"/>
    </row>
    <row r="671" spans="4:4" x14ac:dyDescent="0.2">
      <c r="D671" s="390"/>
    </row>
    <row r="672" spans="4:4" x14ac:dyDescent="0.2">
      <c r="D672" s="390"/>
    </row>
    <row r="673" spans="4:4" x14ac:dyDescent="0.2">
      <c r="D673" s="390"/>
    </row>
    <row r="674" spans="4:4" x14ac:dyDescent="0.2">
      <c r="D674" s="390"/>
    </row>
    <row r="675" spans="4:4" x14ac:dyDescent="0.2">
      <c r="D675" s="390"/>
    </row>
    <row r="676" spans="4:4" x14ac:dyDescent="0.2">
      <c r="D676" s="390"/>
    </row>
    <row r="677" spans="4:4" x14ac:dyDescent="0.2">
      <c r="D677" s="390"/>
    </row>
    <row r="678" spans="4:4" x14ac:dyDescent="0.2">
      <c r="D678" s="390"/>
    </row>
    <row r="679" spans="4:4" x14ac:dyDescent="0.2">
      <c r="D679" s="390"/>
    </row>
    <row r="680" spans="4:4" x14ac:dyDescent="0.2">
      <c r="D680" s="390"/>
    </row>
    <row r="681" spans="4:4" x14ac:dyDescent="0.2">
      <c r="D681" s="390"/>
    </row>
    <row r="682" spans="4:4" x14ac:dyDescent="0.2">
      <c r="D682" s="390"/>
    </row>
    <row r="683" spans="4:4" x14ac:dyDescent="0.2">
      <c r="D683" s="390"/>
    </row>
    <row r="684" spans="4:4" x14ac:dyDescent="0.2">
      <c r="D684" s="390"/>
    </row>
    <row r="685" spans="4:4" x14ac:dyDescent="0.2">
      <c r="D685" s="390"/>
    </row>
    <row r="686" spans="4:4" x14ac:dyDescent="0.2">
      <c r="D686" s="390"/>
    </row>
    <row r="687" spans="4:4" x14ac:dyDescent="0.2">
      <c r="D687" s="390"/>
    </row>
    <row r="688" spans="4:4" x14ac:dyDescent="0.2">
      <c r="D688" s="390"/>
    </row>
    <row r="689" spans="4:4" x14ac:dyDescent="0.2">
      <c r="D689" s="390"/>
    </row>
    <row r="690" spans="4:4" x14ac:dyDescent="0.2">
      <c r="D690" s="390"/>
    </row>
    <row r="691" spans="4:4" x14ac:dyDescent="0.2">
      <c r="D691" s="390"/>
    </row>
    <row r="692" spans="4:4" x14ac:dyDescent="0.2">
      <c r="D692" s="390"/>
    </row>
    <row r="693" spans="4:4" x14ac:dyDescent="0.2">
      <c r="D693" s="390"/>
    </row>
    <row r="694" spans="4:4" x14ac:dyDescent="0.2">
      <c r="D694" s="390"/>
    </row>
    <row r="695" spans="4:4" x14ac:dyDescent="0.2">
      <c r="D695" s="390"/>
    </row>
    <row r="696" spans="4:4" x14ac:dyDescent="0.2">
      <c r="D696" s="390"/>
    </row>
    <row r="697" spans="4:4" x14ac:dyDescent="0.2">
      <c r="D697" s="390"/>
    </row>
    <row r="698" spans="4:4" x14ac:dyDescent="0.2">
      <c r="D698" s="390"/>
    </row>
    <row r="699" spans="4:4" x14ac:dyDescent="0.2">
      <c r="D699" s="390"/>
    </row>
    <row r="700" spans="4:4" x14ac:dyDescent="0.2">
      <c r="D700" s="390"/>
    </row>
    <row r="701" spans="4:4" x14ac:dyDescent="0.2">
      <c r="D701" s="390"/>
    </row>
    <row r="702" spans="4:4" x14ac:dyDescent="0.2">
      <c r="D702" s="390"/>
    </row>
    <row r="703" spans="4:4" x14ac:dyDescent="0.2">
      <c r="D703" s="390"/>
    </row>
    <row r="704" spans="4:4" x14ac:dyDescent="0.2">
      <c r="D704" s="390"/>
    </row>
    <row r="705" spans="4:4" x14ac:dyDescent="0.2">
      <c r="D705" s="390"/>
    </row>
    <row r="706" spans="4:4" x14ac:dyDescent="0.2">
      <c r="D706" s="390"/>
    </row>
    <row r="707" spans="4:4" x14ac:dyDescent="0.2">
      <c r="D707" s="390"/>
    </row>
    <row r="708" spans="4:4" x14ac:dyDescent="0.2">
      <c r="D708" s="390"/>
    </row>
    <row r="709" spans="4:4" x14ac:dyDescent="0.2">
      <c r="D709" s="390"/>
    </row>
    <row r="710" spans="4:4" x14ac:dyDescent="0.2">
      <c r="D710" s="390"/>
    </row>
    <row r="711" spans="4:4" x14ac:dyDescent="0.2">
      <c r="D711" s="390"/>
    </row>
    <row r="712" spans="4:4" x14ac:dyDescent="0.2">
      <c r="D712" s="390"/>
    </row>
    <row r="713" spans="4:4" x14ac:dyDescent="0.2">
      <c r="D713" s="390"/>
    </row>
    <row r="714" spans="4:4" x14ac:dyDescent="0.2">
      <c r="D714" s="390"/>
    </row>
    <row r="715" spans="4:4" x14ac:dyDescent="0.2">
      <c r="D715" s="390"/>
    </row>
    <row r="716" spans="4:4" x14ac:dyDescent="0.2">
      <c r="D716" s="390"/>
    </row>
    <row r="717" spans="4:4" x14ac:dyDescent="0.2">
      <c r="D717" s="390"/>
    </row>
    <row r="718" spans="4:4" x14ac:dyDescent="0.2">
      <c r="D718" s="390"/>
    </row>
    <row r="719" spans="4:4" x14ac:dyDescent="0.2">
      <c r="D719" s="390"/>
    </row>
    <row r="720" spans="4:4" x14ac:dyDescent="0.2">
      <c r="D720" s="390"/>
    </row>
    <row r="721" spans="4:4" x14ac:dyDescent="0.2">
      <c r="D721" s="390"/>
    </row>
    <row r="722" spans="4:4" x14ac:dyDescent="0.2">
      <c r="D722" s="390"/>
    </row>
    <row r="723" spans="4:4" x14ac:dyDescent="0.2">
      <c r="D723" s="390"/>
    </row>
    <row r="724" spans="4:4" x14ac:dyDescent="0.2">
      <c r="D724" s="390"/>
    </row>
    <row r="725" spans="4:4" x14ac:dyDescent="0.2">
      <c r="D725" s="390"/>
    </row>
    <row r="726" spans="4:4" x14ac:dyDescent="0.2">
      <c r="D726" s="390"/>
    </row>
    <row r="727" spans="4:4" x14ac:dyDescent="0.2">
      <c r="D727" s="390"/>
    </row>
    <row r="728" spans="4:4" x14ac:dyDescent="0.2">
      <c r="D728" s="390"/>
    </row>
    <row r="729" spans="4:4" x14ac:dyDescent="0.2">
      <c r="D729" s="390"/>
    </row>
    <row r="730" spans="4:4" x14ac:dyDescent="0.2">
      <c r="D730" s="390"/>
    </row>
    <row r="731" spans="4:4" x14ac:dyDescent="0.2">
      <c r="D731" s="390"/>
    </row>
    <row r="732" spans="4:4" x14ac:dyDescent="0.2">
      <c r="D732" s="390"/>
    </row>
    <row r="733" spans="4:4" x14ac:dyDescent="0.2">
      <c r="D733" s="390"/>
    </row>
    <row r="734" spans="4:4" x14ac:dyDescent="0.2">
      <c r="D734" s="390"/>
    </row>
    <row r="735" spans="4:4" x14ac:dyDescent="0.2">
      <c r="D735" s="390"/>
    </row>
    <row r="736" spans="4:4" x14ac:dyDescent="0.2">
      <c r="D736" s="390"/>
    </row>
    <row r="737" spans="4:4" x14ac:dyDescent="0.2">
      <c r="D737" s="390"/>
    </row>
    <row r="738" spans="4:4" x14ac:dyDescent="0.2">
      <c r="D738" s="390"/>
    </row>
    <row r="739" spans="4:4" x14ac:dyDescent="0.2">
      <c r="D739" s="390"/>
    </row>
    <row r="740" spans="4:4" x14ac:dyDescent="0.2">
      <c r="D740" s="390"/>
    </row>
    <row r="741" spans="4:4" x14ac:dyDescent="0.2">
      <c r="D741" s="390"/>
    </row>
    <row r="742" spans="4:4" x14ac:dyDescent="0.2">
      <c r="D742" s="390"/>
    </row>
    <row r="743" spans="4:4" x14ac:dyDescent="0.2">
      <c r="D743" s="390"/>
    </row>
    <row r="744" spans="4:4" x14ac:dyDescent="0.2">
      <c r="D744" s="390"/>
    </row>
    <row r="745" spans="4:4" x14ac:dyDescent="0.2">
      <c r="D745" s="390"/>
    </row>
    <row r="746" spans="4:4" x14ac:dyDescent="0.2">
      <c r="D746" s="390"/>
    </row>
    <row r="747" spans="4:4" x14ac:dyDescent="0.2">
      <c r="D747" s="390"/>
    </row>
    <row r="748" spans="4:4" x14ac:dyDescent="0.2">
      <c r="D748" s="390"/>
    </row>
    <row r="749" spans="4:4" x14ac:dyDescent="0.2">
      <c r="D749" s="390"/>
    </row>
    <row r="750" spans="4:4" x14ac:dyDescent="0.2">
      <c r="D750" s="390"/>
    </row>
    <row r="751" spans="4:4" x14ac:dyDescent="0.2">
      <c r="D751" s="390"/>
    </row>
    <row r="752" spans="4:4" x14ac:dyDescent="0.2">
      <c r="D752" s="390"/>
    </row>
    <row r="753" spans="4:4" x14ac:dyDescent="0.2">
      <c r="D753" s="390"/>
    </row>
    <row r="754" spans="4:4" x14ac:dyDescent="0.2">
      <c r="D754" s="390"/>
    </row>
    <row r="755" spans="4:4" x14ac:dyDescent="0.2">
      <c r="D755" s="390"/>
    </row>
    <row r="756" spans="4:4" x14ac:dyDescent="0.2">
      <c r="D756" s="390"/>
    </row>
    <row r="757" spans="4:4" x14ac:dyDescent="0.2">
      <c r="D757" s="390"/>
    </row>
    <row r="758" spans="4:4" x14ac:dyDescent="0.2">
      <c r="D758" s="390"/>
    </row>
    <row r="759" spans="4:4" x14ac:dyDescent="0.2">
      <c r="D759" s="390"/>
    </row>
    <row r="760" spans="4:4" x14ac:dyDescent="0.2">
      <c r="D760" s="390"/>
    </row>
    <row r="761" spans="4:4" x14ac:dyDescent="0.2">
      <c r="D761" s="390"/>
    </row>
    <row r="762" spans="4:4" x14ac:dyDescent="0.2">
      <c r="D762" s="390"/>
    </row>
    <row r="763" spans="4:4" x14ac:dyDescent="0.2">
      <c r="D763" s="390"/>
    </row>
    <row r="764" spans="4:4" x14ac:dyDescent="0.2">
      <c r="D764" s="390"/>
    </row>
    <row r="765" spans="4:4" x14ac:dyDescent="0.2">
      <c r="D765" s="390"/>
    </row>
    <row r="766" spans="4:4" x14ac:dyDescent="0.2">
      <c r="D766" s="390"/>
    </row>
    <row r="767" spans="4:4" x14ac:dyDescent="0.2">
      <c r="D767" s="390"/>
    </row>
    <row r="768" spans="4:4" x14ac:dyDescent="0.2">
      <c r="D768" s="390"/>
    </row>
    <row r="769" spans="4:4" x14ac:dyDescent="0.2">
      <c r="D769" s="390"/>
    </row>
    <row r="770" spans="4:4" x14ac:dyDescent="0.2">
      <c r="D770" s="390"/>
    </row>
    <row r="771" spans="4:4" x14ac:dyDescent="0.2">
      <c r="D771" s="390"/>
    </row>
    <row r="772" spans="4:4" x14ac:dyDescent="0.2">
      <c r="D772" s="390"/>
    </row>
    <row r="773" spans="4:4" x14ac:dyDescent="0.2">
      <c r="D773" s="390"/>
    </row>
    <row r="774" spans="4:4" x14ac:dyDescent="0.2">
      <c r="D774" s="390"/>
    </row>
    <row r="775" spans="4:4" x14ac:dyDescent="0.2">
      <c r="D775" s="390"/>
    </row>
    <row r="776" spans="4:4" x14ac:dyDescent="0.2">
      <c r="D776" s="390"/>
    </row>
    <row r="777" spans="4:4" x14ac:dyDescent="0.2">
      <c r="D777" s="390"/>
    </row>
    <row r="778" spans="4:4" x14ac:dyDescent="0.2">
      <c r="D778" s="390"/>
    </row>
    <row r="779" spans="4:4" x14ac:dyDescent="0.2">
      <c r="D779" s="390"/>
    </row>
    <row r="780" spans="4:4" x14ac:dyDescent="0.2">
      <c r="D780" s="390"/>
    </row>
    <row r="781" spans="4:4" x14ac:dyDescent="0.2">
      <c r="D781" s="390"/>
    </row>
    <row r="782" spans="4:4" x14ac:dyDescent="0.2">
      <c r="D782" s="390"/>
    </row>
    <row r="783" spans="4:4" x14ac:dyDescent="0.2">
      <c r="D783" s="390"/>
    </row>
    <row r="784" spans="4:4" x14ac:dyDescent="0.2">
      <c r="D784" s="390"/>
    </row>
    <row r="785" spans="4:4" x14ac:dyDescent="0.2">
      <c r="D785" s="390"/>
    </row>
    <row r="786" spans="4:4" x14ac:dyDescent="0.2">
      <c r="D786" s="390"/>
    </row>
    <row r="787" spans="4:4" x14ac:dyDescent="0.2">
      <c r="D787" s="390"/>
    </row>
    <row r="788" spans="4:4" x14ac:dyDescent="0.2">
      <c r="D788" s="390"/>
    </row>
    <row r="789" spans="4:4" x14ac:dyDescent="0.2">
      <c r="D789" s="390"/>
    </row>
    <row r="790" spans="4:4" x14ac:dyDescent="0.2">
      <c r="D790" s="390"/>
    </row>
    <row r="791" spans="4:4" x14ac:dyDescent="0.2">
      <c r="D791" s="390"/>
    </row>
    <row r="792" spans="4:4" x14ac:dyDescent="0.2">
      <c r="D792" s="390"/>
    </row>
    <row r="793" spans="4:4" x14ac:dyDescent="0.2">
      <c r="D793" s="390"/>
    </row>
    <row r="794" spans="4:4" x14ac:dyDescent="0.2">
      <c r="D794" s="390"/>
    </row>
    <row r="795" spans="4:4" x14ac:dyDescent="0.2">
      <c r="D795" s="390"/>
    </row>
    <row r="796" spans="4:4" x14ac:dyDescent="0.2">
      <c r="D796" s="390"/>
    </row>
    <row r="797" spans="4:4" x14ac:dyDescent="0.2">
      <c r="D797" s="390"/>
    </row>
    <row r="798" spans="4:4" x14ac:dyDescent="0.2">
      <c r="D798" s="390"/>
    </row>
    <row r="799" spans="4:4" x14ac:dyDescent="0.2">
      <c r="D799" s="390"/>
    </row>
    <row r="800" spans="4:4" x14ac:dyDescent="0.2">
      <c r="D800" s="390"/>
    </row>
    <row r="801" spans="4:4" x14ac:dyDescent="0.2">
      <c r="D801" s="390"/>
    </row>
    <row r="802" spans="4:4" x14ac:dyDescent="0.2">
      <c r="D802" s="390"/>
    </row>
    <row r="803" spans="4:4" x14ac:dyDescent="0.2">
      <c r="D803" s="390"/>
    </row>
    <row r="804" spans="4:4" x14ac:dyDescent="0.2">
      <c r="D804" s="390"/>
    </row>
    <row r="805" spans="4:4" x14ac:dyDescent="0.2">
      <c r="D805" s="390"/>
    </row>
    <row r="806" spans="4:4" x14ac:dyDescent="0.2">
      <c r="D806" s="390"/>
    </row>
    <row r="807" spans="4:4" x14ac:dyDescent="0.2">
      <c r="D807" s="390"/>
    </row>
    <row r="808" spans="4:4" x14ac:dyDescent="0.2">
      <c r="D808" s="390"/>
    </row>
    <row r="809" spans="4:4" x14ac:dyDescent="0.2">
      <c r="D809" s="390"/>
    </row>
    <row r="810" spans="4:4" x14ac:dyDescent="0.2">
      <c r="D810" s="390"/>
    </row>
    <row r="811" spans="4:4" x14ac:dyDescent="0.2">
      <c r="D811" s="390"/>
    </row>
    <row r="812" spans="4:4" x14ac:dyDescent="0.2">
      <c r="D812" s="390"/>
    </row>
    <row r="813" spans="4:4" x14ac:dyDescent="0.2">
      <c r="D813" s="390"/>
    </row>
    <row r="814" spans="4:4" x14ac:dyDescent="0.2">
      <c r="D814" s="390"/>
    </row>
    <row r="815" spans="4:4" x14ac:dyDescent="0.2">
      <c r="D815" s="390"/>
    </row>
    <row r="816" spans="4:4" x14ac:dyDescent="0.2">
      <c r="D816" s="390"/>
    </row>
    <row r="817" spans="4:4" x14ac:dyDescent="0.2">
      <c r="D817" s="390"/>
    </row>
    <row r="818" spans="4:4" x14ac:dyDescent="0.2">
      <c r="D818" s="390"/>
    </row>
    <row r="819" spans="4:4" x14ac:dyDescent="0.2">
      <c r="D819" s="390"/>
    </row>
    <row r="820" spans="4:4" x14ac:dyDescent="0.2">
      <c r="D820" s="390"/>
    </row>
    <row r="821" spans="4:4" x14ac:dyDescent="0.2">
      <c r="D821" s="390"/>
    </row>
    <row r="822" spans="4:4" x14ac:dyDescent="0.2">
      <c r="D822" s="390"/>
    </row>
    <row r="823" spans="4:4" x14ac:dyDescent="0.2">
      <c r="D823" s="390"/>
    </row>
    <row r="824" spans="4:4" x14ac:dyDescent="0.2">
      <c r="D824" s="390"/>
    </row>
    <row r="825" spans="4:4" x14ac:dyDescent="0.2">
      <c r="D825" s="390"/>
    </row>
    <row r="826" spans="4:4" x14ac:dyDescent="0.2">
      <c r="D826" s="390"/>
    </row>
    <row r="827" spans="4:4" x14ac:dyDescent="0.2">
      <c r="D827" s="390"/>
    </row>
    <row r="828" spans="4:4" x14ac:dyDescent="0.2">
      <c r="D828" s="390"/>
    </row>
    <row r="829" spans="4:4" x14ac:dyDescent="0.2">
      <c r="D829" s="390"/>
    </row>
    <row r="830" spans="4:4" x14ac:dyDescent="0.2">
      <c r="D830" s="390"/>
    </row>
    <row r="831" spans="4:4" x14ac:dyDescent="0.2">
      <c r="D831" s="390"/>
    </row>
    <row r="832" spans="4:4" x14ac:dyDescent="0.2">
      <c r="D832" s="390"/>
    </row>
    <row r="833" spans="4:4" x14ac:dyDescent="0.2">
      <c r="D833" s="390"/>
    </row>
    <row r="834" spans="4:4" x14ac:dyDescent="0.2">
      <c r="D834" s="390"/>
    </row>
    <row r="835" spans="4:4" x14ac:dyDescent="0.2">
      <c r="D835" s="390"/>
    </row>
    <row r="836" spans="4:4" x14ac:dyDescent="0.2">
      <c r="D836" s="390"/>
    </row>
    <row r="837" spans="4:4" x14ac:dyDescent="0.2">
      <c r="D837" s="390"/>
    </row>
    <row r="838" spans="4:4" x14ac:dyDescent="0.2">
      <c r="D838" s="390"/>
    </row>
    <row r="839" spans="4:4" x14ac:dyDescent="0.2">
      <c r="D839" s="390"/>
    </row>
    <row r="840" spans="4:4" x14ac:dyDescent="0.2">
      <c r="D840" s="390"/>
    </row>
    <row r="841" spans="4:4" x14ac:dyDescent="0.2">
      <c r="D841" s="390"/>
    </row>
    <row r="842" spans="4:4" x14ac:dyDescent="0.2">
      <c r="D842" s="390"/>
    </row>
    <row r="843" spans="4:4" x14ac:dyDescent="0.2">
      <c r="D843" s="390"/>
    </row>
    <row r="844" spans="4:4" x14ac:dyDescent="0.2">
      <c r="D844" s="390"/>
    </row>
    <row r="845" spans="4:4" x14ac:dyDescent="0.2">
      <c r="D845" s="390"/>
    </row>
    <row r="846" spans="4:4" x14ac:dyDescent="0.2">
      <c r="D846" s="390"/>
    </row>
    <row r="847" spans="4:4" x14ac:dyDescent="0.2">
      <c r="D847" s="390"/>
    </row>
    <row r="848" spans="4:4" x14ac:dyDescent="0.2">
      <c r="D848" s="390"/>
    </row>
    <row r="849" spans="4:4" x14ac:dyDescent="0.2">
      <c r="D849" s="390"/>
    </row>
    <row r="850" spans="4:4" x14ac:dyDescent="0.2">
      <c r="D850" s="390"/>
    </row>
    <row r="851" spans="4:4" x14ac:dyDescent="0.2">
      <c r="D851" s="390"/>
    </row>
    <row r="852" spans="4:4" x14ac:dyDescent="0.2">
      <c r="D852" s="390"/>
    </row>
    <row r="853" spans="4:4" x14ac:dyDescent="0.2">
      <c r="D853" s="390"/>
    </row>
    <row r="854" spans="4:4" x14ac:dyDescent="0.2">
      <c r="D854" s="390"/>
    </row>
    <row r="855" spans="4:4" x14ac:dyDescent="0.2">
      <c r="D855" s="390"/>
    </row>
    <row r="856" spans="4:4" x14ac:dyDescent="0.2">
      <c r="D856" s="390"/>
    </row>
    <row r="857" spans="4:4" x14ac:dyDescent="0.2">
      <c r="D857" s="390"/>
    </row>
    <row r="858" spans="4:4" x14ac:dyDescent="0.2">
      <c r="D858" s="390"/>
    </row>
    <row r="859" spans="4:4" x14ac:dyDescent="0.2">
      <c r="D859" s="390"/>
    </row>
    <row r="860" spans="4:4" x14ac:dyDescent="0.2">
      <c r="D860" s="390"/>
    </row>
    <row r="861" spans="4:4" x14ac:dyDescent="0.2">
      <c r="D861" s="390"/>
    </row>
    <row r="862" spans="4:4" x14ac:dyDescent="0.2">
      <c r="D862" s="390"/>
    </row>
    <row r="863" spans="4:4" x14ac:dyDescent="0.2">
      <c r="D863" s="390"/>
    </row>
    <row r="864" spans="4:4" x14ac:dyDescent="0.2">
      <c r="D864" s="390"/>
    </row>
    <row r="865" spans="4:4" x14ac:dyDescent="0.2">
      <c r="D865" s="390"/>
    </row>
    <row r="866" spans="4:4" x14ac:dyDescent="0.2">
      <c r="D866" s="390"/>
    </row>
    <row r="867" spans="4:4" x14ac:dyDescent="0.2">
      <c r="D867" s="390"/>
    </row>
    <row r="868" spans="4:4" x14ac:dyDescent="0.2">
      <c r="D868" s="390"/>
    </row>
    <row r="869" spans="4:4" x14ac:dyDescent="0.2">
      <c r="D869" s="390"/>
    </row>
    <row r="870" spans="4:4" x14ac:dyDescent="0.2">
      <c r="D870" s="390"/>
    </row>
    <row r="871" spans="4:4" x14ac:dyDescent="0.2">
      <c r="D871" s="390"/>
    </row>
    <row r="872" spans="4:4" x14ac:dyDescent="0.2">
      <c r="D872" s="390"/>
    </row>
    <row r="873" spans="4:4" x14ac:dyDescent="0.2">
      <c r="D873" s="390"/>
    </row>
    <row r="874" spans="4:4" x14ac:dyDescent="0.2">
      <c r="D874" s="390"/>
    </row>
    <row r="875" spans="4:4" x14ac:dyDescent="0.2">
      <c r="D875" s="390"/>
    </row>
    <row r="876" spans="4:4" x14ac:dyDescent="0.2">
      <c r="D876" s="390"/>
    </row>
    <row r="877" spans="4:4" x14ac:dyDescent="0.2">
      <c r="D877" s="390"/>
    </row>
    <row r="878" spans="4:4" x14ac:dyDescent="0.2">
      <c r="D878" s="390"/>
    </row>
    <row r="879" spans="4:4" x14ac:dyDescent="0.2">
      <c r="D879" s="390"/>
    </row>
    <row r="880" spans="4:4" x14ac:dyDescent="0.2">
      <c r="D880" s="390"/>
    </row>
    <row r="881" spans="4:4" x14ac:dyDescent="0.2">
      <c r="D881" s="390"/>
    </row>
    <row r="882" spans="4:4" x14ac:dyDescent="0.2">
      <c r="D882" s="390"/>
    </row>
    <row r="883" spans="4:4" x14ac:dyDescent="0.2">
      <c r="D883" s="390"/>
    </row>
    <row r="884" spans="4:4" x14ac:dyDescent="0.2">
      <c r="D884" s="390"/>
    </row>
    <row r="885" spans="4:4" x14ac:dyDescent="0.2">
      <c r="D885" s="390"/>
    </row>
    <row r="886" spans="4:4" x14ac:dyDescent="0.2">
      <c r="D886" s="390"/>
    </row>
    <row r="887" spans="4:4" x14ac:dyDescent="0.2">
      <c r="D887" s="390"/>
    </row>
    <row r="888" spans="4:4" x14ac:dyDescent="0.2">
      <c r="D888" s="390"/>
    </row>
    <row r="889" spans="4:4" x14ac:dyDescent="0.2">
      <c r="D889" s="390"/>
    </row>
    <row r="890" spans="4:4" x14ac:dyDescent="0.2">
      <c r="D890" s="390"/>
    </row>
    <row r="891" spans="4:4" x14ac:dyDescent="0.2">
      <c r="D891" s="390"/>
    </row>
    <row r="892" spans="4:4" x14ac:dyDescent="0.2">
      <c r="D892" s="390"/>
    </row>
    <row r="893" spans="4:4" x14ac:dyDescent="0.2">
      <c r="D893" s="390"/>
    </row>
    <row r="894" spans="4:4" x14ac:dyDescent="0.2">
      <c r="D894" s="390"/>
    </row>
    <row r="895" spans="4:4" x14ac:dyDescent="0.2">
      <c r="D895" s="390"/>
    </row>
    <row r="896" spans="4:4" x14ac:dyDescent="0.2">
      <c r="D896" s="390"/>
    </row>
    <row r="897" spans="4:4" x14ac:dyDescent="0.2">
      <c r="D897" s="390"/>
    </row>
    <row r="898" spans="4:4" x14ac:dyDescent="0.2">
      <c r="D898" s="390"/>
    </row>
    <row r="899" spans="4:4" x14ac:dyDescent="0.2">
      <c r="D899" s="390"/>
    </row>
    <row r="900" spans="4:4" x14ac:dyDescent="0.2">
      <c r="D900" s="390"/>
    </row>
    <row r="901" spans="4:4" x14ac:dyDescent="0.2">
      <c r="D901" s="390"/>
    </row>
    <row r="902" spans="4:4" x14ac:dyDescent="0.2">
      <c r="D902" s="390"/>
    </row>
    <row r="903" spans="4:4" x14ac:dyDescent="0.2">
      <c r="D903" s="390"/>
    </row>
    <row r="904" spans="4:4" x14ac:dyDescent="0.2">
      <c r="D904" s="390"/>
    </row>
    <row r="905" spans="4:4" x14ac:dyDescent="0.2">
      <c r="D905" s="390"/>
    </row>
    <row r="906" spans="4:4" x14ac:dyDescent="0.2">
      <c r="D906" s="390"/>
    </row>
    <row r="907" spans="4:4" x14ac:dyDescent="0.2">
      <c r="D907" s="390"/>
    </row>
    <row r="908" spans="4:4" x14ac:dyDescent="0.2">
      <c r="D908" s="390"/>
    </row>
    <row r="909" spans="4:4" x14ac:dyDescent="0.2">
      <c r="D909" s="390"/>
    </row>
    <row r="910" spans="4:4" x14ac:dyDescent="0.2">
      <c r="D910" s="390"/>
    </row>
    <row r="911" spans="4:4" x14ac:dyDescent="0.2">
      <c r="D911" s="390"/>
    </row>
    <row r="912" spans="4:4" x14ac:dyDescent="0.2">
      <c r="D912" s="390"/>
    </row>
    <row r="913" spans="4:4" x14ac:dyDescent="0.2">
      <c r="D913" s="390"/>
    </row>
    <row r="914" spans="4:4" x14ac:dyDescent="0.2">
      <c r="D914" s="390"/>
    </row>
    <row r="915" spans="4:4" x14ac:dyDescent="0.2">
      <c r="D915" s="390"/>
    </row>
    <row r="916" spans="4:4" x14ac:dyDescent="0.2">
      <c r="D916" s="390"/>
    </row>
    <row r="917" spans="4:4" x14ac:dyDescent="0.2">
      <c r="D917" s="390"/>
    </row>
    <row r="918" spans="4:4" x14ac:dyDescent="0.2">
      <c r="D918" s="390"/>
    </row>
    <row r="919" spans="4:4" x14ac:dyDescent="0.2">
      <c r="D919" s="390"/>
    </row>
    <row r="920" spans="4:4" x14ac:dyDescent="0.2">
      <c r="D920" s="390"/>
    </row>
    <row r="921" spans="4:4" x14ac:dyDescent="0.2">
      <c r="D921" s="390"/>
    </row>
    <row r="922" spans="4:4" x14ac:dyDescent="0.2">
      <c r="D922" s="390"/>
    </row>
    <row r="923" spans="4:4" x14ac:dyDescent="0.2">
      <c r="D923" s="390"/>
    </row>
    <row r="924" spans="4:4" x14ac:dyDescent="0.2">
      <c r="D924" s="390"/>
    </row>
    <row r="925" spans="4:4" x14ac:dyDescent="0.2">
      <c r="D925" s="390"/>
    </row>
    <row r="926" spans="4:4" x14ac:dyDescent="0.2">
      <c r="D926" s="390"/>
    </row>
    <row r="927" spans="4:4" x14ac:dyDescent="0.2">
      <c r="D927" s="390"/>
    </row>
    <row r="928" spans="4:4" x14ac:dyDescent="0.2">
      <c r="D928" s="390"/>
    </row>
    <row r="929" spans="4:4" x14ac:dyDescent="0.2">
      <c r="D929" s="390"/>
    </row>
    <row r="930" spans="4:4" x14ac:dyDescent="0.2">
      <c r="D930" s="390"/>
    </row>
    <row r="931" spans="4:4" x14ac:dyDescent="0.2">
      <c r="D931" s="390"/>
    </row>
    <row r="932" spans="4:4" x14ac:dyDescent="0.2">
      <c r="D932" s="390"/>
    </row>
    <row r="933" spans="4:4" x14ac:dyDescent="0.2">
      <c r="D933" s="390"/>
    </row>
    <row r="934" spans="4:4" x14ac:dyDescent="0.2">
      <c r="D934" s="390"/>
    </row>
    <row r="935" spans="4:4" x14ac:dyDescent="0.2">
      <c r="D935" s="390"/>
    </row>
    <row r="936" spans="4:4" x14ac:dyDescent="0.2">
      <c r="D936" s="390"/>
    </row>
    <row r="937" spans="4:4" x14ac:dyDescent="0.2">
      <c r="D937" s="390"/>
    </row>
    <row r="938" spans="4:4" x14ac:dyDescent="0.2">
      <c r="D938" s="390"/>
    </row>
    <row r="939" spans="4:4" x14ac:dyDescent="0.2">
      <c r="D939" s="390"/>
    </row>
    <row r="940" spans="4:4" x14ac:dyDescent="0.2">
      <c r="D940" s="390"/>
    </row>
    <row r="941" spans="4:4" x14ac:dyDescent="0.2">
      <c r="D941" s="390"/>
    </row>
    <row r="942" spans="4:4" x14ac:dyDescent="0.2">
      <c r="D942" s="390"/>
    </row>
    <row r="943" spans="4:4" x14ac:dyDescent="0.2">
      <c r="D943" s="390"/>
    </row>
    <row r="944" spans="4:4" x14ac:dyDescent="0.2">
      <c r="D944" s="390"/>
    </row>
    <row r="945" spans="4:4" x14ac:dyDescent="0.2">
      <c r="D945" s="390"/>
    </row>
    <row r="946" spans="4:4" x14ac:dyDescent="0.2">
      <c r="D946" s="390"/>
    </row>
    <row r="947" spans="4:4" x14ac:dyDescent="0.2">
      <c r="D947" s="390"/>
    </row>
    <row r="948" spans="4:4" x14ac:dyDescent="0.2">
      <c r="D948" s="390"/>
    </row>
    <row r="949" spans="4:4" x14ac:dyDescent="0.2">
      <c r="D949" s="390"/>
    </row>
    <row r="950" spans="4:4" x14ac:dyDescent="0.2">
      <c r="D950" s="390"/>
    </row>
    <row r="951" spans="4:4" x14ac:dyDescent="0.2">
      <c r="D951" s="390"/>
    </row>
    <row r="952" spans="4:4" x14ac:dyDescent="0.2">
      <c r="D952" s="390"/>
    </row>
    <row r="953" spans="4:4" x14ac:dyDescent="0.2">
      <c r="D953" s="390"/>
    </row>
    <row r="954" spans="4:4" x14ac:dyDescent="0.2">
      <c r="D954" s="390"/>
    </row>
    <row r="955" spans="4:4" x14ac:dyDescent="0.2">
      <c r="D955" s="390"/>
    </row>
    <row r="956" spans="4:4" x14ac:dyDescent="0.2">
      <c r="D956" s="390"/>
    </row>
    <row r="957" spans="4:4" x14ac:dyDescent="0.2">
      <c r="D957" s="390"/>
    </row>
    <row r="958" spans="4:4" x14ac:dyDescent="0.2">
      <c r="D958" s="390"/>
    </row>
    <row r="959" spans="4:4" x14ac:dyDescent="0.2">
      <c r="D959" s="390"/>
    </row>
    <row r="960" spans="4:4" x14ac:dyDescent="0.2">
      <c r="D960" s="390"/>
    </row>
    <row r="961" spans="4:4" x14ac:dyDescent="0.2">
      <c r="D961" s="390"/>
    </row>
    <row r="962" spans="4:4" x14ac:dyDescent="0.2">
      <c r="D962" s="390"/>
    </row>
    <row r="963" spans="4:4" x14ac:dyDescent="0.2">
      <c r="D963" s="390"/>
    </row>
    <row r="964" spans="4:4" x14ac:dyDescent="0.2">
      <c r="D964" s="390"/>
    </row>
    <row r="965" spans="4:4" x14ac:dyDescent="0.2">
      <c r="D965" s="390"/>
    </row>
    <row r="966" spans="4:4" x14ac:dyDescent="0.2">
      <c r="D966" s="390"/>
    </row>
    <row r="967" spans="4:4" x14ac:dyDescent="0.2">
      <c r="D967" s="390"/>
    </row>
    <row r="968" spans="4:4" x14ac:dyDescent="0.2">
      <c r="D968" s="390"/>
    </row>
    <row r="969" spans="4:4" x14ac:dyDescent="0.2">
      <c r="D969" s="390"/>
    </row>
    <row r="970" spans="4:4" x14ac:dyDescent="0.2">
      <c r="D970" s="390"/>
    </row>
    <row r="971" spans="4:4" x14ac:dyDescent="0.2">
      <c r="D971" s="390"/>
    </row>
    <row r="972" spans="4:4" x14ac:dyDescent="0.2">
      <c r="D972" s="390"/>
    </row>
    <row r="973" spans="4:4" x14ac:dyDescent="0.2">
      <c r="D973" s="390"/>
    </row>
    <row r="974" spans="4:4" x14ac:dyDescent="0.2">
      <c r="D974" s="390"/>
    </row>
    <row r="975" spans="4:4" x14ac:dyDescent="0.2">
      <c r="D975" s="390"/>
    </row>
    <row r="976" spans="4:4" x14ac:dyDescent="0.2">
      <c r="D976" s="390"/>
    </row>
    <row r="977" spans="4:4" x14ac:dyDescent="0.2">
      <c r="D977" s="390"/>
    </row>
    <row r="978" spans="4:4" x14ac:dyDescent="0.2">
      <c r="D978" s="390"/>
    </row>
    <row r="979" spans="4:4" x14ac:dyDescent="0.2">
      <c r="D979" s="390"/>
    </row>
    <row r="980" spans="4:4" x14ac:dyDescent="0.2">
      <c r="D980" s="390"/>
    </row>
    <row r="981" spans="4:4" x14ac:dyDescent="0.2">
      <c r="D981" s="390"/>
    </row>
    <row r="982" spans="4:4" x14ac:dyDescent="0.2">
      <c r="D982" s="390"/>
    </row>
    <row r="983" spans="4:4" x14ac:dyDescent="0.2">
      <c r="D983" s="390"/>
    </row>
    <row r="984" spans="4:4" x14ac:dyDescent="0.2">
      <c r="D984" s="390"/>
    </row>
    <row r="985" spans="4:4" x14ac:dyDescent="0.2">
      <c r="D985" s="390"/>
    </row>
    <row r="986" spans="4:4" x14ac:dyDescent="0.2">
      <c r="D986" s="390"/>
    </row>
    <row r="987" spans="4:4" x14ac:dyDescent="0.2">
      <c r="D987" s="390"/>
    </row>
    <row r="988" spans="4:4" x14ac:dyDescent="0.2">
      <c r="D988" s="390"/>
    </row>
    <row r="989" spans="4:4" x14ac:dyDescent="0.2">
      <c r="D989" s="390"/>
    </row>
    <row r="990" spans="4:4" x14ac:dyDescent="0.2">
      <c r="D990" s="390"/>
    </row>
    <row r="991" spans="4:4" x14ac:dyDescent="0.2">
      <c r="D991" s="390"/>
    </row>
    <row r="992" spans="4:4" x14ac:dyDescent="0.2">
      <c r="D992" s="390"/>
    </row>
    <row r="993" spans="4:4" x14ac:dyDescent="0.2">
      <c r="D993" s="390"/>
    </row>
    <row r="994" spans="4:4" x14ac:dyDescent="0.2">
      <c r="D994" s="390"/>
    </row>
    <row r="995" spans="4:4" x14ac:dyDescent="0.2">
      <c r="D995" s="390"/>
    </row>
    <row r="996" spans="4:4" x14ac:dyDescent="0.2">
      <c r="D996" s="390"/>
    </row>
    <row r="997" spans="4:4" x14ac:dyDescent="0.2">
      <c r="D997" s="390"/>
    </row>
    <row r="998" spans="4:4" x14ac:dyDescent="0.2">
      <c r="D998" s="390"/>
    </row>
    <row r="999" spans="4:4" x14ac:dyDescent="0.2">
      <c r="D999" s="390"/>
    </row>
    <row r="1000" spans="4:4" x14ac:dyDescent="0.2">
      <c r="D1000" s="390"/>
    </row>
    <row r="1001" spans="4:4" x14ac:dyDescent="0.2">
      <c r="D1001" s="390"/>
    </row>
    <row r="1002" spans="4:4" x14ac:dyDescent="0.2">
      <c r="D1002" s="390"/>
    </row>
    <row r="1003" spans="4:4" x14ac:dyDescent="0.2">
      <c r="D1003" s="390"/>
    </row>
    <row r="1004" spans="4:4" x14ac:dyDescent="0.2">
      <c r="D1004" s="390"/>
    </row>
    <row r="1005" spans="4:4" x14ac:dyDescent="0.2">
      <c r="D1005" s="390"/>
    </row>
    <row r="1006" spans="4:4" x14ac:dyDescent="0.2">
      <c r="D1006" s="390"/>
    </row>
    <row r="1007" spans="4:4" x14ac:dyDescent="0.2">
      <c r="D1007" s="390"/>
    </row>
    <row r="1008" spans="4:4" x14ac:dyDescent="0.2">
      <c r="D1008" s="390"/>
    </row>
    <row r="1009" spans="4:4" x14ac:dyDescent="0.2">
      <c r="D1009" s="390"/>
    </row>
    <row r="1010" spans="4:4" x14ac:dyDescent="0.2">
      <c r="D1010" s="390"/>
    </row>
    <row r="1011" spans="4:4" x14ac:dyDescent="0.2">
      <c r="D1011" s="390"/>
    </row>
    <row r="1012" spans="4:4" x14ac:dyDescent="0.2">
      <c r="D1012" s="390"/>
    </row>
    <row r="1013" spans="4:4" x14ac:dyDescent="0.2">
      <c r="D1013" s="390"/>
    </row>
    <row r="1014" spans="4:4" x14ac:dyDescent="0.2">
      <c r="D1014" s="390"/>
    </row>
    <row r="1015" spans="4:4" x14ac:dyDescent="0.2">
      <c r="D1015" s="390"/>
    </row>
    <row r="1016" spans="4:4" x14ac:dyDescent="0.2">
      <c r="D1016" s="390"/>
    </row>
    <row r="1017" spans="4:4" x14ac:dyDescent="0.2">
      <c r="D1017" s="390"/>
    </row>
    <row r="1018" spans="4:4" x14ac:dyDescent="0.2">
      <c r="D1018" s="390"/>
    </row>
    <row r="1019" spans="4:4" x14ac:dyDescent="0.2">
      <c r="D1019" s="390"/>
    </row>
    <row r="1020" spans="4:4" x14ac:dyDescent="0.2">
      <c r="D1020" s="390"/>
    </row>
    <row r="1021" spans="4:4" x14ac:dyDescent="0.2">
      <c r="D1021" s="390"/>
    </row>
    <row r="1022" spans="4:4" x14ac:dyDescent="0.2">
      <c r="D1022" s="390"/>
    </row>
    <row r="1023" spans="4:4" x14ac:dyDescent="0.2">
      <c r="D1023" s="390"/>
    </row>
    <row r="1024" spans="4:4" x14ac:dyDescent="0.2">
      <c r="D1024" s="390"/>
    </row>
    <row r="1025" spans="4:4" x14ac:dyDescent="0.2">
      <c r="D1025" s="390"/>
    </row>
    <row r="1026" spans="4:4" x14ac:dyDescent="0.2">
      <c r="D1026" s="390"/>
    </row>
    <row r="1027" spans="4:4" x14ac:dyDescent="0.2">
      <c r="D1027" s="390"/>
    </row>
    <row r="1028" spans="4:4" x14ac:dyDescent="0.2">
      <c r="D1028" s="390"/>
    </row>
    <row r="1029" spans="4:4" x14ac:dyDescent="0.2">
      <c r="D1029" s="390"/>
    </row>
    <row r="1030" spans="4:4" x14ac:dyDescent="0.2">
      <c r="D1030" s="390"/>
    </row>
    <row r="1031" spans="4:4" x14ac:dyDescent="0.2">
      <c r="D1031" s="390"/>
    </row>
    <row r="1032" spans="4:4" x14ac:dyDescent="0.2">
      <c r="D1032" s="390"/>
    </row>
    <row r="1033" spans="4:4" x14ac:dyDescent="0.2">
      <c r="D1033" s="390"/>
    </row>
    <row r="1034" spans="4:4" x14ac:dyDescent="0.2">
      <c r="D1034" s="390"/>
    </row>
    <row r="1035" spans="4:4" x14ac:dyDescent="0.2">
      <c r="D1035" s="390"/>
    </row>
    <row r="1036" spans="4:4" x14ac:dyDescent="0.2">
      <c r="D1036" s="390"/>
    </row>
    <row r="1037" spans="4:4" x14ac:dyDescent="0.2">
      <c r="D1037" s="390"/>
    </row>
    <row r="1038" spans="4:4" x14ac:dyDescent="0.2">
      <c r="D1038" s="390"/>
    </row>
    <row r="1039" spans="4:4" x14ac:dyDescent="0.2">
      <c r="D1039" s="390"/>
    </row>
    <row r="1040" spans="4:4" x14ac:dyDescent="0.2">
      <c r="D1040" s="390"/>
    </row>
    <row r="1041" spans="4:4" x14ac:dyDescent="0.2">
      <c r="D1041" s="390"/>
    </row>
    <row r="1042" spans="4:4" x14ac:dyDescent="0.2">
      <c r="D1042" s="390"/>
    </row>
    <row r="1043" spans="4:4" x14ac:dyDescent="0.2">
      <c r="D1043" s="390"/>
    </row>
    <row r="1044" spans="4:4" x14ac:dyDescent="0.2">
      <c r="D1044" s="390"/>
    </row>
    <row r="1045" spans="4:4" x14ac:dyDescent="0.2">
      <c r="D1045" s="390"/>
    </row>
    <row r="1046" spans="4:4" x14ac:dyDescent="0.2">
      <c r="D1046" s="390"/>
    </row>
    <row r="1047" spans="4:4" x14ac:dyDescent="0.2">
      <c r="D1047" s="390"/>
    </row>
    <row r="1048" spans="4:4" x14ac:dyDescent="0.2">
      <c r="D1048" s="390"/>
    </row>
    <row r="1049" spans="4:4" x14ac:dyDescent="0.2">
      <c r="D1049" s="390"/>
    </row>
    <row r="1050" spans="4:4" x14ac:dyDescent="0.2">
      <c r="D1050" s="390"/>
    </row>
    <row r="1051" spans="4:4" x14ac:dyDescent="0.2">
      <c r="D1051" s="390"/>
    </row>
    <row r="1052" spans="4:4" x14ac:dyDescent="0.2">
      <c r="D1052" s="390"/>
    </row>
    <row r="1053" spans="4:4" x14ac:dyDescent="0.2">
      <c r="D1053" s="390"/>
    </row>
    <row r="1054" spans="4:4" x14ac:dyDescent="0.2">
      <c r="D1054" s="390"/>
    </row>
    <row r="1055" spans="4:4" x14ac:dyDescent="0.2">
      <c r="D1055" s="390"/>
    </row>
    <row r="1056" spans="4:4" x14ac:dyDescent="0.2">
      <c r="D1056" s="390"/>
    </row>
    <row r="1057" spans="4:4" x14ac:dyDescent="0.2">
      <c r="D1057" s="390"/>
    </row>
    <row r="1058" spans="4:4" x14ac:dyDescent="0.2">
      <c r="D1058" s="390"/>
    </row>
    <row r="1059" spans="4:4" x14ac:dyDescent="0.2">
      <c r="D1059" s="390"/>
    </row>
    <row r="1060" spans="4:4" x14ac:dyDescent="0.2">
      <c r="D1060" s="390"/>
    </row>
    <row r="1061" spans="4:4" x14ac:dyDescent="0.2">
      <c r="D1061" s="390"/>
    </row>
    <row r="1062" spans="4:4" x14ac:dyDescent="0.2">
      <c r="D1062" s="390"/>
    </row>
    <row r="1063" spans="4:4" x14ac:dyDescent="0.2">
      <c r="D1063" s="390"/>
    </row>
    <row r="1064" spans="4:4" x14ac:dyDescent="0.2">
      <c r="D1064" s="390"/>
    </row>
    <row r="1065" spans="4:4" x14ac:dyDescent="0.2">
      <c r="D1065" s="390"/>
    </row>
    <row r="1066" spans="4:4" x14ac:dyDescent="0.2">
      <c r="D1066" s="390"/>
    </row>
    <row r="1067" spans="4:4" x14ac:dyDescent="0.2">
      <c r="D1067" s="390"/>
    </row>
    <row r="1068" spans="4:4" x14ac:dyDescent="0.2">
      <c r="D1068" s="390"/>
    </row>
    <row r="1069" spans="4:4" x14ac:dyDescent="0.2">
      <c r="D1069" s="390"/>
    </row>
    <row r="1070" spans="4:4" x14ac:dyDescent="0.2">
      <c r="D1070" s="390"/>
    </row>
    <row r="1071" spans="4:4" x14ac:dyDescent="0.2">
      <c r="D1071" s="390"/>
    </row>
    <row r="1072" spans="4:4" x14ac:dyDescent="0.2">
      <c r="D1072" s="390"/>
    </row>
    <row r="1073" spans="4:4" x14ac:dyDescent="0.2">
      <c r="D1073" s="390"/>
    </row>
    <row r="1074" spans="4:4" x14ac:dyDescent="0.2">
      <c r="D1074" s="390"/>
    </row>
    <row r="1075" spans="4:4" x14ac:dyDescent="0.2">
      <c r="D1075" s="390"/>
    </row>
    <row r="1076" spans="4:4" x14ac:dyDescent="0.2">
      <c r="D1076" s="390"/>
    </row>
    <row r="1077" spans="4:4" x14ac:dyDescent="0.2">
      <c r="D1077" s="390"/>
    </row>
    <row r="1078" spans="4:4" x14ac:dyDescent="0.2">
      <c r="D1078" s="390"/>
    </row>
    <row r="1079" spans="4:4" x14ac:dyDescent="0.2">
      <c r="D1079" s="390"/>
    </row>
    <row r="1080" spans="4:4" x14ac:dyDescent="0.2">
      <c r="D1080" s="390"/>
    </row>
    <row r="1081" spans="4:4" x14ac:dyDescent="0.2">
      <c r="D1081" s="390"/>
    </row>
    <row r="1082" spans="4:4" x14ac:dyDescent="0.2">
      <c r="D1082" s="390"/>
    </row>
    <row r="1083" spans="4:4" x14ac:dyDescent="0.2">
      <c r="D1083" s="390"/>
    </row>
    <row r="1084" spans="4:4" x14ac:dyDescent="0.2">
      <c r="D1084" s="390"/>
    </row>
    <row r="1085" spans="4:4" x14ac:dyDescent="0.2">
      <c r="D1085" s="390"/>
    </row>
    <row r="1086" spans="4:4" x14ac:dyDescent="0.2">
      <c r="D1086" s="390"/>
    </row>
    <row r="1087" spans="4:4" x14ac:dyDescent="0.2">
      <c r="D1087" s="390"/>
    </row>
    <row r="1088" spans="4:4" x14ac:dyDescent="0.2">
      <c r="D1088" s="390"/>
    </row>
    <row r="1089" spans="4:4" x14ac:dyDescent="0.2">
      <c r="D1089" s="390"/>
    </row>
    <row r="1090" spans="4:4" x14ac:dyDescent="0.2">
      <c r="D1090" s="390"/>
    </row>
    <row r="1091" spans="4:4" x14ac:dyDescent="0.2">
      <c r="D1091" s="390"/>
    </row>
    <row r="1092" spans="4:4" x14ac:dyDescent="0.2">
      <c r="D1092" s="390"/>
    </row>
    <row r="1093" spans="4:4" x14ac:dyDescent="0.2">
      <c r="D1093" s="390"/>
    </row>
    <row r="1094" spans="4:4" x14ac:dyDescent="0.2">
      <c r="D1094" s="390"/>
    </row>
    <row r="1095" spans="4:4" x14ac:dyDescent="0.2">
      <c r="D1095" s="390"/>
    </row>
    <row r="1096" spans="4:4" x14ac:dyDescent="0.2">
      <c r="D1096" s="390"/>
    </row>
    <row r="1097" spans="4:4" x14ac:dyDescent="0.2">
      <c r="D1097" s="390"/>
    </row>
    <row r="1098" spans="4:4" x14ac:dyDescent="0.2">
      <c r="D1098" s="390"/>
    </row>
    <row r="1099" spans="4:4" x14ac:dyDescent="0.2">
      <c r="D1099" s="390"/>
    </row>
    <row r="1100" spans="4:4" x14ac:dyDescent="0.2">
      <c r="D1100" s="390"/>
    </row>
    <row r="1101" spans="4:4" x14ac:dyDescent="0.2">
      <c r="D1101" s="390"/>
    </row>
    <row r="1102" spans="4:4" x14ac:dyDescent="0.2">
      <c r="D1102" s="390"/>
    </row>
    <row r="1103" spans="4:4" x14ac:dyDescent="0.2">
      <c r="D1103" s="390"/>
    </row>
    <row r="1104" spans="4:4" x14ac:dyDescent="0.2">
      <c r="D1104" s="390"/>
    </row>
    <row r="1105" spans="4:4" x14ac:dyDescent="0.2">
      <c r="D1105" s="390"/>
    </row>
    <row r="1106" spans="4:4" x14ac:dyDescent="0.2">
      <c r="D1106" s="390"/>
    </row>
    <row r="1107" spans="4:4" x14ac:dyDescent="0.2">
      <c r="D1107" s="390"/>
    </row>
    <row r="1108" spans="4:4" x14ac:dyDescent="0.2">
      <c r="D1108" s="390"/>
    </row>
    <row r="1109" spans="4:4" x14ac:dyDescent="0.2">
      <c r="D1109" s="390"/>
    </row>
    <row r="1110" spans="4:4" x14ac:dyDescent="0.2">
      <c r="D1110" s="390"/>
    </row>
    <row r="1111" spans="4:4" x14ac:dyDescent="0.2">
      <c r="D1111" s="390"/>
    </row>
    <row r="1112" spans="4:4" x14ac:dyDescent="0.2">
      <c r="D1112" s="390"/>
    </row>
    <row r="1113" spans="4:4" x14ac:dyDescent="0.2">
      <c r="D1113" s="390"/>
    </row>
    <row r="1114" spans="4:4" x14ac:dyDescent="0.2">
      <c r="D1114" s="390"/>
    </row>
    <row r="1115" spans="4:4" x14ac:dyDescent="0.2">
      <c r="D1115" s="390"/>
    </row>
    <row r="1116" spans="4:4" x14ac:dyDescent="0.2">
      <c r="D1116" s="390"/>
    </row>
    <row r="1117" spans="4:4" x14ac:dyDescent="0.2">
      <c r="D1117" s="390"/>
    </row>
    <row r="1118" spans="4:4" x14ac:dyDescent="0.2">
      <c r="D1118" s="390"/>
    </row>
    <row r="1119" spans="4:4" x14ac:dyDescent="0.2">
      <c r="D1119" s="390"/>
    </row>
    <row r="1120" spans="4:4" x14ac:dyDescent="0.2">
      <c r="D1120" s="390"/>
    </row>
    <row r="1121" spans="4:4" x14ac:dyDescent="0.2">
      <c r="D1121" s="390"/>
    </row>
    <row r="1122" spans="4:4" x14ac:dyDescent="0.2">
      <c r="D1122" s="390"/>
    </row>
    <row r="1123" spans="4:4" x14ac:dyDescent="0.2">
      <c r="D1123" s="390"/>
    </row>
    <row r="1124" spans="4:4" x14ac:dyDescent="0.2">
      <c r="D1124" s="390"/>
    </row>
    <row r="1125" spans="4:4" x14ac:dyDescent="0.2">
      <c r="D1125" s="390"/>
    </row>
    <row r="1126" spans="4:4" x14ac:dyDescent="0.2">
      <c r="D1126" s="390"/>
    </row>
    <row r="1127" spans="4:4" x14ac:dyDescent="0.2">
      <c r="D1127" s="390"/>
    </row>
    <row r="1128" spans="4:4" x14ac:dyDescent="0.2">
      <c r="D1128" s="390"/>
    </row>
    <row r="1129" spans="4:4" x14ac:dyDescent="0.2">
      <c r="D1129" s="390"/>
    </row>
    <row r="1130" spans="4:4" x14ac:dyDescent="0.2">
      <c r="D1130" s="390"/>
    </row>
    <row r="1131" spans="4:4" x14ac:dyDescent="0.2">
      <c r="D1131" s="390"/>
    </row>
    <row r="1132" spans="4:4" x14ac:dyDescent="0.2">
      <c r="D1132" s="390"/>
    </row>
    <row r="1133" spans="4:4" x14ac:dyDescent="0.2">
      <c r="D1133" s="390"/>
    </row>
    <row r="1134" spans="4:4" x14ac:dyDescent="0.2">
      <c r="D1134" s="390"/>
    </row>
    <row r="1135" spans="4:4" x14ac:dyDescent="0.2">
      <c r="D1135" s="390"/>
    </row>
    <row r="1136" spans="4:4" x14ac:dyDescent="0.2">
      <c r="D1136" s="390"/>
    </row>
    <row r="1137" spans="4:4" x14ac:dyDescent="0.2">
      <c r="D1137" s="390"/>
    </row>
    <row r="1138" spans="4:4" x14ac:dyDescent="0.2">
      <c r="D1138" s="390"/>
    </row>
    <row r="1139" spans="4:4" x14ac:dyDescent="0.2">
      <c r="D1139" s="390"/>
    </row>
    <row r="1140" spans="4:4" x14ac:dyDescent="0.2">
      <c r="D1140" s="390"/>
    </row>
    <row r="1141" spans="4:4" x14ac:dyDescent="0.2">
      <c r="D1141" s="390"/>
    </row>
    <row r="1142" spans="4:4" x14ac:dyDescent="0.2">
      <c r="D1142" s="390"/>
    </row>
    <row r="1143" spans="4:4" x14ac:dyDescent="0.2">
      <c r="D1143" s="390"/>
    </row>
    <row r="1144" spans="4:4" x14ac:dyDescent="0.2">
      <c r="D1144" s="390"/>
    </row>
    <row r="1145" spans="4:4" x14ac:dyDescent="0.2">
      <c r="D1145" s="390"/>
    </row>
    <row r="1146" spans="4:4" x14ac:dyDescent="0.2">
      <c r="D1146" s="390"/>
    </row>
    <row r="1147" spans="4:4" x14ac:dyDescent="0.2">
      <c r="D1147" s="390"/>
    </row>
    <row r="1148" spans="4:4" x14ac:dyDescent="0.2">
      <c r="D1148" s="390"/>
    </row>
    <row r="1149" spans="4:4" x14ac:dyDescent="0.2">
      <c r="D1149" s="390"/>
    </row>
    <row r="1150" spans="4:4" x14ac:dyDescent="0.2">
      <c r="D1150" s="390"/>
    </row>
    <row r="1151" spans="4:4" x14ac:dyDescent="0.2">
      <c r="D1151" s="390"/>
    </row>
    <row r="1152" spans="4:4" x14ac:dyDescent="0.2">
      <c r="D1152" s="390"/>
    </row>
    <row r="1153" spans="4:4" x14ac:dyDescent="0.2">
      <c r="D1153" s="390"/>
    </row>
    <row r="1154" spans="4:4" x14ac:dyDescent="0.2">
      <c r="D1154" s="390"/>
    </row>
    <row r="1155" spans="4:4" x14ac:dyDescent="0.2">
      <c r="D1155" s="390"/>
    </row>
    <row r="1156" spans="4:4" x14ac:dyDescent="0.2">
      <c r="D1156" s="390"/>
    </row>
    <row r="1157" spans="4:4" x14ac:dyDescent="0.2">
      <c r="D1157" s="390"/>
    </row>
    <row r="1158" spans="4:4" x14ac:dyDescent="0.2">
      <c r="D1158" s="390"/>
    </row>
    <row r="1159" spans="4:4" x14ac:dyDescent="0.2">
      <c r="D1159" s="390"/>
    </row>
    <row r="1160" spans="4:4" x14ac:dyDescent="0.2">
      <c r="D1160" s="390"/>
    </row>
    <row r="1161" spans="4:4" x14ac:dyDescent="0.2">
      <c r="D1161" s="390"/>
    </row>
    <row r="1162" spans="4:4" x14ac:dyDescent="0.2">
      <c r="D1162" s="390"/>
    </row>
    <row r="1163" spans="4:4" x14ac:dyDescent="0.2">
      <c r="D1163" s="390"/>
    </row>
    <row r="1164" spans="4:4" x14ac:dyDescent="0.2">
      <c r="D1164" s="390"/>
    </row>
    <row r="1165" spans="4:4" x14ac:dyDescent="0.2">
      <c r="D1165" s="390"/>
    </row>
    <row r="1166" spans="4:4" x14ac:dyDescent="0.2">
      <c r="D1166" s="390"/>
    </row>
    <row r="1167" spans="4:4" x14ac:dyDescent="0.2">
      <c r="D1167" s="390"/>
    </row>
    <row r="1168" spans="4:4" x14ac:dyDescent="0.2">
      <c r="D1168" s="390"/>
    </row>
    <row r="1169" spans="4:4" x14ac:dyDescent="0.2">
      <c r="D1169" s="390"/>
    </row>
    <row r="1170" spans="4:4" x14ac:dyDescent="0.2">
      <c r="D1170" s="390"/>
    </row>
    <row r="1171" spans="4:4" x14ac:dyDescent="0.2">
      <c r="D1171" s="390"/>
    </row>
    <row r="1172" spans="4:4" x14ac:dyDescent="0.2">
      <c r="D1172" s="390"/>
    </row>
    <row r="1173" spans="4:4" x14ac:dyDescent="0.2">
      <c r="D1173" s="390"/>
    </row>
    <row r="1174" spans="4:4" x14ac:dyDescent="0.2">
      <c r="D1174" s="390"/>
    </row>
    <row r="1175" spans="4:4" x14ac:dyDescent="0.2">
      <c r="D1175" s="390"/>
    </row>
    <row r="1176" spans="4:4" x14ac:dyDescent="0.2">
      <c r="D1176" s="390"/>
    </row>
    <row r="1177" spans="4:4" x14ac:dyDescent="0.2">
      <c r="D1177" s="390"/>
    </row>
    <row r="1178" spans="4:4" x14ac:dyDescent="0.2">
      <c r="D1178" s="390"/>
    </row>
    <row r="1179" spans="4:4" x14ac:dyDescent="0.2">
      <c r="D1179" s="390"/>
    </row>
    <row r="1180" spans="4:4" x14ac:dyDescent="0.2">
      <c r="D1180" s="390"/>
    </row>
    <row r="1181" spans="4:4" x14ac:dyDescent="0.2">
      <c r="D1181" s="390"/>
    </row>
    <row r="1182" spans="4:4" x14ac:dyDescent="0.2">
      <c r="D1182" s="390"/>
    </row>
    <row r="1183" spans="4:4" x14ac:dyDescent="0.2">
      <c r="D1183" s="390"/>
    </row>
    <row r="1184" spans="4:4" x14ac:dyDescent="0.2">
      <c r="D1184" s="390"/>
    </row>
    <row r="1185" spans="4:4" x14ac:dyDescent="0.2">
      <c r="D1185" s="390"/>
    </row>
    <row r="1186" spans="4:4" x14ac:dyDescent="0.2">
      <c r="D1186" s="390"/>
    </row>
    <row r="1187" spans="4:4" x14ac:dyDescent="0.2">
      <c r="D1187" s="390"/>
    </row>
    <row r="1188" spans="4:4" x14ac:dyDescent="0.2">
      <c r="D1188" s="390"/>
    </row>
    <row r="1189" spans="4:4" x14ac:dyDescent="0.2">
      <c r="D1189" s="390"/>
    </row>
    <row r="1190" spans="4:4" x14ac:dyDescent="0.2">
      <c r="D1190" s="390"/>
    </row>
    <row r="1191" spans="4:4" x14ac:dyDescent="0.2">
      <c r="D1191" s="390"/>
    </row>
    <row r="1192" spans="4:4" x14ac:dyDescent="0.2">
      <c r="D1192" s="390"/>
    </row>
    <row r="1193" spans="4:4" x14ac:dyDescent="0.2">
      <c r="D1193" s="390"/>
    </row>
    <row r="1194" spans="4:4" x14ac:dyDescent="0.2">
      <c r="D1194" s="390"/>
    </row>
    <row r="1195" spans="4:4" x14ac:dyDescent="0.2">
      <c r="D1195" s="390"/>
    </row>
    <row r="1196" spans="4:4" x14ac:dyDescent="0.2">
      <c r="D1196" s="390"/>
    </row>
    <row r="1197" spans="4:4" x14ac:dyDescent="0.2">
      <c r="D1197" s="390"/>
    </row>
    <row r="1198" spans="4:4" x14ac:dyDescent="0.2">
      <c r="D1198" s="390"/>
    </row>
    <row r="1199" spans="4:4" x14ac:dyDescent="0.2">
      <c r="D1199" s="390"/>
    </row>
    <row r="1200" spans="4:4" x14ac:dyDescent="0.2">
      <c r="D1200" s="390"/>
    </row>
    <row r="1201" spans="4:4" x14ac:dyDescent="0.2">
      <c r="D1201" s="390"/>
    </row>
    <row r="1202" spans="4:4" x14ac:dyDescent="0.2">
      <c r="D1202" s="390"/>
    </row>
    <row r="1203" spans="4:4" x14ac:dyDescent="0.2">
      <c r="D1203" s="390"/>
    </row>
    <row r="1204" spans="4:4" x14ac:dyDescent="0.2">
      <c r="D1204" s="390"/>
    </row>
    <row r="1205" spans="4:4" x14ac:dyDescent="0.2">
      <c r="D1205" s="390"/>
    </row>
    <row r="1206" spans="4:4" x14ac:dyDescent="0.2">
      <c r="D1206" s="390"/>
    </row>
    <row r="1207" spans="4:4" x14ac:dyDescent="0.2">
      <c r="D1207" s="390"/>
    </row>
    <row r="1208" spans="4:4" x14ac:dyDescent="0.2">
      <c r="D1208" s="390"/>
    </row>
    <row r="1209" spans="4:4" x14ac:dyDescent="0.2">
      <c r="D1209" s="390"/>
    </row>
    <row r="1210" spans="4:4" x14ac:dyDescent="0.2">
      <c r="D1210" s="390"/>
    </row>
    <row r="1211" spans="4:4" x14ac:dyDescent="0.2">
      <c r="D1211" s="390"/>
    </row>
    <row r="1212" spans="4:4" x14ac:dyDescent="0.2">
      <c r="D1212" s="390"/>
    </row>
    <row r="1213" spans="4:4" x14ac:dyDescent="0.2">
      <c r="D1213" s="390"/>
    </row>
    <row r="1214" spans="4:4" x14ac:dyDescent="0.2">
      <c r="D1214" s="390"/>
    </row>
    <row r="1215" spans="4:4" x14ac:dyDescent="0.2">
      <c r="D1215" s="390"/>
    </row>
    <row r="1216" spans="4:4" x14ac:dyDescent="0.2">
      <c r="D1216" s="390"/>
    </row>
    <row r="1217" spans="4:4" x14ac:dyDescent="0.2">
      <c r="D1217" s="390"/>
    </row>
    <row r="1218" spans="4:4" x14ac:dyDescent="0.2">
      <c r="D1218" s="390"/>
    </row>
    <row r="1219" spans="4:4" x14ac:dyDescent="0.2">
      <c r="D1219" s="390"/>
    </row>
    <row r="1220" spans="4:4" x14ac:dyDescent="0.2">
      <c r="D1220" s="390"/>
    </row>
    <row r="1221" spans="4:4" x14ac:dyDescent="0.2">
      <c r="D1221" s="390"/>
    </row>
    <row r="1222" spans="4:4" x14ac:dyDescent="0.2">
      <c r="D1222" s="390"/>
    </row>
    <row r="1223" spans="4:4" x14ac:dyDescent="0.2">
      <c r="D1223" s="390"/>
    </row>
    <row r="1224" spans="4:4" x14ac:dyDescent="0.2">
      <c r="D1224" s="390"/>
    </row>
    <row r="1225" spans="4:4" x14ac:dyDescent="0.2">
      <c r="D1225" s="390"/>
    </row>
    <row r="1226" spans="4:4" x14ac:dyDescent="0.2">
      <c r="D1226" s="390"/>
    </row>
    <row r="1227" spans="4:4" x14ac:dyDescent="0.2">
      <c r="D1227" s="390"/>
    </row>
    <row r="1228" spans="4:4" x14ac:dyDescent="0.2">
      <c r="D1228" s="390"/>
    </row>
    <row r="1229" spans="4:4" x14ac:dyDescent="0.2">
      <c r="D1229" s="390"/>
    </row>
    <row r="1230" spans="4:4" x14ac:dyDescent="0.2">
      <c r="D1230" s="390"/>
    </row>
    <row r="1231" spans="4:4" x14ac:dyDescent="0.2">
      <c r="D1231" s="390"/>
    </row>
    <row r="1232" spans="4:4" x14ac:dyDescent="0.2">
      <c r="D1232" s="390"/>
    </row>
    <row r="1233" spans="4:4" x14ac:dyDescent="0.2">
      <c r="D1233" s="390"/>
    </row>
    <row r="1234" spans="4:4" x14ac:dyDescent="0.2">
      <c r="D1234" s="390"/>
    </row>
    <row r="1235" spans="4:4" x14ac:dyDescent="0.2">
      <c r="D1235" s="390"/>
    </row>
    <row r="1236" spans="4:4" x14ac:dyDescent="0.2">
      <c r="D1236" s="390"/>
    </row>
    <row r="1237" spans="4:4" x14ac:dyDescent="0.2">
      <c r="D1237" s="390"/>
    </row>
    <row r="1238" spans="4:4" x14ac:dyDescent="0.2">
      <c r="D1238" s="390"/>
    </row>
    <row r="1239" spans="4:4" x14ac:dyDescent="0.2">
      <c r="D1239" s="390"/>
    </row>
    <row r="1240" spans="4:4" x14ac:dyDescent="0.2">
      <c r="D1240" s="390"/>
    </row>
    <row r="1241" spans="4:4" x14ac:dyDescent="0.2">
      <c r="D1241" s="390"/>
    </row>
    <row r="1242" spans="4:4" x14ac:dyDescent="0.2">
      <c r="D1242" s="390"/>
    </row>
    <row r="1243" spans="4:4" x14ac:dyDescent="0.2">
      <c r="D1243" s="390"/>
    </row>
    <row r="1244" spans="4:4" x14ac:dyDescent="0.2">
      <c r="D1244" s="390"/>
    </row>
    <row r="1245" spans="4:4" x14ac:dyDescent="0.2">
      <c r="D1245" s="390"/>
    </row>
    <row r="1246" spans="4:4" x14ac:dyDescent="0.2">
      <c r="D1246" s="390"/>
    </row>
    <row r="1247" spans="4:4" x14ac:dyDescent="0.2">
      <c r="D1247" s="390"/>
    </row>
    <row r="1248" spans="4:4" x14ac:dyDescent="0.2">
      <c r="D1248" s="390"/>
    </row>
    <row r="1249" spans="4:4" x14ac:dyDescent="0.2">
      <c r="D1249" s="390"/>
    </row>
    <row r="1250" spans="4:4" x14ac:dyDescent="0.2">
      <c r="D1250" s="390"/>
    </row>
    <row r="1251" spans="4:4" x14ac:dyDescent="0.2">
      <c r="D1251" s="390"/>
    </row>
    <row r="1252" spans="4:4" x14ac:dyDescent="0.2">
      <c r="D1252" s="390"/>
    </row>
    <row r="1253" spans="4:4" x14ac:dyDescent="0.2">
      <c r="D1253" s="390"/>
    </row>
    <row r="1254" spans="4:4" x14ac:dyDescent="0.2">
      <c r="D1254" s="390"/>
    </row>
    <row r="1255" spans="4:4" x14ac:dyDescent="0.2">
      <c r="D1255" s="390"/>
    </row>
    <row r="1256" spans="4:4" x14ac:dyDescent="0.2">
      <c r="D1256" s="390"/>
    </row>
    <row r="1257" spans="4:4" x14ac:dyDescent="0.2">
      <c r="D1257" s="390"/>
    </row>
    <row r="1258" spans="4:4" x14ac:dyDescent="0.2">
      <c r="D1258" s="390"/>
    </row>
    <row r="1259" spans="4:4" x14ac:dyDescent="0.2">
      <c r="D1259" s="390"/>
    </row>
    <row r="1260" spans="4:4" x14ac:dyDescent="0.2">
      <c r="D1260" s="390"/>
    </row>
    <row r="1261" spans="4:4" x14ac:dyDescent="0.2">
      <c r="D1261" s="390"/>
    </row>
    <row r="1262" spans="4:4" x14ac:dyDescent="0.2">
      <c r="D1262" s="390"/>
    </row>
    <row r="1263" spans="4:4" x14ac:dyDescent="0.2">
      <c r="D1263" s="390"/>
    </row>
    <row r="1264" spans="4:4" x14ac:dyDescent="0.2">
      <c r="D1264" s="390"/>
    </row>
    <row r="1265" spans="4:4" x14ac:dyDescent="0.2">
      <c r="D1265" s="390"/>
    </row>
    <row r="1266" spans="4:4" x14ac:dyDescent="0.2">
      <c r="D1266" s="390"/>
    </row>
    <row r="1267" spans="4:4" x14ac:dyDescent="0.2">
      <c r="D1267" s="390"/>
    </row>
    <row r="1268" spans="4:4" x14ac:dyDescent="0.2">
      <c r="D1268" s="390"/>
    </row>
    <row r="1269" spans="4:4" x14ac:dyDescent="0.2">
      <c r="D1269" s="390"/>
    </row>
    <row r="1270" spans="4:4" x14ac:dyDescent="0.2">
      <c r="D1270" s="390"/>
    </row>
    <row r="1271" spans="4:4" x14ac:dyDescent="0.2">
      <c r="D1271" s="390"/>
    </row>
    <row r="1272" spans="4:4" x14ac:dyDescent="0.2">
      <c r="D1272" s="390"/>
    </row>
    <row r="1273" spans="4:4" x14ac:dyDescent="0.2">
      <c r="D1273" s="390"/>
    </row>
    <row r="1274" spans="4:4" x14ac:dyDescent="0.2">
      <c r="D1274" s="390"/>
    </row>
    <row r="1275" spans="4:4" x14ac:dyDescent="0.2">
      <c r="D1275" s="390"/>
    </row>
    <row r="1276" spans="4:4" x14ac:dyDescent="0.2">
      <c r="D1276" s="390"/>
    </row>
    <row r="1277" spans="4:4" x14ac:dyDescent="0.2">
      <c r="D1277" s="390"/>
    </row>
    <row r="1278" spans="4:4" x14ac:dyDescent="0.2">
      <c r="D1278" s="390"/>
    </row>
    <row r="1279" spans="4:4" x14ac:dyDescent="0.2">
      <c r="D1279" s="390"/>
    </row>
    <row r="1280" spans="4:4" x14ac:dyDescent="0.2">
      <c r="D1280" s="390"/>
    </row>
    <row r="1281" spans="4:4" x14ac:dyDescent="0.2">
      <c r="D1281" s="390"/>
    </row>
    <row r="1282" spans="4:4" x14ac:dyDescent="0.2">
      <c r="D1282" s="390"/>
    </row>
    <row r="1283" spans="4:4" x14ac:dyDescent="0.2">
      <c r="D1283" s="390"/>
    </row>
    <row r="1284" spans="4:4" x14ac:dyDescent="0.2">
      <c r="D1284" s="390"/>
    </row>
    <row r="1285" spans="4:4" x14ac:dyDescent="0.2">
      <c r="D1285" s="390"/>
    </row>
    <row r="1286" spans="4:4" x14ac:dyDescent="0.2">
      <c r="D1286" s="390"/>
    </row>
    <row r="1287" spans="4:4" x14ac:dyDescent="0.2">
      <c r="D1287" s="390"/>
    </row>
    <row r="1288" spans="4:4" x14ac:dyDescent="0.2">
      <c r="D1288" s="390"/>
    </row>
    <row r="1289" spans="4:4" x14ac:dyDescent="0.2">
      <c r="D1289" s="390"/>
    </row>
    <row r="1290" spans="4:4" x14ac:dyDescent="0.2">
      <c r="D1290" s="390"/>
    </row>
    <row r="1291" spans="4:4" x14ac:dyDescent="0.2">
      <c r="D1291" s="390"/>
    </row>
    <row r="1292" spans="4:4" x14ac:dyDescent="0.2">
      <c r="D1292" s="390"/>
    </row>
    <row r="1293" spans="4:4" x14ac:dyDescent="0.2">
      <c r="D1293" s="390"/>
    </row>
    <row r="1294" spans="4:4" x14ac:dyDescent="0.2">
      <c r="D1294" s="390"/>
    </row>
    <row r="1295" spans="4:4" x14ac:dyDescent="0.2">
      <c r="D1295" s="390"/>
    </row>
    <row r="1296" spans="4:4" x14ac:dyDescent="0.2">
      <c r="D1296" s="390"/>
    </row>
    <row r="1297" spans="4:4" x14ac:dyDescent="0.2">
      <c r="D1297" s="390"/>
    </row>
    <row r="1298" spans="4:4" x14ac:dyDescent="0.2">
      <c r="D1298" s="390"/>
    </row>
    <row r="1299" spans="4:4" x14ac:dyDescent="0.2">
      <c r="D1299" s="390"/>
    </row>
    <row r="1300" spans="4:4" x14ac:dyDescent="0.2">
      <c r="D1300" s="390"/>
    </row>
    <row r="1301" spans="4:4" x14ac:dyDescent="0.2">
      <c r="D1301" s="390"/>
    </row>
    <row r="1302" spans="4:4" x14ac:dyDescent="0.2">
      <c r="D1302" s="390"/>
    </row>
    <row r="1303" spans="4:4" x14ac:dyDescent="0.2">
      <c r="D1303" s="390"/>
    </row>
    <row r="1304" spans="4:4" x14ac:dyDescent="0.2">
      <c r="D1304" s="390"/>
    </row>
    <row r="1305" spans="4:4" x14ac:dyDescent="0.2">
      <c r="D1305" s="390"/>
    </row>
    <row r="1306" spans="4:4" x14ac:dyDescent="0.2">
      <c r="D1306" s="390"/>
    </row>
    <row r="1307" spans="4:4" x14ac:dyDescent="0.2">
      <c r="D1307" s="390"/>
    </row>
    <row r="1308" spans="4:4" x14ac:dyDescent="0.2">
      <c r="D1308" s="390"/>
    </row>
    <row r="1309" spans="4:4" x14ac:dyDescent="0.2">
      <c r="D1309" s="390"/>
    </row>
    <row r="1310" spans="4:4" x14ac:dyDescent="0.2">
      <c r="D1310" s="390"/>
    </row>
    <row r="1311" spans="4:4" x14ac:dyDescent="0.2">
      <c r="D1311" s="390"/>
    </row>
    <row r="1312" spans="4:4" x14ac:dyDescent="0.2">
      <c r="D1312" s="390"/>
    </row>
    <row r="1313" spans="4:4" x14ac:dyDescent="0.2">
      <c r="D1313" s="390"/>
    </row>
    <row r="1314" spans="4:4" x14ac:dyDescent="0.2">
      <c r="D1314" s="390"/>
    </row>
    <row r="1315" spans="4:4" x14ac:dyDescent="0.2">
      <c r="D1315" s="390"/>
    </row>
    <row r="1316" spans="4:4" x14ac:dyDescent="0.2">
      <c r="D1316" s="390"/>
    </row>
    <row r="1317" spans="4:4" x14ac:dyDescent="0.2">
      <c r="D1317" s="390"/>
    </row>
    <row r="1318" spans="4:4" x14ac:dyDescent="0.2">
      <c r="D1318" s="390"/>
    </row>
    <row r="1319" spans="4:4" x14ac:dyDescent="0.2">
      <c r="D1319" s="390"/>
    </row>
    <row r="1320" spans="4:4" x14ac:dyDescent="0.2">
      <c r="D1320" s="390"/>
    </row>
    <row r="1321" spans="4:4" x14ac:dyDescent="0.2">
      <c r="D1321" s="390"/>
    </row>
    <row r="1322" spans="4:4" x14ac:dyDescent="0.2">
      <c r="D1322" s="390"/>
    </row>
    <row r="1323" spans="4:4" x14ac:dyDescent="0.2">
      <c r="D1323" s="390"/>
    </row>
    <row r="1324" spans="4:4" x14ac:dyDescent="0.2">
      <c r="D1324" s="390"/>
    </row>
    <row r="1325" spans="4:4" x14ac:dyDescent="0.2">
      <c r="D1325" s="390"/>
    </row>
    <row r="1326" spans="4:4" x14ac:dyDescent="0.2">
      <c r="D1326" s="390"/>
    </row>
    <row r="1327" spans="4:4" x14ac:dyDescent="0.2">
      <c r="D1327" s="390"/>
    </row>
    <row r="1328" spans="4:4" x14ac:dyDescent="0.2">
      <c r="D1328" s="390"/>
    </row>
    <row r="1329" spans="4:4" x14ac:dyDescent="0.2">
      <c r="D1329" s="390"/>
    </row>
    <row r="1330" spans="4:4" x14ac:dyDescent="0.2">
      <c r="D1330" s="390"/>
    </row>
    <row r="1331" spans="4:4" x14ac:dyDescent="0.2">
      <c r="D1331" s="390"/>
    </row>
    <row r="1332" spans="4:4" x14ac:dyDescent="0.2">
      <c r="D1332" s="390"/>
    </row>
    <row r="1333" spans="4:4" x14ac:dyDescent="0.2">
      <c r="D1333" s="390"/>
    </row>
    <row r="1334" spans="4:4" x14ac:dyDescent="0.2">
      <c r="D1334" s="390"/>
    </row>
    <row r="1335" spans="4:4" x14ac:dyDescent="0.2">
      <c r="D1335" s="390"/>
    </row>
    <row r="1336" spans="4:4" x14ac:dyDescent="0.2">
      <c r="D1336" s="390"/>
    </row>
    <row r="1337" spans="4:4" x14ac:dyDescent="0.2">
      <c r="D1337" s="390"/>
    </row>
    <row r="1338" spans="4:4" x14ac:dyDescent="0.2">
      <c r="D1338" s="390"/>
    </row>
    <row r="1339" spans="4:4" x14ac:dyDescent="0.2">
      <c r="D1339" s="390"/>
    </row>
    <row r="1340" spans="4:4" x14ac:dyDescent="0.2">
      <c r="D1340" s="390"/>
    </row>
    <row r="1341" spans="4:4" x14ac:dyDescent="0.2">
      <c r="D1341" s="390"/>
    </row>
    <row r="1342" spans="4:4" x14ac:dyDescent="0.2">
      <c r="D1342" s="390"/>
    </row>
    <row r="1343" spans="4:4" x14ac:dyDescent="0.2">
      <c r="D1343" s="390"/>
    </row>
    <row r="1344" spans="4:4" x14ac:dyDescent="0.2">
      <c r="D1344" s="390"/>
    </row>
    <row r="1345" spans="4:4" x14ac:dyDescent="0.2">
      <c r="D1345" s="390"/>
    </row>
    <row r="1346" spans="4:4" x14ac:dyDescent="0.2">
      <c r="D1346" s="390"/>
    </row>
    <row r="1347" spans="4:4" x14ac:dyDescent="0.2">
      <c r="D1347" s="390"/>
    </row>
    <row r="1348" spans="4:4" x14ac:dyDescent="0.2">
      <c r="D1348" s="390"/>
    </row>
    <row r="1349" spans="4:4" x14ac:dyDescent="0.2">
      <c r="D1349" s="390"/>
    </row>
    <row r="1350" spans="4:4" x14ac:dyDescent="0.2">
      <c r="D1350" s="390"/>
    </row>
    <row r="1351" spans="4:4" x14ac:dyDescent="0.2">
      <c r="D1351" s="390"/>
    </row>
    <row r="1352" spans="4:4" x14ac:dyDescent="0.2">
      <c r="D1352" s="390"/>
    </row>
    <row r="1353" spans="4:4" x14ac:dyDescent="0.2">
      <c r="D1353" s="390"/>
    </row>
    <row r="1354" spans="4:4" x14ac:dyDescent="0.2">
      <c r="D1354" s="390"/>
    </row>
    <row r="1355" spans="4:4" x14ac:dyDescent="0.2">
      <c r="D1355" s="390"/>
    </row>
    <row r="1356" spans="4:4" x14ac:dyDescent="0.2">
      <c r="D1356" s="390"/>
    </row>
    <row r="1357" spans="4:4" x14ac:dyDescent="0.2">
      <c r="D1357" s="390"/>
    </row>
    <row r="1358" spans="4:4" x14ac:dyDescent="0.2">
      <c r="D1358" s="390"/>
    </row>
    <row r="1359" spans="4:4" x14ac:dyDescent="0.2">
      <c r="D1359" s="390"/>
    </row>
    <row r="1360" spans="4:4" x14ac:dyDescent="0.2">
      <c r="D1360" s="390"/>
    </row>
    <row r="1361" spans="4:4" x14ac:dyDescent="0.2">
      <c r="D1361" s="390"/>
    </row>
    <row r="1362" spans="4:4" x14ac:dyDescent="0.2">
      <c r="D1362" s="390"/>
    </row>
    <row r="1363" spans="4:4" x14ac:dyDescent="0.2">
      <c r="D1363" s="390"/>
    </row>
    <row r="1364" spans="4:4" x14ac:dyDescent="0.2">
      <c r="D1364" s="390"/>
    </row>
    <row r="1365" spans="4:4" x14ac:dyDescent="0.2">
      <c r="D1365" s="390"/>
    </row>
    <row r="1366" spans="4:4" x14ac:dyDescent="0.2">
      <c r="D1366" s="390"/>
    </row>
    <row r="1367" spans="4:4" x14ac:dyDescent="0.2">
      <c r="D1367" s="390"/>
    </row>
    <row r="1368" spans="4:4" x14ac:dyDescent="0.2">
      <c r="D1368" s="390"/>
    </row>
    <row r="1369" spans="4:4" x14ac:dyDescent="0.2">
      <c r="D1369" s="390"/>
    </row>
    <row r="1370" spans="4:4" x14ac:dyDescent="0.2">
      <c r="D1370" s="390"/>
    </row>
    <row r="1371" spans="4:4" x14ac:dyDescent="0.2">
      <c r="D1371" s="390"/>
    </row>
    <row r="1372" spans="4:4" x14ac:dyDescent="0.2">
      <c r="D1372" s="390"/>
    </row>
    <row r="1373" spans="4:4" x14ac:dyDescent="0.2">
      <c r="D1373" s="390"/>
    </row>
    <row r="1374" spans="4:4" x14ac:dyDescent="0.2">
      <c r="D1374" s="390"/>
    </row>
    <row r="1375" spans="4:4" x14ac:dyDescent="0.2">
      <c r="D1375" s="390"/>
    </row>
    <row r="1376" spans="4:4" x14ac:dyDescent="0.2">
      <c r="D1376" s="390"/>
    </row>
    <row r="1377" spans="4:4" x14ac:dyDescent="0.2">
      <c r="D1377" s="390"/>
    </row>
    <row r="1378" spans="4:4" x14ac:dyDescent="0.2">
      <c r="D1378" s="390"/>
    </row>
    <row r="1379" spans="4:4" x14ac:dyDescent="0.2">
      <c r="D1379" s="390"/>
    </row>
    <row r="1380" spans="4:4" x14ac:dyDescent="0.2">
      <c r="D1380" s="390"/>
    </row>
    <row r="1381" spans="4:4" x14ac:dyDescent="0.2">
      <c r="D1381" s="390"/>
    </row>
    <row r="1382" spans="4:4" x14ac:dyDescent="0.2">
      <c r="D1382" s="390"/>
    </row>
    <row r="1383" spans="4:4" x14ac:dyDescent="0.2">
      <c r="D1383" s="390"/>
    </row>
    <row r="1384" spans="4:4" x14ac:dyDescent="0.2">
      <c r="D1384" s="390"/>
    </row>
    <row r="1385" spans="4:4" x14ac:dyDescent="0.2">
      <c r="D1385" s="390"/>
    </row>
    <row r="1386" spans="4:4" x14ac:dyDescent="0.2">
      <c r="D1386" s="390"/>
    </row>
    <row r="1387" spans="4:4" x14ac:dyDescent="0.2">
      <c r="D1387" s="390"/>
    </row>
    <row r="1388" spans="4:4" x14ac:dyDescent="0.2">
      <c r="D1388" s="390"/>
    </row>
    <row r="1389" spans="4:4" x14ac:dyDescent="0.2">
      <c r="D1389" s="390"/>
    </row>
    <row r="1390" spans="4:4" x14ac:dyDescent="0.2">
      <c r="D1390" s="390"/>
    </row>
    <row r="1391" spans="4:4" x14ac:dyDescent="0.2">
      <c r="D1391" s="390"/>
    </row>
    <row r="1392" spans="4:4" x14ac:dyDescent="0.2">
      <c r="D1392" s="390"/>
    </row>
    <row r="1393" spans="4:4" x14ac:dyDescent="0.2">
      <c r="D1393" s="390"/>
    </row>
    <row r="1394" spans="4:4" x14ac:dyDescent="0.2">
      <c r="D1394" s="390"/>
    </row>
    <row r="1395" spans="4:4" x14ac:dyDescent="0.2">
      <c r="D1395" s="390"/>
    </row>
    <row r="1396" spans="4:4" x14ac:dyDescent="0.2">
      <c r="D1396" s="390"/>
    </row>
    <row r="1397" spans="4:4" x14ac:dyDescent="0.2">
      <c r="D1397" s="390"/>
    </row>
    <row r="1398" spans="4:4" x14ac:dyDescent="0.2">
      <c r="D1398" s="390"/>
    </row>
    <row r="1399" spans="4:4" x14ac:dyDescent="0.2">
      <c r="D1399" s="390"/>
    </row>
    <row r="1400" spans="4:4" x14ac:dyDescent="0.2">
      <c r="D1400" s="390"/>
    </row>
    <row r="1401" spans="4:4" x14ac:dyDescent="0.2">
      <c r="D1401" s="390"/>
    </row>
    <row r="1402" spans="4:4" x14ac:dyDescent="0.2">
      <c r="D1402" s="390"/>
    </row>
    <row r="1403" spans="4:4" x14ac:dyDescent="0.2">
      <c r="D1403" s="390"/>
    </row>
    <row r="1404" spans="4:4" x14ac:dyDescent="0.2">
      <c r="D1404" s="390"/>
    </row>
    <row r="1405" spans="4:4" x14ac:dyDescent="0.2">
      <c r="D1405" s="390"/>
    </row>
    <row r="1406" spans="4:4" x14ac:dyDescent="0.2">
      <c r="D1406" s="390"/>
    </row>
    <row r="1407" spans="4:4" x14ac:dyDescent="0.2">
      <c r="D1407" s="390"/>
    </row>
    <row r="1408" spans="4:4" x14ac:dyDescent="0.2">
      <c r="D1408" s="390"/>
    </row>
    <row r="1409" spans="4:4" x14ac:dyDescent="0.2">
      <c r="D1409" s="390"/>
    </row>
    <row r="1410" spans="4:4" x14ac:dyDescent="0.2">
      <c r="D1410" s="390"/>
    </row>
    <row r="1411" spans="4:4" x14ac:dyDescent="0.2">
      <c r="D1411" s="390"/>
    </row>
    <row r="1412" spans="4:4" x14ac:dyDescent="0.2">
      <c r="D1412" s="390"/>
    </row>
    <row r="1413" spans="4:4" x14ac:dyDescent="0.2">
      <c r="D1413" s="390"/>
    </row>
    <row r="1414" spans="4:4" x14ac:dyDescent="0.2">
      <c r="D1414" s="390"/>
    </row>
    <row r="1415" spans="4:4" x14ac:dyDescent="0.2">
      <c r="D1415" s="390"/>
    </row>
    <row r="1416" spans="4:4" x14ac:dyDescent="0.2">
      <c r="D1416" s="390"/>
    </row>
    <row r="1417" spans="4:4" x14ac:dyDescent="0.2">
      <c r="D1417" s="390"/>
    </row>
    <row r="1418" spans="4:4" x14ac:dyDescent="0.2">
      <c r="D1418" s="390"/>
    </row>
    <row r="1419" spans="4:4" x14ac:dyDescent="0.2">
      <c r="D1419" s="390"/>
    </row>
    <row r="1420" spans="4:4" x14ac:dyDescent="0.2">
      <c r="D1420" s="390"/>
    </row>
    <row r="1421" spans="4:4" x14ac:dyDescent="0.2">
      <c r="D1421" s="390"/>
    </row>
    <row r="1422" spans="4:4" x14ac:dyDescent="0.2">
      <c r="D1422" s="390"/>
    </row>
    <row r="1423" spans="4:4" x14ac:dyDescent="0.2">
      <c r="D1423" s="390"/>
    </row>
    <row r="1424" spans="4:4" x14ac:dyDescent="0.2">
      <c r="D1424" s="390"/>
    </row>
    <row r="1425" spans="4:4" x14ac:dyDescent="0.2">
      <c r="D1425" s="390"/>
    </row>
    <row r="1426" spans="4:4" x14ac:dyDescent="0.2">
      <c r="D1426" s="390"/>
    </row>
    <row r="1427" spans="4:4" x14ac:dyDescent="0.2">
      <c r="D1427" s="390"/>
    </row>
    <row r="1428" spans="4:4" x14ac:dyDescent="0.2">
      <c r="D1428" s="390"/>
    </row>
    <row r="1429" spans="4:4" x14ac:dyDescent="0.2">
      <c r="D1429" s="390"/>
    </row>
    <row r="1430" spans="4:4" x14ac:dyDescent="0.2">
      <c r="D1430" s="390"/>
    </row>
    <row r="1431" spans="4:4" x14ac:dyDescent="0.2">
      <c r="D1431" s="390"/>
    </row>
    <row r="1432" spans="4:4" x14ac:dyDescent="0.2">
      <c r="D1432" s="390"/>
    </row>
    <row r="1433" spans="4:4" x14ac:dyDescent="0.2">
      <c r="D1433" s="390"/>
    </row>
    <row r="1434" spans="4:4" x14ac:dyDescent="0.2">
      <c r="D1434" s="390"/>
    </row>
    <row r="1435" spans="4:4" x14ac:dyDescent="0.2">
      <c r="D1435" s="390"/>
    </row>
    <row r="1436" spans="4:4" x14ac:dyDescent="0.2">
      <c r="D1436" s="390"/>
    </row>
    <row r="1437" spans="4:4" x14ac:dyDescent="0.2">
      <c r="D1437" s="390"/>
    </row>
    <row r="1438" spans="4:4" x14ac:dyDescent="0.2">
      <c r="D1438" s="390"/>
    </row>
    <row r="1439" spans="4:4" x14ac:dyDescent="0.2">
      <c r="D1439" s="390"/>
    </row>
    <row r="1440" spans="4:4" x14ac:dyDescent="0.2">
      <c r="D1440" s="390"/>
    </row>
    <row r="1441" spans="4:4" x14ac:dyDescent="0.2">
      <c r="D1441" s="390"/>
    </row>
    <row r="1442" spans="4:4" x14ac:dyDescent="0.2">
      <c r="D1442" s="390"/>
    </row>
    <row r="1443" spans="4:4" x14ac:dyDescent="0.2">
      <c r="D1443" s="390"/>
    </row>
    <row r="1444" spans="4:4" x14ac:dyDescent="0.2">
      <c r="D1444" s="390"/>
    </row>
    <row r="1445" spans="4:4" x14ac:dyDescent="0.2">
      <c r="D1445" s="390"/>
    </row>
    <row r="1446" spans="4:4" x14ac:dyDescent="0.2">
      <c r="D1446" s="390"/>
    </row>
    <row r="1447" spans="4:4" x14ac:dyDescent="0.2">
      <c r="D1447" s="390"/>
    </row>
    <row r="1448" spans="4:4" x14ac:dyDescent="0.2">
      <c r="D1448" s="390"/>
    </row>
    <row r="1449" spans="4:4" x14ac:dyDescent="0.2">
      <c r="D1449" s="390"/>
    </row>
    <row r="1450" spans="4:4" x14ac:dyDescent="0.2">
      <c r="D1450" s="390"/>
    </row>
    <row r="1451" spans="4:4" x14ac:dyDescent="0.2">
      <c r="D1451" s="390"/>
    </row>
    <row r="1452" spans="4:4" x14ac:dyDescent="0.2">
      <c r="D1452" s="390"/>
    </row>
    <row r="1453" spans="4:4" x14ac:dyDescent="0.2">
      <c r="D1453" s="390"/>
    </row>
    <row r="1454" spans="4:4" x14ac:dyDescent="0.2">
      <c r="D1454" s="390"/>
    </row>
    <row r="1455" spans="4:4" x14ac:dyDescent="0.2">
      <c r="D1455" s="390"/>
    </row>
    <row r="1456" spans="4:4" x14ac:dyDescent="0.2">
      <c r="D1456" s="390"/>
    </row>
    <row r="1457" spans="4:4" x14ac:dyDescent="0.2">
      <c r="D1457" s="390"/>
    </row>
    <row r="1458" spans="4:4" x14ac:dyDescent="0.2">
      <c r="D1458" s="390"/>
    </row>
    <row r="1459" spans="4:4" x14ac:dyDescent="0.2">
      <c r="D1459" s="390"/>
    </row>
    <row r="1460" spans="4:4" x14ac:dyDescent="0.2">
      <c r="D1460" s="390"/>
    </row>
    <row r="1461" spans="4:4" x14ac:dyDescent="0.2">
      <c r="D1461" s="390"/>
    </row>
    <row r="1462" spans="4:4" x14ac:dyDescent="0.2">
      <c r="D1462" s="390"/>
    </row>
    <row r="1463" spans="4:4" x14ac:dyDescent="0.2">
      <c r="D1463" s="390"/>
    </row>
    <row r="1464" spans="4:4" x14ac:dyDescent="0.2">
      <c r="D1464" s="390"/>
    </row>
    <row r="1465" spans="4:4" x14ac:dyDescent="0.2">
      <c r="D1465" s="390"/>
    </row>
    <row r="1466" spans="4:4" x14ac:dyDescent="0.2">
      <c r="D1466" s="390"/>
    </row>
    <row r="1467" spans="4:4" x14ac:dyDescent="0.2">
      <c r="D1467" s="390"/>
    </row>
    <row r="1468" spans="4:4" x14ac:dyDescent="0.2">
      <c r="D1468" s="390"/>
    </row>
    <row r="1469" spans="4:4" x14ac:dyDescent="0.2">
      <c r="D1469" s="390"/>
    </row>
    <row r="1470" spans="4:4" x14ac:dyDescent="0.2">
      <c r="D1470" s="390"/>
    </row>
    <row r="1471" spans="4:4" x14ac:dyDescent="0.2">
      <c r="D1471" s="390"/>
    </row>
    <row r="1472" spans="4:4" x14ac:dyDescent="0.2">
      <c r="D1472" s="390"/>
    </row>
    <row r="1473" spans="4:4" x14ac:dyDescent="0.2">
      <c r="D1473" s="390"/>
    </row>
    <row r="1474" spans="4:4" x14ac:dyDescent="0.2">
      <c r="D1474" s="390"/>
    </row>
    <row r="1475" spans="4:4" x14ac:dyDescent="0.2">
      <c r="D1475" s="390"/>
    </row>
    <row r="1476" spans="4:4" x14ac:dyDescent="0.2">
      <c r="D1476" s="390"/>
    </row>
    <row r="1477" spans="4:4" x14ac:dyDescent="0.2">
      <c r="D1477" s="390"/>
    </row>
    <row r="1478" spans="4:4" x14ac:dyDescent="0.2">
      <c r="D1478" s="390"/>
    </row>
    <row r="1479" spans="4:4" x14ac:dyDescent="0.2">
      <c r="D1479" s="390"/>
    </row>
    <row r="1480" spans="4:4" x14ac:dyDescent="0.2">
      <c r="D1480" s="390"/>
    </row>
    <row r="1481" spans="4:4" x14ac:dyDescent="0.2">
      <c r="D1481" s="390"/>
    </row>
    <row r="1482" spans="4:4" x14ac:dyDescent="0.2">
      <c r="D1482" s="390"/>
    </row>
    <row r="1483" spans="4:4" x14ac:dyDescent="0.2">
      <c r="D1483" s="390"/>
    </row>
    <row r="1484" spans="4:4" x14ac:dyDescent="0.2">
      <c r="D1484" s="390"/>
    </row>
    <row r="1485" spans="4:4" x14ac:dyDescent="0.2">
      <c r="D1485" s="390"/>
    </row>
    <row r="1486" spans="4:4" x14ac:dyDescent="0.2">
      <c r="D1486" s="390"/>
    </row>
    <row r="1487" spans="4:4" x14ac:dyDescent="0.2">
      <c r="D1487" s="390"/>
    </row>
    <row r="1488" spans="4:4" x14ac:dyDescent="0.2">
      <c r="D1488" s="390"/>
    </row>
    <row r="1489" spans="4:4" x14ac:dyDescent="0.2">
      <c r="D1489" s="390"/>
    </row>
    <row r="1490" spans="4:4" x14ac:dyDescent="0.2">
      <c r="D1490" s="390"/>
    </row>
    <row r="1491" spans="4:4" x14ac:dyDescent="0.2">
      <c r="D1491" s="390"/>
    </row>
    <row r="1492" spans="4:4" x14ac:dyDescent="0.2">
      <c r="D1492" s="390"/>
    </row>
    <row r="1493" spans="4:4" x14ac:dyDescent="0.2">
      <c r="D1493" s="390"/>
    </row>
    <row r="1494" spans="4:4" x14ac:dyDescent="0.2">
      <c r="D1494" s="390"/>
    </row>
    <row r="1495" spans="4:4" x14ac:dyDescent="0.2">
      <c r="D1495" s="390"/>
    </row>
    <row r="1496" spans="4:4" x14ac:dyDescent="0.2">
      <c r="D1496" s="390"/>
    </row>
    <row r="1497" spans="4:4" x14ac:dyDescent="0.2">
      <c r="D1497" s="390"/>
    </row>
    <row r="1498" spans="4:4" x14ac:dyDescent="0.2">
      <c r="D1498" s="390"/>
    </row>
    <row r="1499" spans="4:4" x14ac:dyDescent="0.2">
      <c r="D1499" s="390"/>
    </row>
    <row r="1500" spans="4:4" x14ac:dyDescent="0.2">
      <c r="D1500" s="390"/>
    </row>
    <row r="1501" spans="4:4" x14ac:dyDescent="0.2">
      <c r="D1501" s="390"/>
    </row>
    <row r="1502" spans="4:4" x14ac:dyDescent="0.2">
      <c r="D1502" s="390"/>
    </row>
    <row r="1503" spans="4:4" x14ac:dyDescent="0.2">
      <c r="D1503" s="390"/>
    </row>
    <row r="1504" spans="4:4" x14ac:dyDescent="0.2">
      <c r="D1504" s="390"/>
    </row>
    <row r="1505" spans="4:4" x14ac:dyDescent="0.2">
      <c r="D1505" s="390"/>
    </row>
    <row r="1506" spans="4:4" x14ac:dyDescent="0.2">
      <c r="D1506" s="390"/>
    </row>
    <row r="1507" spans="4:4" x14ac:dyDescent="0.2">
      <c r="D1507" s="390"/>
    </row>
    <row r="1508" spans="4:4" x14ac:dyDescent="0.2">
      <c r="D1508" s="390"/>
    </row>
    <row r="1509" spans="4:4" x14ac:dyDescent="0.2">
      <c r="D1509" s="390"/>
    </row>
    <row r="1510" spans="4:4" x14ac:dyDescent="0.2">
      <c r="D1510" s="390"/>
    </row>
    <row r="1511" spans="4:4" x14ac:dyDescent="0.2">
      <c r="D1511" s="390"/>
    </row>
    <row r="1512" spans="4:4" x14ac:dyDescent="0.2">
      <c r="D1512" s="390"/>
    </row>
    <row r="1513" spans="4:4" x14ac:dyDescent="0.2">
      <c r="D1513" s="390"/>
    </row>
    <row r="1514" spans="4:4" x14ac:dyDescent="0.2">
      <c r="D1514" s="390"/>
    </row>
    <row r="1515" spans="4:4" x14ac:dyDescent="0.2">
      <c r="D1515" s="390"/>
    </row>
    <row r="1516" spans="4:4" x14ac:dyDescent="0.2">
      <c r="D1516" s="390"/>
    </row>
    <row r="1517" spans="4:4" x14ac:dyDescent="0.2">
      <c r="D1517" s="390"/>
    </row>
    <row r="1518" spans="4:4" x14ac:dyDescent="0.2">
      <c r="D1518" s="390"/>
    </row>
    <row r="1519" spans="4:4" x14ac:dyDescent="0.2">
      <c r="D1519" s="390"/>
    </row>
    <row r="1520" spans="4:4" x14ac:dyDescent="0.2">
      <c r="D1520" s="390"/>
    </row>
    <row r="1521" spans="4:4" x14ac:dyDescent="0.2">
      <c r="D1521" s="390"/>
    </row>
    <row r="1522" spans="4:4" x14ac:dyDescent="0.2">
      <c r="D1522" s="390"/>
    </row>
    <row r="1523" spans="4:4" x14ac:dyDescent="0.2">
      <c r="D1523" s="390"/>
    </row>
    <row r="1524" spans="4:4" x14ac:dyDescent="0.2">
      <c r="D1524" s="390"/>
    </row>
    <row r="1525" spans="4:4" x14ac:dyDescent="0.2">
      <c r="D1525" s="390"/>
    </row>
    <row r="1526" spans="4:4" x14ac:dyDescent="0.2">
      <c r="D1526" s="390"/>
    </row>
    <row r="1527" spans="4:4" x14ac:dyDescent="0.2">
      <c r="D1527" s="390"/>
    </row>
    <row r="1528" spans="4:4" x14ac:dyDescent="0.2">
      <c r="D1528" s="390"/>
    </row>
    <row r="1529" spans="4:4" x14ac:dyDescent="0.2">
      <c r="D1529" s="390"/>
    </row>
    <row r="1530" spans="4:4" x14ac:dyDescent="0.2">
      <c r="D1530" s="390"/>
    </row>
    <row r="1531" spans="4:4" x14ac:dyDescent="0.2">
      <c r="D1531" s="390"/>
    </row>
    <row r="1532" spans="4:4" x14ac:dyDescent="0.2">
      <c r="D1532" s="390"/>
    </row>
    <row r="1533" spans="4:4" x14ac:dyDescent="0.2">
      <c r="D1533" s="390"/>
    </row>
    <row r="1534" spans="4:4" x14ac:dyDescent="0.2">
      <c r="D1534" s="390"/>
    </row>
    <row r="1535" spans="4:4" x14ac:dyDescent="0.2">
      <c r="D1535" s="390"/>
    </row>
    <row r="1536" spans="4:4" x14ac:dyDescent="0.2">
      <c r="D1536" s="390"/>
    </row>
    <row r="1537" spans="4:4" x14ac:dyDescent="0.2">
      <c r="D1537" s="390"/>
    </row>
    <row r="1538" spans="4:4" x14ac:dyDescent="0.2">
      <c r="D1538" s="390"/>
    </row>
    <row r="1539" spans="4:4" x14ac:dyDescent="0.2">
      <c r="D1539" s="390"/>
    </row>
    <row r="1540" spans="4:4" x14ac:dyDescent="0.2">
      <c r="D1540" s="390"/>
    </row>
    <row r="1541" spans="4:4" x14ac:dyDescent="0.2">
      <c r="D1541" s="390"/>
    </row>
    <row r="1542" spans="4:4" x14ac:dyDescent="0.2">
      <c r="D1542" s="390"/>
    </row>
    <row r="1543" spans="4:4" x14ac:dyDescent="0.2">
      <c r="D1543" s="390"/>
    </row>
    <row r="1544" spans="4:4" x14ac:dyDescent="0.2">
      <c r="D1544" s="390"/>
    </row>
    <row r="1545" spans="4:4" x14ac:dyDescent="0.2">
      <c r="D1545" s="390"/>
    </row>
    <row r="1546" spans="4:4" x14ac:dyDescent="0.2">
      <c r="D1546" s="390"/>
    </row>
    <row r="1547" spans="4:4" x14ac:dyDescent="0.2">
      <c r="D1547" s="390"/>
    </row>
    <row r="1548" spans="4:4" x14ac:dyDescent="0.2">
      <c r="D1548" s="390"/>
    </row>
    <row r="1549" spans="4:4" x14ac:dyDescent="0.2">
      <c r="D1549" s="390"/>
    </row>
    <row r="1550" spans="4:4" x14ac:dyDescent="0.2">
      <c r="D1550" s="390"/>
    </row>
    <row r="1551" spans="4:4" x14ac:dyDescent="0.2">
      <c r="D1551" s="390"/>
    </row>
    <row r="1552" spans="4:4" x14ac:dyDescent="0.2">
      <c r="D1552" s="390"/>
    </row>
    <row r="1553" spans="4:4" x14ac:dyDescent="0.2">
      <c r="D1553" s="390"/>
    </row>
    <row r="1554" spans="4:4" x14ac:dyDescent="0.2">
      <c r="D1554" s="390"/>
    </row>
    <row r="1555" spans="4:4" x14ac:dyDescent="0.2">
      <c r="D1555" s="390"/>
    </row>
    <row r="1556" spans="4:4" x14ac:dyDescent="0.2">
      <c r="D1556" s="390"/>
    </row>
    <row r="1557" spans="4:4" x14ac:dyDescent="0.2">
      <c r="D1557" s="390"/>
    </row>
    <row r="1558" spans="4:4" x14ac:dyDescent="0.2">
      <c r="D1558" s="390"/>
    </row>
    <row r="1559" spans="4:4" x14ac:dyDescent="0.2">
      <c r="D1559" s="390"/>
    </row>
    <row r="1560" spans="4:4" x14ac:dyDescent="0.2">
      <c r="D1560" s="390"/>
    </row>
    <row r="1561" spans="4:4" x14ac:dyDescent="0.2">
      <c r="D1561" s="390"/>
    </row>
    <row r="1562" spans="4:4" x14ac:dyDescent="0.2">
      <c r="D1562" s="390"/>
    </row>
    <row r="1563" spans="4:4" x14ac:dyDescent="0.2">
      <c r="D1563" s="390"/>
    </row>
    <row r="1564" spans="4:4" x14ac:dyDescent="0.2">
      <c r="D1564" s="390"/>
    </row>
    <row r="1565" spans="4:4" x14ac:dyDescent="0.2">
      <c r="D1565" s="390"/>
    </row>
    <row r="1566" spans="4:4" x14ac:dyDescent="0.2">
      <c r="D1566" s="390"/>
    </row>
    <row r="1567" spans="4:4" x14ac:dyDescent="0.2">
      <c r="D1567" s="390"/>
    </row>
    <row r="1568" spans="4:4" x14ac:dyDescent="0.2">
      <c r="D1568" s="390"/>
    </row>
    <row r="1569" spans="4:4" x14ac:dyDescent="0.2">
      <c r="D1569" s="390"/>
    </row>
    <row r="1570" spans="4:4" x14ac:dyDescent="0.2">
      <c r="D1570" s="390"/>
    </row>
    <row r="1571" spans="4:4" x14ac:dyDescent="0.2">
      <c r="D1571" s="390"/>
    </row>
    <row r="1572" spans="4:4" x14ac:dyDescent="0.2">
      <c r="D1572" s="390"/>
    </row>
    <row r="1573" spans="4:4" x14ac:dyDescent="0.2">
      <c r="D1573" s="390"/>
    </row>
    <row r="1574" spans="4:4" x14ac:dyDescent="0.2">
      <c r="D1574" s="390"/>
    </row>
    <row r="1575" spans="4:4" x14ac:dyDescent="0.2">
      <c r="D1575" s="390"/>
    </row>
    <row r="1576" spans="4:4" x14ac:dyDescent="0.2">
      <c r="D1576" s="390"/>
    </row>
    <row r="1577" spans="4:4" x14ac:dyDescent="0.2">
      <c r="D1577" s="390"/>
    </row>
    <row r="1578" spans="4:4" x14ac:dyDescent="0.2">
      <c r="D1578" s="390"/>
    </row>
    <row r="1579" spans="4:4" x14ac:dyDescent="0.2">
      <c r="D1579" s="390"/>
    </row>
    <row r="1580" spans="4:4" x14ac:dyDescent="0.2">
      <c r="D1580" s="390"/>
    </row>
    <row r="1581" spans="4:4" x14ac:dyDescent="0.2">
      <c r="D1581" s="390"/>
    </row>
    <row r="1582" spans="4:4" x14ac:dyDescent="0.2">
      <c r="D1582" s="390"/>
    </row>
    <row r="1583" spans="4:4" x14ac:dyDescent="0.2">
      <c r="D1583" s="390"/>
    </row>
    <row r="1584" spans="4:4" x14ac:dyDescent="0.2">
      <c r="D1584" s="390"/>
    </row>
    <row r="1585" spans="4:4" x14ac:dyDescent="0.2">
      <c r="D1585" s="390"/>
    </row>
    <row r="1586" spans="4:4" x14ac:dyDescent="0.2">
      <c r="D1586" s="390"/>
    </row>
    <row r="1587" spans="4:4" x14ac:dyDescent="0.2">
      <c r="D1587" s="390"/>
    </row>
    <row r="1588" spans="4:4" x14ac:dyDescent="0.2">
      <c r="D1588" s="390"/>
    </row>
    <row r="1589" spans="4:4" x14ac:dyDescent="0.2">
      <c r="D1589" s="390"/>
    </row>
    <row r="1590" spans="4:4" x14ac:dyDescent="0.2">
      <c r="D1590" s="390"/>
    </row>
    <row r="1591" spans="4:4" x14ac:dyDescent="0.2">
      <c r="D1591" s="390"/>
    </row>
    <row r="1592" spans="4:4" x14ac:dyDescent="0.2">
      <c r="D1592" s="390"/>
    </row>
    <row r="1593" spans="4:4" x14ac:dyDescent="0.2">
      <c r="D1593" s="390"/>
    </row>
    <row r="1594" spans="4:4" x14ac:dyDescent="0.2">
      <c r="D1594" s="390"/>
    </row>
    <row r="1595" spans="4:4" x14ac:dyDescent="0.2">
      <c r="D1595" s="390"/>
    </row>
    <row r="1596" spans="4:4" x14ac:dyDescent="0.2">
      <c r="D1596" s="390"/>
    </row>
    <row r="1597" spans="4:4" x14ac:dyDescent="0.2">
      <c r="D1597" s="390"/>
    </row>
    <row r="1598" spans="4:4" x14ac:dyDescent="0.2">
      <c r="D1598" s="390"/>
    </row>
    <row r="1599" spans="4:4" x14ac:dyDescent="0.2">
      <c r="D1599" s="390"/>
    </row>
    <row r="1600" spans="4:4" x14ac:dyDescent="0.2">
      <c r="D1600" s="390"/>
    </row>
    <row r="1601" spans="4:4" x14ac:dyDescent="0.2">
      <c r="D1601" s="390"/>
    </row>
    <row r="1602" spans="4:4" x14ac:dyDescent="0.2">
      <c r="D1602" s="390"/>
    </row>
    <row r="1603" spans="4:4" x14ac:dyDescent="0.2">
      <c r="D1603" s="390"/>
    </row>
    <row r="1604" spans="4:4" x14ac:dyDescent="0.2">
      <c r="D1604" s="390"/>
    </row>
    <row r="1605" spans="4:4" x14ac:dyDescent="0.2">
      <c r="D1605" s="390"/>
    </row>
    <row r="1606" spans="4:4" x14ac:dyDescent="0.2">
      <c r="D1606" s="390"/>
    </row>
    <row r="1607" spans="4:4" x14ac:dyDescent="0.2">
      <c r="D1607" s="390"/>
    </row>
    <row r="1608" spans="4:4" x14ac:dyDescent="0.2">
      <c r="D1608" s="390"/>
    </row>
    <row r="1609" spans="4:4" x14ac:dyDescent="0.2">
      <c r="D1609" s="390"/>
    </row>
    <row r="1610" spans="4:4" x14ac:dyDescent="0.2">
      <c r="D1610" s="390"/>
    </row>
    <row r="1611" spans="4:4" x14ac:dyDescent="0.2">
      <c r="D1611" s="390"/>
    </row>
    <row r="1612" spans="4:4" x14ac:dyDescent="0.2">
      <c r="D1612" s="390"/>
    </row>
    <row r="1613" spans="4:4" x14ac:dyDescent="0.2">
      <c r="D1613" s="390"/>
    </row>
    <row r="1614" spans="4:4" x14ac:dyDescent="0.2">
      <c r="D1614" s="390"/>
    </row>
    <row r="1615" spans="4:4" x14ac:dyDescent="0.2">
      <c r="D1615" s="390"/>
    </row>
    <row r="1616" spans="4:4" x14ac:dyDescent="0.2">
      <c r="D1616" s="390"/>
    </row>
    <row r="1617" spans="4:4" x14ac:dyDescent="0.2">
      <c r="D1617" s="390"/>
    </row>
    <row r="1618" spans="4:4" x14ac:dyDescent="0.2">
      <c r="D1618" s="390"/>
    </row>
    <row r="1619" spans="4:4" x14ac:dyDescent="0.2">
      <c r="D1619" s="390"/>
    </row>
    <row r="1620" spans="4:4" x14ac:dyDescent="0.2">
      <c r="D1620" s="390"/>
    </row>
    <row r="1621" spans="4:4" x14ac:dyDescent="0.2">
      <c r="D1621" s="390"/>
    </row>
    <row r="1622" spans="4:4" x14ac:dyDescent="0.2">
      <c r="D1622" s="390"/>
    </row>
    <row r="1623" spans="4:4" x14ac:dyDescent="0.2">
      <c r="D1623" s="390"/>
    </row>
    <row r="1624" spans="4:4" x14ac:dyDescent="0.2">
      <c r="D1624" s="390"/>
    </row>
    <row r="1625" spans="4:4" x14ac:dyDescent="0.2">
      <c r="D1625" s="390"/>
    </row>
    <row r="1626" spans="4:4" x14ac:dyDescent="0.2">
      <c r="D1626" s="390"/>
    </row>
    <row r="1627" spans="4:4" x14ac:dyDescent="0.2">
      <c r="D1627" s="390"/>
    </row>
    <row r="1628" spans="4:4" x14ac:dyDescent="0.2">
      <c r="D1628" s="390"/>
    </row>
    <row r="1629" spans="4:4" x14ac:dyDescent="0.2">
      <c r="D1629" s="390"/>
    </row>
    <row r="1630" spans="4:4" x14ac:dyDescent="0.2">
      <c r="D1630" s="390"/>
    </row>
    <row r="1631" spans="4:4" x14ac:dyDescent="0.2">
      <c r="D1631" s="390"/>
    </row>
    <row r="1632" spans="4:4" x14ac:dyDescent="0.2">
      <c r="D1632" s="390"/>
    </row>
    <row r="1633" spans="4:4" x14ac:dyDescent="0.2">
      <c r="D1633" s="390"/>
    </row>
    <row r="1634" spans="4:4" x14ac:dyDescent="0.2">
      <c r="D1634" s="390"/>
    </row>
    <row r="1635" spans="4:4" x14ac:dyDescent="0.2">
      <c r="D1635" s="390"/>
    </row>
    <row r="1636" spans="4:4" x14ac:dyDescent="0.2">
      <c r="D1636" s="390"/>
    </row>
    <row r="1637" spans="4:4" x14ac:dyDescent="0.2">
      <c r="D1637" s="390"/>
    </row>
    <row r="1638" spans="4:4" x14ac:dyDescent="0.2">
      <c r="D1638" s="390"/>
    </row>
    <row r="1639" spans="4:4" x14ac:dyDescent="0.2">
      <c r="D1639" s="390"/>
    </row>
    <row r="1640" spans="4:4" x14ac:dyDescent="0.2">
      <c r="D1640" s="390"/>
    </row>
    <row r="1641" spans="4:4" x14ac:dyDescent="0.2">
      <c r="D1641" s="390"/>
    </row>
    <row r="1642" spans="4:4" x14ac:dyDescent="0.2">
      <c r="D1642" s="390"/>
    </row>
    <row r="1643" spans="4:4" x14ac:dyDescent="0.2">
      <c r="D1643" s="390"/>
    </row>
    <row r="1644" spans="4:4" x14ac:dyDescent="0.2">
      <c r="D1644" s="390"/>
    </row>
    <row r="1645" spans="4:4" x14ac:dyDescent="0.2">
      <c r="D1645" s="390"/>
    </row>
    <row r="1646" spans="4:4" x14ac:dyDescent="0.2">
      <c r="D1646" s="390"/>
    </row>
    <row r="1647" spans="4:4" x14ac:dyDescent="0.2">
      <c r="D1647" s="390"/>
    </row>
    <row r="1648" spans="4:4" x14ac:dyDescent="0.2">
      <c r="D1648" s="390"/>
    </row>
    <row r="1649" spans="4:4" x14ac:dyDescent="0.2">
      <c r="D1649" s="390"/>
    </row>
    <row r="1650" spans="4:4" x14ac:dyDescent="0.2">
      <c r="D1650" s="390"/>
    </row>
    <row r="1651" spans="4:4" x14ac:dyDescent="0.2">
      <c r="D1651" s="390"/>
    </row>
    <row r="1652" spans="4:4" x14ac:dyDescent="0.2">
      <c r="D1652" s="390"/>
    </row>
    <row r="1653" spans="4:4" x14ac:dyDescent="0.2">
      <c r="D1653" s="390"/>
    </row>
    <row r="1654" spans="4:4" x14ac:dyDescent="0.2">
      <c r="D1654" s="390"/>
    </row>
    <row r="1655" spans="4:4" x14ac:dyDescent="0.2">
      <c r="D1655" s="390"/>
    </row>
    <row r="1656" spans="4:4" x14ac:dyDescent="0.2">
      <c r="D1656" s="390"/>
    </row>
    <row r="1657" spans="4:4" x14ac:dyDescent="0.2">
      <c r="D1657" s="390"/>
    </row>
    <row r="1658" spans="4:4" x14ac:dyDescent="0.2">
      <c r="D1658" s="390"/>
    </row>
    <row r="1659" spans="4:4" x14ac:dyDescent="0.2">
      <c r="D1659" s="390"/>
    </row>
    <row r="1660" spans="4:4" x14ac:dyDescent="0.2">
      <c r="D1660" s="390"/>
    </row>
    <row r="1661" spans="4:4" x14ac:dyDescent="0.2">
      <c r="D1661" s="390"/>
    </row>
    <row r="1662" spans="4:4" x14ac:dyDescent="0.2">
      <c r="D1662" s="390"/>
    </row>
    <row r="1663" spans="4:4" x14ac:dyDescent="0.2">
      <c r="D1663" s="390"/>
    </row>
    <row r="1664" spans="4:4" x14ac:dyDescent="0.2">
      <c r="D1664" s="390"/>
    </row>
    <row r="1665" spans="4:4" x14ac:dyDescent="0.2">
      <c r="D1665" s="390"/>
    </row>
    <row r="1666" spans="4:4" x14ac:dyDescent="0.2">
      <c r="D1666" s="390"/>
    </row>
    <row r="1667" spans="4:4" x14ac:dyDescent="0.2">
      <c r="D1667" s="390"/>
    </row>
    <row r="1668" spans="4:4" x14ac:dyDescent="0.2">
      <c r="D1668" s="390"/>
    </row>
    <row r="1669" spans="4:4" x14ac:dyDescent="0.2">
      <c r="D1669" s="390"/>
    </row>
    <row r="1670" spans="4:4" x14ac:dyDescent="0.2">
      <c r="D1670" s="390"/>
    </row>
    <row r="1671" spans="4:4" x14ac:dyDescent="0.2">
      <c r="D1671" s="390"/>
    </row>
    <row r="1672" spans="4:4" x14ac:dyDescent="0.2">
      <c r="D1672" s="390"/>
    </row>
    <row r="1673" spans="4:4" x14ac:dyDescent="0.2">
      <c r="D1673" s="390"/>
    </row>
    <row r="1674" spans="4:4" x14ac:dyDescent="0.2">
      <c r="D1674" s="390"/>
    </row>
    <row r="1675" spans="4:4" x14ac:dyDescent="0.2">
      <c r="D1675" s="390"/>
    </row>
    <row r="1676" spans="4:4" x14ac:dyDescent="0.2">
      <c r="D1676" s="390"/>
    </row>
    <row r="1677" spans="4:4" x14ac:dyDescent="0.2">
      <c r="D1677" s="390"/>
    </row>
    <row r="1678" spans="4:4" x14ac:dyDescent="0.2">
      <c r="D1678" s="390"/>
    </row>
    <row r="1679" spans="4:4" x14ac:dyDescent="0.2">
      <c r="D1679" s="390"/>
    </row>
    <row r="1680" spans="4:4" x14ac:dyDescent="0.2">
      <c r="D1680" s="390"/>
    </row>
    <row r="1681" spans="4:4" x14ac:dyDescent="0.2">
      <c r="D1681" s="390"/>
    </row>
    <row r="1682" spans="4:4" x14ac:dyDescent="0.2">
      <c r="D1682" s="390"/>
    </row>
    <row r="1683" spans="4:4" x14ac:dyDescent="0.2">
      <c r="D1683" s="390"/>
    </row>
    <row r="1684" spans="4:4" x14ac:dyDescent="0.2">
      <c r="D1684" s="390"/>
    </row>
    <row r="1685" spans="4:4" x14ac:dyDescent="0.2">
      <c r="D1685" s="390"/>
    </row>
    <row r="1686" spans="4:4" x14ac:dyDescent="0.2">
      <c r="D1686" s="390"/>
    </row>
    <row r="1687" spans="4:4" x14ac:dyDescent="0.2">
      <c r="D1687" s="390"/>
    </row>
    <row r="1688" spans="4:4" x14ac:dyDescent="0.2">
      <c r="D1688" s="390"/>
    </row>
    <row r="1689" spans="4:4" x14ac:dyDescent="0.2">
      <c r="D1689" s="390"/>
    </row>
    <row r="1690" spans="4:4" x14ac:dyDescent="0.2">
      <c r="D1690" s="390"/>
    </row>
    <row r="1691" spans="4:4" x14ac:dyDescent="0.2">
      <c r="D1691" s="390"/>
    </row>
    <row r="1692" spans="4:4" x14ac:dyDescent="0.2">
      <c r="D1692" s="390"/>
    </row>
    <row r="1693" spans="4:4" x14ac:dyDescent="0.2">
      <c r="D1693" s="390"/>
    </row>
    <row r="1694" spans="4:4" x14ac:dyDescent="0.2">
      <c r="D1694" s="390"/>
    </row>
    <row r="1695" spans="4:4" x14ac:dyDescent="0.2">
      <c r="D1695" s="390"/>
    </row>
    <row r="1696" spans="4:4" x14ac:dyDescent="0.2">
      <c r="D1696" s="390"/>
    </row>
    <row r="1697" spans="4:4" x14ac:dyDescent="0.2">
      <c r="D1697" s="390"/>
    </row>
    <row r="1698" spans="4:4" x14ac:dyDescent="0.2">
      <c r="D1698" s="390"/>
    </row>
    <row r="1699" spans="4:4" x14ac:dyDescent="0.2">
      <c r="D1699" s="390"/>
    </row>
    <row r="1700" spans="4:4" x14ac:dyDescent="0.2">
      <c r="D1700" s="390"/>
    </row>
    <row r="1701" spans="4:4" x14ac:dyDescent="0.2">
      <c r="D1701" s="390"/>
    </row>
    <row r="1702" spans="4:4" x14ac:dyDescent="0.2">
      <c r="D1702" s="390"/>
    </row>
    <row r="1703" spans="4:4" x14ac:dyDescent="0.2">
      <c r="D1703" s="390"/>
    </row>
    <row r="1704" spans="4:4" x14ac:dyDescent="0.2">
      <c r="D1704" s="390"/>
    </row>
    <row r="1705" spans="4:4" x14ac:dyDescent="0.2">
      <c r="D1705" s="390"/>
    </row>
    <row r="1706" spans="4:4" x14ac:dyDescent="0.2">
      <c r="D1706" s="390"/>
    </row>
    <row r="1707" spans="4:4" x14ac:dyDescent="0.2">
      <c r="D1707" s="390"/>
    </row>
    <row r="1708" spans="4:4" x14ac:dyDescent="0.2">
      <c r="D1708" s="390"/>
    </row>
    <row r="1709" spans="4:4" x14ac:dyDescent="0.2">
      <c r="D1709" s="390"/>
    </row>
    <row r="1710" spans="4:4" x14ac:dyDescent="0.2">
      <c r="D1710" s="390"/>
    </row>
    <row r="1711" spans="4:4" x14ac:dyDescent="0.2">
      <c r="D1711" s="390"/>
    </row>
    <row r="1712" spans="4:4" x14ac:dyDescent="0.2">
      <c r="D1712" s="390"/>
    </row>
    <row r="1713" spans="4:4" x14ac:dyDescent="0.2">
      <c r="D1713" s="390"/>
    </row>
    <row r="1714" spans="4:4" x14ac:dyDescent="0.2">
      <c r="D1714" s="390"/>
    </row>
    <row r="1715" spans="4:4" x14ac:dyDescent="0.2">
      <c r="D1715" s="390"/>
    </row>
    <row r="1716" spans="4:4" x14ac:dyDescent="0.2">
      <c r="D1716" s="390"/>
    </row>
    <row r="1717" spans="4:4" x14ac:dyDescent="0.2">
      <c r="D1717" s="390"/>
    </row>
    <row r="1718" spans="4:4" x14ac:dyDescent="0.2">
      <c r="D1718" s="390"/>
    </row>
    <row r="1719" spans="4:4" x14ac:dyDescent="0.2">
      <c r="D1719" s="390"/>
    </row>
    <row r="1720" spans="4:4" x14ac:dyDescent="0.2">
      <c r="D1720" s="390"/>
    </row>
    <row r="1721" spans="4:4" x14ac:dyDescent="0.2">
      <c r="D1721" s="390"/>
    </row>
    <row r="1722" spans="4:4" x14ac:dyDescent="0.2">
      <c r="D1722" s="390"/>
    </row>
    <row r="1723" spans="4:4" x14ac:dyDescent="0.2">
      <c r="D1723" s="390"/>
    </row>
    <row r="1724" spans="4:4" x14ac:dyDescent="0.2">
      <c r="D1724" s="390"/>
    </row>
    <row r="1725" spans="4:4" x14ac:dyDescent="0.2">
      <c r="D1725" s="390"/>
    </row>
    <row r="1726" spans="4:4" x14ac:dyDescent="0.2">
      <c r="D1726" s="390"/>
    </row>
    <row r="1727" spans="4:4" x14ac:dyDescent="0.2">
      <c r="D1727" s="390"/>
    </row>
    <row r="1728" spans="4:4" x14ac:dyDescent="0.2">
      <c r="D1728" s="390"/>
    </row>
    <row r="1729" spans="4:4" x14ac:dyDescent="0.2">
      <c r="D1729" s="390"/>
    </row>
    <row r="1730" spans="4:4" x14ac:dyDescent="0.2">
      <c r="D1730" s="390"/>
    </row>
    <row r="1731" spans="4:4" x14ac:dyDescent="0.2">
      <c r="D1731" s="390"/>
    </row>
    <row r="1732" spans="4:4" x14ac:dyDescent="0.2">
      <c r="D1732" s="390"/>
    </row>
    <row r="1733" spans="4:4" x14ac:dyDescent="0.2">
      <c r="D1733" s="390"/>
    </row>
    <row r="1734" spans="4:4" x14ac:dyDescent="0.2">
      <c r="D1734" s="390"/>
    </row>
    <row r="1735" spans="4:4" x14ac:dyDescent="0.2">
      <c r="D1735" s="390"/>
    </row>
    <row r="1736" spans="4:4" x14ac:dyDescent="0.2">
      <c r="D1736" s="390"/>
    </row>
    <row r="1737" spans="4:4" x14ac:dyDescent="0.2">
      <c r="D1737" s="390"/>
    </row>
    <row r="1738" spans="4:4" x14ac:dyDescent="0.2">
      <c r="D1738" s="390"/>
    </row>
    <row r="1739" spans="4:4" x14ac:dyDescent="0.2">
      <c r="D1739" s="390"/>
    </row>
    <row r="1740" spans="4:4" x14ac:dyDescent="0.2">
      <c r="D1740" s="390"/>
    </row>
    <row r="1741" spans="4:4" x14ac:dyDescent="0.2">
      <c r="D1741" s="390"/>
    </row>
    <row r="1742" spans="4:4" x14ac:dyDescent="0.2">
      <c r="D1742" s="390"/>
    </row>
    <row r="1743" spans="4:4" x14ac:dyDescent="0.2">
      <c r="D1743" s="390"/>
    </row>
    <row r="1744" spans="4:4" x14ac:dyDescent="0.2">
      <c r="D1744" s="390"/>
    </row>
    <row r="1745" spans="4:4" x14ac:dyDescent="0.2">
      <c r="D1745" s="390"/>
    </row>
    <row r="1746" spans="4:4" x14ac:dyDescent="0.2">
      <c r="D1746" s="390"/>
    </row>
    <row r="1747" spans="4:4" x14ac:dyDescent="0.2">
      <c r="D1747" s="390"/>
    </row>
    <row r="1748" spans="4:4" x14ac:dyDescent="0.2">
      <c r="D1748" s="390"/>
    </row>
    <row r="1749" spans="4:4" x14ac:dyDescent="0.2">
      <c r="D1749" s="390"/>
    </row>
    <row r="1750" spans="4:4" x14ac:dyDescent="0.2">
      <c r="D1750" s="390"/>
    </row>
    <row r="1751" spans="4:4" x14ac:dyDescent="0.2">
      <c r="D1751" s="390"/>
    </row>
    <row r="1752" spans="4:4" x14ac:dyDescent="0.2">
      <c r="D1752" s="390"/>
    </row>
    <row r="1753" spans="4:4" x14ac:dyDescent="0.2">
      <c r="D1753" s="390"/>
    </row>
    <row r="1754" spans="4:4" x14ac:dyDescent="0.2">
      <c r="D1754" s="390"/>
    </row>
    <row r="1755" spans="4:4" x14ac:dyDescent="0.2">
      <c r="D1755" s="390"/>
    </row>
    <row r="1756" spans="4:4" x14ac:dyDescent="0.2">
      <c r="D1756" s="390"/>
    </row>
    <row r="1757" spans="4:4" x14ac:dyDescent="0.2">
      <c r="D1757" s="390"/>
    </row>
    <row r="1758" spans="4:4" x14ac:dyDescent="0.2">
      <c r="D1758" s="390"/>
    </row>
    <row r="1759" spans="4:4" x14ac:dyDescent="0.2">
      <c r="D1759" s="390"/>
    </row>
    <row r="1760" spans="4:4" x14ac:dyDescent="0.2">
      <c r="D1760" s="390"/>
    </row>
    <row r="1761" spans="4:4" x14ac:dyDescent="0.2">
      <c r="D1761" s="390"/>
    </row>
    <row r="1762" spans="4:4" x14ac:dyDescent="0.2">
      <c r="D1762" s="390"/>
    </row>
    <row r="1763" spans="4:4" x14ac:dyDescent="0.2">
      <c r="D1763" s="390"/>
    </row>
    <row r="1764" spans="4:4" x14ac:dyDescent="0.2">
      <c r="D1764" s="390"/>
    </row>
    <row r="1765" spans="4:4" x14ac:dyDescent="0.2">
      <c r="D1765" s="390"/>
    </row>
    <row r="1766" spans="4:4" x14ac:dyDescent="0.2">
      <c r="D1766" s="390"/>
    </row>
    <row r="1767" spans="4:4" x14ac:dyDescent="0.2">
      <c r="D1767" s="390"/>
    </row>
    <row r="1768" spans="4:4" x14ac:dyDescent="0.2">
      <c r="D1768" s="390"/>
    </row>
    <row r="1769" spans="4:4" x14ac:dyDescent="0.2">
      <c r="D1769" s="390"/>
    </row>
    <row r="1770" spans="4:4" x14ac:dyDescent="0.2">
      <c r="D1770" s="390"/>
    </row>
    <row r="1771" spans="4:4" x14ac:dyDescent="0.2">
      <c r="D1771" s="390"/>
    </row>
    <row r="1772" spans="4:4" x14ac:dyDescent="0.2">
      <c r="D1772" s="390"/>
    </row>
    <row r="1773" spans="4:4" x14ac:dyDescent="0.2">
      <c r="D1773" s="390"/>
    </row>
    <row r="1774" spans="4:4" x14ac:dyDescent="0.2">
      <c r="D1774" s="390"/>
    </row>
    <row r="1775" spans="4:4" x14ac:dyDescent="0.2">
      <c r="D1775" s="390"/>
    </row>
    <row r="1776" spans="4:4" x14ac:dyDescent="0.2">
      <c r="D1776" s="390"/>
    </row>
    <row r="1777" spans="4:4" x14ac:dyDescent="0.2">
      <c r="D1777" s="390"/>
    </row>
    <row r="1778" spans="4:4" x14ac:dyDescent="0.2">
      <c r="D1778" s="390"/>
    </row>
    <row r="1779" spans="4:4" x14ac:dyDescent="0.2">
      <c r="D1779" s="390"/>
    </row>
    <row r="1780" spans="4:4" x14ac:dyDescent="0.2">
      <c r="D1780" s="390"/>
    </row>
    <row r="1781" spans="4:4" x14ac:dyDescent="0.2">
      <c r="D1781" s="390"/>
    </row>
    <row r="1782" spans="4:4" x14ac:dyDescent="0.2">
      <c r="D1782" s="390"/>
    </row>
    <row r="1783" spans="4:4" x14ac:dyDescent="0.2">
      <c r="D1783" s="390"/>
    </row>
    <row r="1784" spans="4:4" x14ac:dyDescent="0.2">
      <c r="D1784" s="390"/>
    </row>
    <row r="1785" spans="4:4" x14ac:dyDescent="0.2">
      <c r="D1785" s="390"/>
    </row>
    <row r="1786" spans="4:4" x14ac:dyDescent="0.2">
      <c r="D1786" s="390"/>
    </row>
    <row r="1787" spans="4:4" x14ac:dyDescent="0.2">
      <c r="D1787" s="390"/>
    </row>
    <row r="1788" spans="4:4" x14ac:dyDescent="0.2">
      <c r="D1788" s="390"/>
    </row>
    <row r="1789" spans="4:4" x14ac:dyDescent="0.2">
      <c r="D1789" s="390"/>
    </row>
    <row r="1790" spans="4:4" x14ac:dyDescent="0.2">
      <c r="D1790" s="390"/>
    </row>
    <row r="1791" spans="4:4" x14ac:dyDescent="0.2">
      <c r="D1791" s="390"/>
    </row>
    <row r="1792" spans="4:4" x14ac:dyDescent="0.2">
      <c r="D1792" s="390"/>
    </row>
    <row r="1793" spans="4:4" x14ac:dyDescent="0.2">
      <c r="D1793" s="390"/>
    </row>
    <row r="1794" spans="4:4" x14ac:dyDescent="0.2">
      <c r="D1794" s="390"/>
    </row>
    <row r="1795" spans="4:4" x14ac:dyDescent="0.2">
      <c r="D1795" s="390"/>
    </row>
    <row r="1796" spans="4:4" x14ac:dyDescent="0.2">
      <c r="D1796" s="390"/>
    </row>
    <row r="1797" spans="4:4" x14ac:dyDescent="0.2">
      <c r="D1797" s="390"/>
    </row>
    <row r="1798" spans="4:4" x14ac:dyDescent="0.2">
      <c r="D1798" s="390"/>
    </row>
    <row r="1799" spans="4:4" x14ac:dyDescent="0.2">
      <c r="D1799" s="390"/>
    </row>
    <row r="1800" spans="4:4" x14ac:dyDescent="0.2">
      <c r="D1800" s="390"/>
    </row>
    <row r="1801" spans="4:4" x14ac:dyDescent="0.2">
      <c r="D1801" s="390"/>
    </row>
    <row r="1802" spans="4:4" x14ac:dyDescent="0.2">
      <c r="D1802" s="390"/>
    </row>
    <row r="1803" spans="4:4" x14ac:dyDescent="0.2">
      <c r="D1803" s="390"/>
    </row>
    <row r="1804" spans="4:4" x14ac:dyDescent="0.2">
      <c r="D1804" s="390"/>
    </row>
    <row r="1805" spans="4:4" x14ac:dyDescent="0.2">
      <c r="D1805" s="390"/>
    </row>
    <row r="1806" spans="4:4" x14ac:dyDescent="0.2">
      <c r="D1806" s="390"/>
    </row>
    <row r="1807" spans="4:4" x14ac:dyDescent="0.2">
      <c r="D1807" s="390"/>
    </row>
    <row r="1808" spans="4:4" x14ac:dyDescent="0.2">
      <c r="D1808" s="390"/>
    </row>
    <row r="1809" spans="4:4" x14ac:dyDescent="0.2">
      <c r="D1809" s="390"/>
    </row>
    <row r="1810" spans="4:4" x14ac:dyDescent="0.2">
      <c r="D1810" s="390"/>
    </row>
    <row r="1811" spans="4:4" x14ac:dyDescent="0.2">
      <c r="D1811" s="390"/>
    </row>
    <row r="1812" spans="4:4" x14ac:dyDescent="0.2">
      <c r="D1812" s="390"/>
    </row>
    <row r="1813" spans="4:4" x14ac:dyDescent="0.2">
      <c r="D1813" s="390"/>
    </row>
    <row r="1814" spans="4:4" x14ac:dyDescent="0.2">
      <c r="D1814" s="390"/>
    </row>
    <row r="1815" spans="4:4" x14ac:dyDescent="0.2">
      <c r="D1815" s="390"/>
    </row>
    <row r="1816" spans="4:4" x14ac:dyDescent="0.2">
      <c r="D1816" s="390"/>
    </row>
    <row r="1817" spans="4:4" x14ac:dyDescent="0.2">
      <c r="D1817" s="390"/>
    </row>
    <row r="1818" spans="4:4" x14ac:dyDescent="0.2">
      <c r="D1818" s="390"/>
    </row>
    <row r="1819" spans="4:4" x14ac:dyDescent="0.2">
      <c r="D1819" s="390"/>
    </row>
    <row r="1820" spans="4:4" x14ac:dyDescent="0.2">
      <c r="D1820" s="390"/>
    </row>
    <row r="1821" spans="4:4" x14ac:dyDescent="0.2">
      <c r="D1821" s="390"/>
    </row>
    <row r="1822" spans="4:4" x14ac:dyDescent="0.2">
      <c r="D1822" s="390"/>
    </row>
    <row r="1823" spans="4:4" x14ac:dyDescent="0.2">
      <c r="D1823" s="390"/>
    </row>
    <row r="1824" spans="4:4" x14ac:dyDescent="0.2">
      <c r="D1824" s="390"/>
    </row>
    <row r="1825" spans="4:4" x14ac:dyDescent="0.2">
      <c r="D1825" s="390"/>
    </row>
    <row r="1826" spans="4:4" x14ac:dyDescent="0.2">
      <c r="D1826" s="390"/>
    </row>
    <row r="1827" spans="4:4" x14ac:dyDescent="0.2">
      <c r="D1827" s="390"/>
    </row>
    <row r="1828" spans="4:4" x14ac:dyDescent="0.2">
      <c r="D1828" s="390"/>
    </row>
    <row r="1829" spans="4:4" x14ac:dyDescent="0.2">
      <c r="D1829" s="390"/>
    </row>
    <row r="1830" spans="4:4" x14ac:dyDescent="0.2">
      <c r="D1830" s="390"/>
    </row>
    <row r="1831" spans="4:4" x14ac:dyDescent="0.2">
      <c r="D1831" s="390"/>
    </row>
    <row r="1832" spans="4:4" x14ac:dyDescent="0.2">
      <c r="D1832" s="390"/>
    </row>
    <row r="1833" spans="4:4" x14ac:dyDescent="0.2">
      <c r="D1833" s="390"/>
    </row>
    <row r="1834" spans="4:4" x14ac:dyDescent="0.2">
      <c r="D1834" s="390"/>
    </row>
    <row r="1835" spans="4:4" x14ac:dyDescent="0.2">
      <c r="D1835" s="390"/>
    </row>
    <row r="1836" spans="4:4" x14ac:dyDescent="0.2">
      <c r="D1836" s="390"/>
    </row>
    <row r="1837" spans="4:4" x14ac:dyDescent="0.2">
      <c r="D1837" s="390"/>
    </row>
    <row r="1838" spans="4:4" x14ac:dyDescent="0.2">
      <c r="D1838" s="390"/>
    </row>
    <row r="1839" spans="4:4" x14ac:dyDescent="0.2">
      <c r="D1839" s="390"/>
    </row>
    <row r="1840" spans="4:4" x14ac:dyDescent="0.2">
      <c r="D1840" s="390"/>
    </row>
    <row r="1841" spans="4:4" x14ac:dyDescent="0.2">
      <c r="D1841" s="390"/>
    </row>
    <row r="1842" spans="4:4" x14ac:dyDescent="0.2">
      <c r="D1842" s="390"/>
    </row>
    <row r="1843" spans="4:4" x14ac:dyDescent="0.2">
      <c r="D1843" s="390"/>
    </row>
    <row r="1844" spans="4:4" x14ac:dyDescent="0.2">
      <c r="D1844" s="390"/>
    </row>
    <row r="1845" spans="4:4" x14ac:dyDescent="0.2">
      <c r="D1845" s="390"/>
    </row>
    <row r="1846" spans="4:4" x14ac:dyDescent="0.2">
      <c r="D1846" s="390"/>
    </row>
    <row r="1847" spans="4:4" x14ac:dyDescent="0.2">
      <c r="D1847" s="390"/>
    </row>
    <row r="1848" spans="4:4" x14ac:dyDescent="0.2">
      <c r="D1848" s="390"/>
    </row>
    <row r="1849" spans="4:4" x14ac:dyDescent="0.2">
      <c r="D1849" s="390"/>
    </row>
    <row r="1850" spans="4:4" x14ac:dyDescent="0.2">
      <c r="D1850" s="390"/>
    </row>
    <row r="1851" spans="4:4" x14ac:dyDescent="0.2">
      <c r="D1851" s="390"/>
    </row>
    <row r="1852" spans="4:4" x14ac:dyDescent="0.2">
      <c r="D1852" s="390"/>
    </row>
    <row r="1853" spans="4:4" x14ac:dyDescent="0.2">
      <c r="D1853" s="390"/>
    </row>
    <row r="1854" spans="4:4" x14ac:dyDescent="0.2">
      <c r="D1854" s="390"/>
    </row>
    <row r="1855" spans="4:4" x14ac:dyDescent="0.2">
      <c r="D1855" s="390"/>
    </row>
    <row r="1856" spans="4:4" x14ac:dyDescent="0.2">
      <c r="D1856" s="390"/>
    </row>
    <row r="1857" spans="4:4" x14ac:dyDescent="0.2">
      <c r="D1857" s="390"/>
    </row>
    <row r="1858" spans="4:4" x14ac:dyDescent="0.2">
      <c r="D1858" s="390"/>
    </row>
    <row r="1859" spans="4:4" x14ac:dyDescent="0.2">
      <c r="D1859" s="390"/>
    </row>
    <row r="1860" spans="4:4" x14ac:dyDescent="0.2">
      <c r="D1860" s="390"/>
    </row>
    <row r="1861" spans="4:4" x14ac:dyDescent="0.2">
      <c r="D1861" s="390"/>
    </row>
    <row r="1862" spans="4:4" x14ac:dyDescent="0.2">
      <c r="D1862" s="390"/>
    </row>
    <row r="1863" spans="4:4" x14ac:dyDescent="0.2">
      <c r="D1863" s="390"/>
    </row>
    <row r="1864" spans="4:4" x14ac:dyDescent="0.2">
      <c r="D1864" s="390"/>
    </row>
    <row r="1865" spans="4:4" x14ac:dyDescent="0.2">
      <c r="D1865" s="390"/>
    </row>
    <row r="1866" spans="4:4" x14ac:dyDescent="0.2">
      <c r="D1866" s="390"/>
    </row>
    <row r="1867" spans="4:4" x14ac:dyDescent="0.2">
      <c r="D1867" s="390"/>
    </row>
    <row r="1868" spans="4:4" x14ac:dyDescent="0.2">
      <c r="D1868" s="390"/>
    </row>
    <row r="1869" spans="4:4" x14ac:dyDescent="0.2">
      <c r="D1869" s="390"/>
    </row>
    <row r="1870" spans="4:4" x14ac:dyDescent="0.2">
      <c r="D1870" s="390"/>
    </row>
    <row r="1871" spans="4:4" x14ac:dyDescent="0.2">
      <c r="D1871" s="390"/>
    </row>
    <row r="1872" spans="4:4" x14ac:dyDescent="0.2">
      <c r="D1872" s="390"/>
    </row>
    <row r="1873" spans="4:4" x14ac:dyDescent="0.2">
      <c r="D1873" s="390"/>
    </row>
    <row r="1874" spans="4:4" x14ac:dyDescent="0.2">
      <c r="D1874" s="390"/>
    </row>
    <row r="1875" spans="4:4" x14ac:dyDescent="0.2">
      <c r="D1875" s="390"/>
    </row>
    <row r="1876" spans="4:4" x14ac:dyDescent="0.2">
      <c r="D1876" s="390"/>
    </row>
    <row r="1877" spans="4:4" x14ac:dyDescent="0.2">
      <c r="D1877" s="390"/>
    </row>
    <row r="1878" spans="4:4" x14ac:dyDescent="0.2">
      <c r="D1878" s="390"/>
    </row>
    <row r="1879" spans="4:4" x14ac:dyDescent="0.2">
      <c r="D1879" s="390"/>
    </row>
    <row r="1880" spans="4:4" x14ac:dyDescent="0.2">
      <c r="D1880" s="390"/>
    </row>
    <row r="1881" spans="4:4" x14ac:dyDescent="0.2">
      <c r="D1881" s="390"/>
    </row>
    <row r="1882" spans="4:4" x14ac:dyDescent="0.2">
      <c r="D1882" s="390"/>
    </row>
    <row r="1883" spans="4:4" x14ac:dyDescent="0.2">
      <c r="D1883" s="390"/>
    </row>
    <row r="1884" spans="4:4" x14ac:dyDescent="0.2">
      <c r="D1884" s="390"/>
    </row>
    <row r="1885" spans="4:4" x14ac:dyDescent="0.2">
      <c r="D1885" s="390"/>
    </row>
    <row r="1886" spans="4:4" x14ac:dyDescent="0.2">
      <c r="D1886" s="390"/>
    </row>
    <row r="1887" spans="4:4" x14ac:dyDescent="0.2">
      <c r="D1887" s="390"/>
    </row>
    <row r="1888" spans="4:4" x14ac:dyDescent="0.2">
      <c r="D1888" s="390"/>
    </row>
    <row r="1889" spans="4:4" x14ac:dyDescent="0.2">
      <c r="D1889" s="390"/>
    </row>
    <row r="1890" spans="4:4" x14ac:dyDescent="0.2">
      <c r="D1890" s="390"/>
    </row>
    <row r="1891" spans="4:4" x14ac:dyDescent="0.2">
      <c r="D1891" s="390"/>
    </row>
    <row r="1892" spans="4:4" x14ac:dyDescent="0.2">
      <c r="D1892" s="390"/>
    </row>
    <row r="1893" spans="4:4" x14ac:dyDescent="0.2">
      <c r="D1893" s="390"/>
    </row>
    <row r="1894" spans="4:4" x14ac:dyDescent="0.2">
      <c r="D1894" s="390"/>
    </row>
    <row r="1895" spans="4:4" x14ac:dyDescent="0.2">
      <c r="D1895" s="390"/>
    </row>
    <row r="1896" spans="4:4" x14ac:dyDescent="0.2">
      <c r="D1896" s="390"/>
    </row>
    <row r="1897" spans="4:4" x14ac:dyDescent="0.2">
      <c r="D1897" s="390"/>
    </row>
    <row r="1898" spans="4:4" x14ac:dyDescent="0.2">
      <c r="D1898" s="390"/>
    </row>
    <row r="1899" spans="4:4" x14ac:dyDescent="0.2">
      <c r="D1899" s="390"/>
    </row>
    <row r="1900" spans="4:4" x14ac:dyDescent="0.2">
      <c r="D1900" s="390"/>
    </row>
    <row r="1901" spans="4:4" x14ac:dyDescent="0.2">
      <c r="D1901" s="390"/>
    </row>
    <row r="1902" spans="4:4" x14ac:dyDescent="0.2">
      <c r="D1902" s="390"/>
    </row>
    <row r="1903" spans="4:4" x14ac:dyDescent="0.2">
      <c r="D1903" s="390"/>
    </row>
    <row r="1904" spans="4:4" x14ac:dyDescent="0.2">
      <c r="D1904" s="390"/>
    </row>
    <row r="1905" spans="4:4" x14ac:dyDescent="0.2">
      <c r="D1905" s="390"/>
    </row>
    <row r="1906" spans="4:4" x14ac:dyDescent="0.2">
      <c r="D1906" s="390"/>
    </row>
    <row r="1907" spans="4:4" x14ac:dyDescent="0.2">
      <c r="D1907" s="390"/>
    </row>
    <row r="1908" spans="4:4" x14ac:dyDescent="0.2">
      <c r="D1908" s="390"/>
    </row>
    <row r="1909" spans="4:4" x14ac:dyDescent="0.2">
      <c r="D1909" s="390"/>
    </row>
    <row r="1910" spans="4:4" x14ac:dyDescent="0.2">
      <c r="D1910" s="390"/>
    </row>
    <row r="1911" spans="4:4" x14ac:dyDescent="0.2">
      <c r="D1911" s="390"/>
    </row>
    <row r="1912" spans="4:4" x14ac:dyDescent="0.2">
      <c r="D1912" s="390"/>
    </row>
    <row r="1913" spans="4:4" x14ac:dyDescent="0.2">
      <c r="D1913" s="390"/>
    </row>
    <row r="1914" spans="4:4" x14ac:dyDescent="0.2">
      <c r="D1914" s="390"/>
    </row>
    <row r="1915" spans="4:4" x14ac:dyDescent="0.2">
      <c r="D1915" s="390"/>
    </row>
    <row r="1916" spans="4:4" x14ac:dyDescent="0.2">
      <c r="D1916" s="390"/>
    </row>
    <row r="1917" spans="4:4" x14ac:dyDescent="0.2">
      <c r="D1917" s="390"/>
    </row>
    <row r="1918" spans="4:4" x14ac:dyDescent="0.2">
      <c r="D1918" s="390"/>
    </row>
    <row r="1919" spans="4:4" x14ac:dyDescent="0.2">
      <c r="D1919" s="390"/>
    </row>
    <row r="1920" spans="4:4" x14ac:dyDescent="0.2">
      <c r="D1920" s="390"/>
    </row>
    <row r="1921" spans="4:4" x14ac:dyDescent="0.2">
      <c r="D1921" s="390"/>
    </row>
    <row r="1922" spans="4:4" x14ac:dyDescent="0.2">
      <c r="D1922" s="390"/>
    </row>
    <row r="1923" spans="4:4" x14ac:dyDescent="0.2">
      <c r="D1923" s="390"/>
    </row>
    <row r="1924" spans="4:4" x14ac:dyDescent="0.2">
      <c r="D1924" s="390"/>
    </row>
    <row r="1925" spans="4:4" x14ac:dyDescent="0.2">
      <c r="D1925" s="390"/>
    </row>
    <row r="1926" spans="4:4" x14ac:dyDescent="0.2">
      <c r="D1926" s="390"/>
    </row>
    <row r="1927" spans="4:4" x14ac:dyDescent="0.2">
      <c r="D1927" s="390"/>
    </row>
    <row r="1928" spans="4:4" x14ac:dyDescent="0.2">
      <c r="D1928" s="390"/>
    </row>
    <row r="1929" spans="4:4" x14ac:dyDescent="0.2">
      <c r="D1929" s="390"/>
    </row>
    <row r="1930" spans="4:4" x14ac:dyDescent="0.2">
      <c r="D1930" s="390"/>
    </row>
    <row r="1931" spans="4:4" x14ac:dyDescent="0.2">
      <c r="D1931" s="390"/>
    </row>
    <row r="1932" spans="4:4" x14ac:dyDescent="0.2">
      <c r="D1932" s="390"/>
    </row>
    <row r="1933" spans="4:4" x14ac:dyDescent="0.2">
      <c r="D1933" s="390"/>
    </row>
    <row r="1934" spans="4:4" x14ac:dyDescent="0.2">
      <c r="D1934" s="390"/>
    </row>
    <row r="1935" spans="4:4" x14ac:dyDescent="0.2">
      <c r="D1935" s="390"/>
    </row>
    <row r="1936" spans="4:4" x14ac:dyDescent="0.2">
      <c r="D1936" s="390"/>
    </row>
    <row r="1937" spans="4:4" x14ac:dyDescent="0.2">
      <c r="D1937" s="390"/>
    </row>
    <row r="1938" spans="4:4" x14ac:dyDescent="0.2">
      <c r="D1938" s="390"/>
    </row>
    <row r="1939" spans="4:4" x14ac:dyDescent="0.2">
      <c r="D1939" s="390"/>
    </row>
    <row r="1940" spans="4:4" x14ac:dyDescent="0.2">
      <c r="D1940" s="390"/>
    </row>
    <row r="1941" spans="4:4" x14ac:dyDescent="0.2">
      <c r="D1941" s="390"/>
    </row>
    <row r="1942" spans="4:4" x14ac:dyDescent="0.2">
      <c r="D1942" s="390"/>
    </row>
    <row r="1943" spans="4:4" x14ac:dyDescent="0.2">
      <c r="D1943" s="390"/>
    </row>
    <row r="1944" spans="4:4" x14ac:dyDescent="0.2">
      <c r="D1944" s="390"/>
    </row>
    <row r="1945" spans="4:4" x14ac:dyDescent="0.2">
      <c r="D1945" s="390"/>
    </row>
    <row r="1946" spans="4:4" x14ac:dyDescent="0.2">
      <c r="D1946" s="390"/>
    </row>
    <row r="1947" spans="4:4" x14ac:dyDescent="0.2">
      <c r="D1947" s="390"/>
    </row>
    <row r="1948" spans="4:4" x14ac:dyDescent="0.2">
      <c r="D1948" s="390"/>
    </row>
    <row r="1949" spans="4:4" x14ac:dyDescent="0.2">
      <c r="D1949" s="390"/>
    </row>
    <row r="1950" spans="4:4" x14ac:dyDescent="0.2">
      <c r="D1950" s="390"/>
    </row>
    <row r="1951" spans="4:4" x14ac:dyDescent="0.2">
      <c r="D1951" s="390"/>
    </row>
    <row r="1952" spans="4:4" x14ac:dyDescent="0.2">
      <c r="D1952" s="390"/>
    </row>
    <row r="1953" spans="4:4" x14ac:dyDescent="0.2">
      <c r="D1953" s="390"/>
    </row>
    <row r="1954" spans="4:4" x14ac:dyDescent="0.2">
      <c r="D1954" s="390"/>
    </row>
    <row r="1955" spans="4:4" x14ac:dyDescent="0.2">
      <c r="D1955" s="390"/>
    </row>
    <row r="1956" spans="4:4" x14ac:dyDescent="0.2">
      <c r="D1956" s="390"/>
    </row>
    <row r="1957" spans="4:4" x14ac:dyDescent="0.2">
      <c r="D1957" s="390"/>
    </row>
    <row r="1958" spans="4:4" x14ac:dyDescent="0.2">
      <c r="D1958" s="390"/>
    </row>
    <row r="1959" spans="4:4" x14ac:dyDescent="0.2">
      <c r="D1959" s="390"/>
    </row>
    <row r="1960" spans="4:4" x14ac:dyDescent="0.2">
      <c r="D1960" s="390"/>
    </row>
    <row r="1961" spans="4:4" x14ac:dyDescent="0.2">
      <c r="D1961" s="390"/>
    </row>
    <row r="1962" spans="4:4" x14ac:dyDescent="0.2">
      <c r="D1962" s="390"/>
    </row>
    <row r="1963" spans="4:4" x14ac:dyDescent="0.2">
      <c r="D1963" s="390"/>
    </row>
    <row r="1964" spans="4:4" x14ac:dyDescent="0.2">
      <c r="D1964" s="390"/>
    </row>
    <row r="1965" spans="4:4" x14ac:dyDescent="0.2">
      <c r="D1965" s="390"/>
    </row>
    <row r="1966" spans="4:4" x14ac:dyDescent="0.2">
      <c r="D1966" s="390"/>
    </row>
    <row r="1967" spans="4:4" x14ac:dyDescent="0.2">
      <c r="D1967" s="390"/>
    </row>
    <row r="1968" spans="4:4" x14ac:dyDescent="0.2">
      <c r="D1968" s="390"/>
    </row>
    <row r="1969" spans="4:4" x14ac:dyDescent="0.2">
      <c r="D1969" s="390"/>
    </row>
    <row r="1970" spans="4:4" x14ac:dyDescent="0.2">
      <c r="D1970" s="390"/>
    </row>
    <row r="1971" spans="4:4" x14ac:dyDescent="0.2">
      <c r="D1971" s="390"/>
    </row>
    <row r="1972" spans="4:4" x14ac:dyDescent="0.2">
      <c r="D1972" s="390"/>
    </row>
    <row r="1973" spans="4:4" x14ac:dyDescent="0.2">
      <c r="D1973" s="390"/>
    </row>
    <row r="1974" spans="4:4" x14ac:dyDescent="0.2">
      <c r="D1974" s="390"/>
    </row>
    <row r="1975" spans="4:4" x14ac:dyDescent="0.2">
      <c r="D1975" s="390"/>
    </row>
    <row r="1976" spans="4:4" x14ac:dyDescent="0.2">
      <c r="D1976" s="390"/>
    </row>
    <row r="1977" spans="4:4" x14ac:dyDescent="0.2">
      <c r="D1977" s="390"/>
    </row>
    <row r="1978" spans="4:4" x14ac:dyDescent="0.2">
      <c r="D1978" s="390"/>
    </row>
    <row r="1979" spans="4:4" x14ac:dyDescent="0.2">
      <c r="D1979" s="390"/>
    </row>
    <row r="1980" spans="4:4" x14ac:dyDescent="0.2">
      <c r="D1980" s="390"/>
    </row>
    <row r="1981" spans="4:4" x14ac:dyDescent="0.2">
      <c r="D1981" s="390"/>
    </row>
    <row r="1982" spans="4:4" x14ac:dyDescent="0.2">
      <c r="D1982" s="390"/>
    </row>
    <row r="1983" spans="4:4" x14ac:dyDescent="0.2">
      <c r="D1983" s="390"/>
    </row>
    <row r="1984" spans="4:4" x14ac:dyDescent="0.2">
      <c r="D1984" s="390"/>
    </row>
    <row r="1985" spans="4:4" x14ac:dyDescent="0.2">
      <c r="D1985" s="390"/>
    </row>
    <row r="1986" spans="4:4" x14ac:dyDescent="0.2">
      <c r="D1986" s="390"/>
    </row>
    <row r="1987" spans="4:4" x14ac:dyDescent="0.2">
      <c r="D1987" s="390"/>
    </row>
    <row r="1988" spans="4:4" x14ac:dyDescent="0.2">
      <c r="D1988" s="390"/>
    </row>
    <row r="1989" spans="4:4" x14ac:dyDescent="0.2">
      <c r="D1989" s="390"/>
    </row>
    <row r="1990" spans="4:4" x14ac:dyDescent="0.2">
      <c r="D1990" s="390"/>
    </row>
    <row r="1991" spans="4:4" x14ac:dyDescent="0.2">
      <c r="D1991" s="390"/>
    </row>
    <row r="1992" spans="4:4" x14ac:dyDescent="0.2">
      <c r="D1992" s="390"/>
    </row>
    <row r="1993" spans="4:4" x14ac:dyDescent="0.2">
      <c r="D1993" s="390"/>
    </row>
    <row r="1994" spans="4:4" x14ac:dyDescent="0.2">
      <c r="D1994" s="390"/>
    </row>
    <row r="1995" spans="4:4" x14ac:dyDescent="0.2">
      <c r="D1995" s="390"/>
    </row>
    <row r="1996" spans="4:4" x14ac:dyDescent="0.2">
      <c r="D1996" s="390"/>
    </row>
    <row r="1997" spans="4:4" x14ac:dyDescent="0.2">
      <c r="D1997" s="390"/>
    </row>
    <row r="1998" spans="4:4" x14ac:dyDescent="0.2">
      <c r="D1998" s="390"/>
    </row>
    <row r="1999" spans="4:4" x14ac:dyDescent="0.2">
      <c r="D1999" s="390"/>
    </row>
    <row r="2000" spans="4:4" x14ac:dyDescent="0.2">
      <c r="D2000" s="390"/>
    </row>
    <row r="2001" spans="4:4" x14ac:dyDescent="0.2">
      <c r="D2001" s="390"/>
    </row>
    <row r="2002" spans="4:4" x14ac:dyDescent="0.2">
      <c r="D2002" s="390"/>
    </row>
    <row r="2003" spans="4:4" x14ac:dyDescent="0.2">
      <c r="D2003" s="390"/>
    </row>
    <row r="2004" spans="4:4" x14ac:dyDescent="0.2">
      <c r="D2004" s="390"/>
    </row>
    <row r="2005" spans="4:4" x14ac:dyDescent="0.2">
      <c r="D2005" s="390"/>
    </row>
    <row r="2006" spans="4:4" x14ac:dyDescent="0.2">
      <c r="D2006" s="390"/>
    </row>
    <row r="2007" spans="4:4" x14ac:dyDescent="0.2">
      <c r="D2007" s="390"/>
    </row>
    <row r="2008" spans="4:4" x14ac:dyDescent="0.2">
      <c r="D2008" s="390"/>
    </row>
    <row r="2009" spans="4:4" x14ac:dyDescent="0.2">
      <c r="D2009" s="390"/>
    </row>
    <row r="2010" spans="4:4" x14ac:dyDescent="0.2">
      <c r="D2010" s="390"/>
    </row>
    <row r="2011" spans="4:4" x14ac:dyDescent="0.2">
      <c r="D2011" s="390"/>
    </row>
    <row r="2012" spans="4:4" x14ac:dyDescent="0.2">
      <c r="D2012" s="390"/>
    </row>
    <row r="2013" spans="4:4" x14ac:dyDescent="0.2">
      <c r="D2013" s="390"/>
    </row>
    <row r="2014" spans="4:4" x14ac:dyDescent="0.2">
      <c r="D2014" s="390"/>
    </row>
    <row r="2015" spans="4:4" x14ac:dyDescent="0.2">
      <c r="D2015" s="390"/>
    </row>
    <row r="2016" spans="4:4" x14ac:dyDescent="0.2">
      <c r="D2016" s="390"/>
    </row>
    <row r="2017" spans="4:4" x14ac:dyDescent="0.2">
      <c r="D2017" s="390"/>
    </row>
    <row r="2018" spans="4:4" x14ac:dyDescent="0.2">
      <c r="D2018" s="390"/>
    </row>
    <row r="2019" spans="4:4" x14ac:dyDescent="0.2">
      <c r="D2019" s="390"/>
    </row>
    <row r="2020" spans="4:4" x14ac:dyDescent="0.2">
      <c r="D2020" s="390"/>
    </row>
    <row r="2021" spans="4:4" x14ac:dyDescent="0.2">
      <c r="D2021" s="390"/>
    </row>
    <row r="2022" spans="4:4" x14ac:dyDescent="0.2">
      <c r="D2022" s="390"/>
    </row>
    <row r="2023" spans="4:4" x14ac:dyDescent="0.2">
      <c r="D2023" s="390"/>
    </row>
    <row r="2024" spans="4:4" x14ac:dyDescent="0.2">
      <c r="D2024" s="390"/>
    </row>
    <row r="2025" spans="4:4" x14ac:dyDescent="0.2">
      <c r="D2025" s="390"/>
    </row>
    <row r="2026" spans="4:4" x14ac:dyDescent="0.2">
      <c r="D2026" s="390"/>
    </row>
    <row r="2027" spans="4:4" x14ac:dyDescent="0.2">
      <c r="D2027" s="390"/>
    </row>
    <row r="2028" spans="4:4" x14ac:dyDescent="0.2">
      <c r="D2028" s="390"/>
    </row>
    <row r="2029" spans="4:4" x14ac:dyDescent="0.2">
      <c r="D2029" s="390"/>
    </row>
    <row r="2030" spans="4:4" x14ac:dyDescent="0.2">
      <c r="D2030" s="390"/>
    </row>
    <row r="2031" spans="4:4" x14ac:dyDescent="0.2">
      <c r="D2031" s="390"/>
    </row>
    <row r="2032" spans="4:4" x14ac:dyDescent="0.2">
      <c r="D2032" s="390"/>
    </row>
    <row r="2033" spans="4:4" x14ac:dyDescent="0.2">
      <c r="D2033" s="390"/>
    </row>
    <row r="2034" spans="4:4" x14ac:dyDescent="0.2">
      <c r="D2034" s="390"/>
    </row>
    <row r="2035" spans="4:4" x14ac:dyDescent="0.2">
      <c r="D2035" s="390"/>
    </row>
    <row r="2036" spans="4:4" x14ac:dyDescent="0.2">
      <c r="D2036" s="390"/>
    </row>
    <row r="2037" spans="4:4" x14ac:dyDescent="0.2">
      <c r="D2037" s="390"/>
    </row>
    <row r="2038" spans="4:4" x14ac:dyDescent="0.2">
      <c r="D2038" s="390"/>
    </row>
    <row r="2039" spans="4:4" x14ac:dyDescent="0.2">
      <c r="D2039" s="390"/>
    </row>
    <row r="2040" spans="4:4" x14ac:dyDescent="0.2">
      <c r="D2040" s="390"/>
    </row>
    <row r="2041" spans="4:4" x14ac:dyDescent="0.2">
      <c r="D2041" s="390"/>
    </row>
    <row r="2042" spans="4:4" x14ac:dyDescent="0.2">
      <c r="D2042" s="390"/>
    </row>
    <row r="2043" spans="4:4" x14ac:dyDescent="0.2">
      <c r="D2043" s="390"/>
    </row>
    <row r="2044" spans="4:4" x14ac:dyDescent="0.2">
      <c r="D2044" s="390"/>
    </row>
    <row r="2045" spans="4:4" x14ac:dyDescent="0.2">
      <c r="D2045" s="390"/>
    </row>
    <row r="2046" spans="4:4" x14ac:dyDescent="0.2">
      <c r="D2046" s="390"/>
    </row>
    <row r="2047" spans="4:4" x14ac:dyDescent="0.2">
      <c r="D2047" s="390"/>
    </row>
    <row r="2048" spans="4:4" x14ac:dyDescent="0.2">
      <c r="D2048" s="390"/>
    </row>
    <row r="2049" spans="4:4" x14ac:dyDescent="0.2">
      <c r="D2049" s="390"/>
    </row>
    <row r="2050" spans="4:4" x14ac:dyDescent="0.2">
      <c r="D2050" s="390"/>
    </row>
    <row r="2051" spans="4:4" x14ac:dyDescent="0.2">
      <c r="D2051" s="390"/>
    </row>
    <row r="2052" spans="4:4" x14ac:dyDescent="0.2">
      <c r="D2052" s="390"/>
    </row>
    <row r="2053" spans="4:4" x14ac:dyDescent="0.2">
      <c r="D2053" s="390"/>
    </row>
    <row r="2054" spans="4:4" x14ac:dyDescent="0.2">
      <c r="D2054" s="390"/>
    </row>
    <row r="2055" spans="4:4" x14ac:dyDescent="0.2">
      <c r="D2055" s="390"/>
    </row>
    <row r="2056" spans="4:4" x14ac:dyDescent="0.2">
      <c r="D2056" s="390"/>
    </row>
    <row r="2057" spans="4:4" x14ac:dyDescent="0.2">
      <c r="D2057" s="390"/>
    </row>
    <row r="2058" spans="4:4" x14ac:dyDescent="0.2">
      <c r="D2058" s="390"/>
    </row>
    <row r="2059" spans="4:4" x14ac:dyDescent="0.2">
      <c r="D2059" s="390"/>
    </row>
    <row r="2060" spans="4:4" x14ac:dyDescent="0.2">
      <c r="D2060" s="390"/>
    </row>
    <row r="2061" spans="4:4" x14ac:dyDescent="0.2">
      <c r="D2061" s="390"/>
    </row>
    <row r="2062" spans="4:4" x14ac:dyDescent="0.2">
      <c r="D2062" s="390"/>
    </row>
    <row r="2063" spans="4:4" x14ac:dyDescent="0.2">
      <c r="D2063" s="390"/>
    </row>
    <row r="2064" spans="4:4" x14ac:dyDescent="0.2">
      <c r="D2064" s="390"/>
    </row>
    <row r="2065" spans="4:4" x14ac:dyDescent="0.2">
      <c r="D2065" s="390"/>
    </row>
    <row r="2066" spans="4:4" x14ac:dyDescent="0.2">
      <c r="D2066" s="390"/>
    </row>
    <row r="2067" spans="4:4" x14ac:dyDescent="0.2">
      <c r="D2067" s="390"/>
    </row>
    <row r="2068" spans="4:4" x14ac:dyDescent="0.2">
      <c r="D2068" s="390"/>
    </row>
    <row r="2069" spans="4:4" x14ac:dyDescent="0.2">
      <c r="D2069" s="390"/>
    </row>
    <row r="2070" spans="4:4" x14ac:dyDescent="0.2">
      <c r="D2070" s="390"/>
    </row>
    <row r="2071" spans="4:4" x14ac:dyDescent="0.2">
      <c r="D2071" s="390"/>
    </row>
    <row r="2072" spans="4:4" x14ac:dyDescent="0.2">
      <c r="D2072" s="390"/>
    </row>
    <row r="2073" spans="4:4" x14ac:dyDescent="0.2">
      <c r="D2073" s="390"/>
    </row>
    <row r="2074" spans="4:4" x14ac:dyDescent="0.2">
      <c r="D2074" s="390"/>
    </row>
    <row r="2075" spans="4:4" x14ac:dyDescent="0.2">
      <c r="D2075" s="390"/>
    </row>
    <row r="2076" spans="4:4" x14ac:dyDescent="0.2">
      <c r="D2076" s="390"/>
    </row>
    <row r="2077" spans="4:4" x14ac:dyDescent="0.2">
      <c r="D2077" s="390"/>
    </row>
    <row r="2078" spans="4:4" x14ac:dyDescent="0.2">
      <c r="D2078" s="390"/>
    </row>
    <row r="2079" spans="4:4" x14ac:dyDescent="0.2">
      <c r="D2079" s="390"/>
    </row>
    <row r="2080" spans="4:4" x14ac:dyDescent="0.2">
      <c r="D2080" s="390"/>
    </row>
    <row r="2081" spans="4:4" x14ac:dyDescent="0.2">
      <c r="D2081" s="390"/>
    </row>
    <row r="2082" spans="4:4" x14ac:dyDescent="0.2">
      <c r="D2082" s="390"/>
    </row>
    <row r="2083" spans="4:4" x14ac:dyDescent="0.2">
      <c r="D2083" s="390"/>
    </row>
    <row r="2084" spans="4:4" x14ac:dyDescent="0.2">
      <c r="D2084" s="390"/>
    </row>
    <row r="2085" spans="4:4" x14ac:dyDescent="0.2">
      <c r="D2085" s="390"/>
    </row>
    <row r="2086" spans="4:4" x14ac:dyDescent="0.2">
      <c r="D2086" s="390"/>
    </row>
    <row r="2087" spans="4:4" x14ac:dyDescent="0.2">
      <c r="D2087" s="390"/>
    </row>
    <row r="2088" spans="4:4" x14ac:dyDescent="0.2">
      <c r="D2088" s="390"/>
    </row>
    <row r="2089" spans="4:4" x14ac:dyDescent="0.2">
      <c r="D2089" s="390"/>
    </row>
    <row r="2090" spans="4:4" x14ac:dyDescent="0.2">
      <c r="D2090" s="390"/>
    </row>
    <row r="2091" spans="4:4" x14ac:dyDescent="0.2">
      <c r="D2091" s="390"/>
    </row>
    <row r="2092" spans="4:4" x14ac:dyDescent="0.2">
      <c r="D2092" s="390"/>
    </row>
    <row r="2093" spans="4:4" x14ac:dyDescent="0.2">
      <c r="D2093" s="390"/>
    </row>
    <row r="2094" spans="4:4" x14ac:dyDescent="0.2">
      <c r="D2094" s="390"/>
    </row>
    <row r="2095" spans="4:4" x14ac:dyDescent="0.2">
      <c r="D2095" s="390"/>
    </row>
    <row r="2096" spans="4:4" x14ac:dyDescent="0.2">
      <c r="D2096" s="390"/>
    </row>
    <row r="2097" spans="4:4" x14ac:dyDescent="0.2">
      <c r="D2097" s="390"/>
    </row>
    <row r="2098" spans="4:4" x14ac:dyDescent="0.2">
      <c r="D2098" s="390"/>
    </row>
    <row r="2099" spans="4:4" x14ac:dyDescent="0.2">
      <c r="D2099" s="390"/>
    </row>
    <row r="2100" spans="4:4" x14ac:dyDescent="0.2">
      <c r="D2100" s="390"/>
    </row>
    <row r="2101" spans="4:4" x14ac:dyDescent="0.2">
      <c r="D2101" s="390"/>
    </row>
    <row r="2102" spans="4:4" x14ac:dyDescent="0.2">
      <c r="D2102" s="390"/>
    </row>
    <row r="2103" spans="4:4" x14ac:dyDescent="0.2">
      <c r="D2103" s="390"/>
    </row>
    <row r="2104" spans="4:4" x14ac:dyDescent="0.2">
      <c r="D2104" s="390"/>
    </row>
    <row r="2105" spans="4:4" x14ac:dyDescent="0.2">
      <c r="D2105" s="390"/>
    </row>
    <row r="2106" spans="4:4" x14ac:dyDescent="0.2">
      <c r="D2106" s="390"/>
    </row>
    <row r="2107" spans="4:4" x14ac:dyDescent="0.2">
      <c r="D2107" s="390"/>
    </row>
    <row r="2108" spans="4:4" x14ac:dyDescent="0.2">
      <c r="D2108" s="390"/>
    </row>
    <row r="2109" spans="4:4" x14ac:dyDescent="0.2">
      <c r="D2109" s="390"/>
    </row>
    <row r="2110" spans="4:4" x14ac:dyDescent="0.2">
      <c r="D2110" s="390"/>
    </row>
    <row r="2111" spans="4:4" x14ac:dyDescent="0.2">
      <c r="D2111" s="390"/>
    </row>
    <row r="2112" spans="4:4" x14ac:dyDescent="0.2">
      <c r="D2112" s="390"/>
    </row>
    <row r="2113" spans="4:4" x14ac:dyDescent="0.2">
      <c r="D2113" s="390"/>
    </row>
    <row r="2114" spans="4:4" x14ac:dyDescent="0.2">
      <c r="D2114" s="390"/>
    </row>
    <row r="2115" spans="4:4" x14ac:dyDescent="0.2">
      <c r="D2115" s="390"/>
    </row>
    <row r="2116" spans="4:4" x14ac:dyDescent="0.2">
      <c r="D2116" s="390"/>
    </row>
    <row r="2117" spans="4:4" x14ac:dyDescent="0.2">
      <c r="D2117" s="390"/>
    </row>
    <row r="2118" spans="4:4" x14ac:dyDescent="0.2">
      <c r="D2118" s="390"/>
    </row>
    <row r="2119" spans="4:4" x14ac:dyDescent="0.2">
      <c r="D2119" s="390"/>
    </row>
    <row r="2120" spans="4:4" x14ac:dyDescent="0.2">
      <c r="D2120" s="390"/>
    </row>
    <row r="2121" spans="4:4" x14ac:dyDescent="0.2">
      <c r="D2121" s="390"/>
    </row>
    <row r="2122" spans="4:4" x14ac:dyDescent="0.2">
      <c r="D2122" s="390"/>
    </row>
    <row r="2123" spans="4:4" x14ac:dyDescent="0.2">
      <c r="D2123" s="390"/>
    </row>
    <row r="2124" spans="4:4" x14ac:dyDescent="0.2">
      <c r="D2124" s="390"/>
    </row>
    <row r="2125" spans="4:4" x14ac:dyDescent="0.2">
      <c r="D2125" s="390"/>
    </row>
    <row r="2126" spans="4:4" x14ac:dyDescent="0.2">
      <c r="D2126" s="390"/>
    </row>
    <row r="2127" spans="4:4" x14ac:dyDescent="0.2">
      <c r="D2127" s="390"/>
    </row>
    <row r="2128" spans="4:4" x14ac:dyDescent="0.2">
      <c r="D2128" s="390"/>
    </row>
    <row r="2129" spans="4:4" x14ac:dyDescent="0.2">
      <c r="D2129" s="390"/>
    </row>
    <row r="2130" spans="4:4" x14ac:dyDescent="0.2">
      <c r="D2130" s="390"/>
    </row>
    <row r="2131" spans="4:4" x14ac:dyDescent="0.2">
      <c r="D2131" s="390"/>
    </row>
    <row r="2132" spans="4:4" x14ac:dyDescent="0.2">
      <c r="D2132" s="390"/>
    </row>
    <row r="2133" spans="4:4" x14ac:dyDescent="0.2">
      <c r="D2133" s="390"/>
    </row>
    <row r="2134" spans="4:4" x14ac:dyDescent="0.2">
      <c r="D2134" s="390"/>
    </row>
    <row r="2135" spans="4:4" x14ac:dyDescent="0.2">
      <c r="D2135" s="390"/>
    </row>
    <row r="2136" spans="4:4" x14ac:dyDescent="0.2">
      <c r="D2136" s="390"/>
    </row>
    <row r="2137" spans="4:4" x14ac:dyDescent="0.2">
      <c r="D2137" s="390"/>
    </row>
    <row r="2138" spans="4:4" x14ac:dyDescent="0.2">
      <c r="D2138" s="390"/>
    </row>
    <row r="2139" spans="4:4" x14ac:dyDescent="0.2">
      <c r="D2139" s="390"/>
    </row>
    <row r="2140" spans="4:4" x14ac:dyDescent="0.2">
      <c r="D2140" s="390"/>
    </row>
    <row r="2141" spans="4:4" x14ac:dyDescent="0.2">
      <c r="D2141" s="390"/>
    </row>
    <row r="2142" spans="4:4" x14ac:dyDescent="0.2">
      <c r="D2142" s="390"/>
    </row>
    <row r="2143" spans="4:4" x14ac:dyDescent="0.2">
      <c r="D2143" s="390"/>
    </row>
    <row r="2144" spans="4:4" x14ac:dyDescent="0.2">
      <c r="D2144" s="390"/>
    </row>
    <row r="2145" spans="4:4" x14ac:dyDescent="0.2">
      <c r="D2145" s="390"/>
    </row>
    <row r="2146" spans="4:4" x14ac:dyDescent="0.2">
      <c r="D2146" s="390"/>
    </row>
    <row r="2147" spans="4:4" x14ac:dyDescent="0.2">
      <c r="D2147" s="390"/>
    </row>
    <row r="2148" spans="4:4" x14ac:dyDescent="0.2">
      <c r="D2148" s="390"/>
    </row>
    <row r="2149" spans="4:4" x14ac:dyDescent="0.2">
      <c r="D2149" s="390"/>
    </row>
    <row r="2150" spans="4:4" x14ac:dyDescent="0.2">
      <c r="D2150" s="390"/>
    </row>
    <row r="2151" spans="4:4" x14ac:dyDescent="0.2">
      <c r="D2151" s="390"/>
    </row>
    <row r="2152" spans="4:4" x14ac:dyDescent="0.2">
      <c r="D2152" s="390"/>
    </row>
    <row r="2153" spans="4:4" x14ac:dyDescent="0.2">
      <c r="D2153" s="390"/>
    </row>
    <row r="2154" spans="4:4" x14ac:dyDescent="0.2">
      <c r="D2154" s="390"/>
    </row>
    <row r="2155" spans="4:4" x14ac:dyDescent="0.2">
      <c r="D2155" s="390"/>
    </row>
    <row r="2156" spans="4:4" x14ac:dyDescent="0.2">
      <c r="D2156" s="390"/>
    </row>
    <row r="2157" spans="4:4" x14ac:dyDescent="0.2">
      <c r="D2157" s="390"/>
    </row>
    <row r="2158" spans="4:4" x14ac:dyDescent="0.2">
      <c r="D2158" s="390"/>
    </row>
    <row r="2159" spans="4:4" x14ac:dyDescent="0.2">
      <c r="D2159" s="390"/>
    </row>
    <row r="2160" spans="4:4" x14ac:dyDescent="0.2">
      <c r="D2160" s="390"/>
    </row>
    <row r="2161" spans="4:4" x14ac:dyDescent="0.2">
      <c r="D2161" s="390"/>
    </row>
    <row r="2162" spans="4:4" x14ac:dyDescent="0.2">
      <c r="D2162" s="390"/>
    </row>
    <row r="2163" spans="4:4" x14ac:dyDescent="0.2">
      <c r="D2163" s="390"/>
    </row>
    <row r="2164" spans="4:4" x14ac:dyDescent="0.2">
      <c r="D2164" s="390"/>
    </row>
    <row r="2165" spans="4:4" x14ac:dyDescent="0.2">
      <c r="D2165" s="390"/>
    </row>
    <row r="2166" spans="4:4" x14ac:dyDescent="0.2">
      <c r="D2166" s="390"/>
    </row>
    <row r="2167" spans="4:4" x14ac:dyDescent="0.2">
      <c r="D2167" s="390"/>
    </row>
    <row r="2168" spans="4:4" x14ac:dyDescent="0.2">
      <c r="D2168" s="390"/>
    </row>
    <row r="2169" spans="4:4" x14ac:dyDescent="0.2">
      <c r="D2169" s="390"/>
    </row>
    <row r="2170" spans="4:4" x14ac:dyDescent="0.2">
      <c r="D2170" s="390"/>
    </row>
    <row r="2171" spans="4:4" x14ac:dyDescent="0.2">
      <c r="D2171" s="390"/>
    </row>
    <row r="2172" spans="4:4" x14ac:dyDescent="0.2">
      <c r="D2172" s="390"/>
    </row>
    <row r="2173" spans="4:4" x14ac:dyDescent="0.2">
      <c r="D2173" s="390"/>
    </row>
    <row r="2174" spans="4:4" x14ac:dyDescent="0.2">
      <c r="D2174" s="390"/>
    </row>
    <row r="2175" spans="4:4" x14ac:dyDescent="0.2">
      <c r="D2175" s="390"/>
    </row>
    <row r="2176" spans="4:4" x14ac:dyDescent="0.2">
      <c r="D2176" s="390"/>
    </row>
    <row r="2177" spans="4:4" x14ac:dyDescent="0.2">
      <c r="D2177" s="390"/>
    </row>
    <row r="2178" spans="4:4" x14ac:dyDescent="0.2">
      <c r="D2178" s="390"/>
    </row>
    <row r="2179" spans="4:4" x14ac:dyDescent="0.2">
      <c r="D2179" s="390"/>
    </row>
    <row r="2180" spans="4:4" x14ac:dyDescent="0.2">
      <c r="D2180" s="390"/>
    </row>
    <row r="2181" spans="4:4" x14ac:dyDescent="0.2">
      <c r="D2181" s="390"/>
    </row>
    <row r="2182" spans="4:4" x14ac:dyDescent="0.2">
      <c r="D2182" s="390"/>
    </row>
    <row r="2183" spans="4:4" x14ac:dyDescent="0.2">
      <c r="D2183" s="390"/>
    </row>
    <row r="2184" spans="4:4" x14ac:dyDescent="0.2">
      <c r="D2184" s="390"/>
    </row>
    <row r="2185" spans="4:4" x14ac:dyDescent="0.2">
      <c r="D2185" s="390"/>
    </row>
    <row r="2186" spans="4:4" x14ac:dyDescent="0.2">
      <c r="D2186" s="390"/>
    </row>
    <row r="2187" spans="4:4" x14ac:dyDescent="0.2">
      <c r="D2187" s="390"/>
    </row>
    <row r="2188" spans="4:4" x14ac:dyDescent="0.2">
      <c r="D2188" s="390"/>
    </row>
    <row r="2189" spans="4:4" x14ac:dyDescent="0.2">
      <c r="D2189" s="390"/>
    </row>
    <row r="2190" spans="4:4" x14ac:dyDescent="0.2">
      <c r="D2190" s="390"/>
    </row>
    <row r="2191" spans="4:4" x14ac:dyDescent="0.2">
      <c r="D2191" s="390"/>
    </row>
    <row r="2192" spans="4:4" x14ac:dyDescent="0.2">
      <c r="D2192" s="390"/>
    </row>
    <row r="2193" spans="4:4" x14ac:dyDescent="0.2">
      <c r="D2193" s="390"/>
    </row>
    <row r="2194" spans="4:4" x14ac:dyDescent="0.2">
      <c r="D2194" s="390"/>
    </row>
    <row r="2195" spans="4:4" x14ac:dyDescent="0.2">
      <c r="D2195" s="390"/>
    </row>
    <row r="2196" spans="4:4" x14ac:dyDescent="0.2">
      <c r="D2196" s="390"/>
    </row>
    <row r="2197" spans="4:4" x14ac:dyDescent="0.2">
      <c r="D2197" s="390"/>
    </row>
    <row r="2198" spans="4:4" x14ac:dyDescent="0.2">
      <c r="D2198" s="390"/>
    </row>
    <row r="2199" spans="4:4" x14ac:dyDescent="0.2">
      <c r="D2199" s="390"/>
    </row>
    <row r="2200" spans="4:4" x14ac:dyDescent="0.2">
      <c r="D2200" s="390"/>
    </row>
    <row r="2201" spans="4:4" x14ac:dyDescent="0.2">
      <c r="D2201" s="390"/>
    </row>
    <row r="2202" spans="4:4" x14ac:dyDescent="0.2">
      <c r="D2202" s="390"/>
    </row>
    <row r="2203" spans="4:4" x14ac:dyDescent="0.2">
      <c r="D2203" s="390"/>
    </row>
    <row r="2204" spans="4:4" x14ac:dyDescent="0.2">
      <c r="D2204" s="390"/>
    </row>
    <row r="2205" spans="4:4" x14ac:dyDescent="0.2">
      <c r="D2205" s="390"/>
    </row>
    <row r="2206" spans="4:4" x14ac:dyDescent="0.2">
      <c r="D2206" s="390"/>
    </row>
    <row r="2207" spans="4:4" x14ac:dyDescent="0.2">
      <c r="D2207" s="390"/>
    </row>
    <row r="2208" spans="4:4" x14ac:dyDescent="0.2">
      <c r="D2208" s="390"/>
    </row>
    <row r="2209" spans="4:4" x14ac:dyDescent="0.2">
      <c r="D2209" s="390"/>
    </row>
    <row r="2210" spans="4:4" x14ac:dyDescent="0.2">
      <c r="D2210" s="390"/>
    </row>
    <row r="2211" spans="4:4" x14ac:dyDescent="0.2">
      <c r="D2211" s="390"/>
    </row>
    <row r="2212" spans="4:4" x14ac:dyDescent="0.2">
      <c r="D2212" s="390"/>
    </row>
    <row r="2213" spans="4:4" x14ac:dyDescent="0.2">
      <c r="D2213" s="390"/>
    </row>
    <row r="2214" spans="4:4" x14ac:dyDescent="0.2">
      <c r="D2214" s="390"/>
    </row>
    <row r="2215" spans="4:4" x14ac:dyDescent="0.2">
      <c r="D2215" s="390"/>
    </row>
    <row r="2216" spans="4:4" x14ac:dyDescent="0.2">
      <c r="D2216" s="390"/>
    </row>
    <row r="2217" spans="4:4" x14ac:dyDescent="0.2">
      <c r="D2217" s="390"/>
    </row>
    <row r="2218" spans="4:4" x14ac:dyDescent="0.2">
      <c r="D2218" s="390"/>
    </row>
    <row r="2219" spans="4:4" x14ac:dyDescent="0.2">
      <c r="D2219" s="390"/>
    </row>
    <row r="2220" spans="4:4" x14ac:dyDescent="0.2">
      <c r="D2220" s="390"/>
    </row>
    <row r="2221" spans="4:4" x14ac:dyDescent="0.2">
      <c r="D2221" s="390"/>
    </row>
    <row r="2222" spans="4:4" x14ac:dyDescent="0.2">
      <c r="D2222" s="390"/>
    </row>
    <row r="2223" spans="4:4" x14ac:dyDescent="0.2">
      <c r="D2223" s="390"/>
    </row>
    <row r="2224" spans="4:4" x14ac:dyDescent="0.2">
      <c r="D2224" s="390"/>
    </row>
    <row r="2225" spans="4:4" x14ac:dyDescent="0.2">
      <c r="D2225" s="390"/>
    </row>
    <row r="2226" spans="4:4" x14ac:dyDescent="0.2">
      <c r="D2226" s="390"/>
    </row>
    <row r="2227" spans="4:4" x14ac:dyDescent="0.2">
      <c r="D2227" s="390"/>
    </row>
    <row r="2228" spans="4:4" x14ac:dyDescent="0.2">
      <c r="D2228" s="390"/>
    </row>
    <row r="2229" spans="4:4" x14ac:dyDescent="0.2">
      <c r="D2229" s="390"/>
    </row>
    <row r="2230" spans="4:4" x14ac:dyDescent="0.2">
      <c r="D2230" s="390"/>
    </row>
    <row r="2231" spans="4:4" x14ac:dyDescent="0.2">
      <c r="D2231" s="390"/>
    </row>
    <row r="2232" spans="4:4" x14ac:dyDescent="0.2">
      <c r="D2232" s="390"/>
    </row>
    <row r="2233" spans="4:4" x14ac:dyDescent="0.2">
      <c r="D2233" s="390"/>
    </row>
    <row r="2234" spans="4:4" x14ac:dyDescent="0.2">
      <c r="D2234" s="390"/>
    </row>
    <row r="2235" spans="4:4" x14ac:dyDescent="0.2">
      <c r="D2235" s="390"/>
    </row>
    <row r="2236" spans="4:4" x14ac:dyDescent="0.2">
      <c r="D2236" s="390"/>
    </row>
    <row r="2237" spans="4:4" x14ac:dyDescent="0.2">
      <c r="D2237" s="390"/>
    </row>
    <row r="2238" spans="4:4" x14ac:dyDescent="0.2">
      <c r="D2238" s="390"/>
    </row>
    <row r="2239" spans="4:4" x14ac:dyDescent="0.2">
      <c r="D2239" s="390"/>
    </row>
    <row r="2240" spans="4:4" x14ac:dyDescent="0.2">
      <c r="D2240" s="390"/>
    </row>
    <row r="2241" spans="4:4" x14ac:dyDescent="0.2">
      <c r="D2241" s="390"/>
    </row>
    <row r="2242" spans="4:4" x14ac:dyDescent="0.2">
      <c r="D2242" s="390"/>
    </row>
    <row r="2243" spans="4:4" x14ac:dyDescent="0.2">
      <c r="D2243" s="390"/>
    </row>
    <row r="2244" spans="4:4" x14ac:dyDescent="0.2">
      <c r="D2244" s="390"/>
    </row>
    <row r="2245" spans="4:4" x14ac:dyDescent="0.2">
      <c r="D2245" s="390"/>
    </row>
    <row r="2246" spans="4:4" x14ac:dyDescent="0.2">
      <c r="D2246" s="390"/>
    </row>
    <row r="2247" spans="4:4" x14ac:dyDescent="0.2">
      <c r="D2247" s="390"/>
    </row>
    <row r="2248" spans="4:4" x14ac:dyDescent="0.2">
      <c r="D2248" s="390"/>
    </row>
    <row r="2249" spans="4:4" x14ac:dyDescent="0.2">
      <c r="D2249" s="390"/>
    </row>
    <row r="2250" spans="4:4" x14ac:dyDescent="0.2">
      <c r="D2250" s="390"/>
    </row>
    <row r="2251" spans="4:4" x14ac:dyDescent="0.2">
      <c r="D2251" s="390"/>
    </row>
    <row r="2252" spans="4:4" x14ac:dyDescent="0.2">
      <c r="D2252" s="390"/>
    </row>
    <row r="2253" spans="4:4" x14ac:dyDescent="0.2">
      <c r="D2253" s="390"/>
    </row>
    <row r="2254" spans="4:4" x14ac:dyDescent="0.2">
      <c r="D2254" s="390"/>
    </row>
    <row r="2255" spans="4:4" x14ac:dyDescent="0.2">
      <c r="D2255" s="390"/>
    </row>
    <row r="2256" spans="4:4" x14ac:dyDescent="0.2">
      <c r="D2256" s="390"/>
    </row>
    <row r="2257" spans="4:4" x14ac:dyDescent="0.2">
      <c r="D2257" s="390"/>
    </row>
    <row r="2258" spans="4:4" x14ac:dyDescent="0.2">
      <c r="D2258" s="390"/>
    </row>
    <row r="2259" spans="4:4" x14ac:dyDescent="0.2">
      <c r="D2259" s="390"/>
    </row>
    <row r="2260" spans="4:4" x14ac:dyDescent="0.2">
      <c r="D2260" s="390"/>
    </row>
    <row r="2261" spans="4:4" x14ac:dyDescent="0.2">
      <c r="D2261" s="390"/>
    </row>
    <row r="2262" spans="4:4" x14ac:dyDescent="0.2">
      <c r="D2262" s="390"/>
    </row>
    <row r="2263" spans="4:4" x14ac:dyDescent="0.2">
      <c r="D2263" s="390"/>
    </row>
    <row r="2264" spans="4:4" x14ac:dyDescent="0.2">
      <c r="D2264" s="390"/>
    </row>
    <row r="2265" spans="4:4" x14ac:dyDescent="0.2">
      <c r="D2265" s="390"/>
    </row>
    <row r="2266" spans="4:4" x14ac:dyDescent="0.2">
      <c r="D2266" s="390"/>
    </row>
    <row r="2267" spans="4:4" x14ac:dyDescent="0.2">
      <c r="D2267" s="390"/>
    </row>
    <row r="2268" spans="4:4" x14ac:dyDescent="0.2">
      <c r="D2268" s="390"/>
    </row>
    <row r="2269" spans="4:4" x14ac:dyDescent="0.2">
      <c r="D2269" s="390"/>
    </row>
    <row r="2270" spans="4:4" x14ac:dyDescent="0.2">
      <c r="D2270" s="390"/>
    </row>
    <row r="2271" spans="4:4" x14ac:dyDescent="0.2">
      <c r="D2271" s="390"/>
    </row>
    <row r="2272" spans="4:4" x14ac:dyDescent="0.2">
      <c r="D2272" s="390"/>
    </row>
    <row r="2273" spans="4:4" x14ac:dyDescent="0.2">
      <c r="D2273" s="390"/>
    </row>
    <row r="2274" spans="4:4" x14ac:dyDescent="0.2">
      <c r="D2274" s="390"/>
    </row>
    <row r="2275" spans="4:4" x14ac:dyDescent="0.2">
      <c r="D2275" s="390"/>
    </row>
    <row r="2276" spans="4:4" x14ac:dyDescent="0.2">
      <c r="D2276" s="390"/>
    </row>
    <row r="2277" spans="4:4" x14ac:dyDescent="0.2">
      <c r="D2277" s="390"/>
    </row>
    <row r="2278" spans="4:4" x14ac:dyDescent="0.2">
      <c r="D2278" s="390"/>
    </row>
    <row r="2279" spans="4:4" x14ac:dyDescent="0.2">
      <c r="D2279" s="390"/>
    </row>
    <row r="2280" spans="4:4" x14ac:dyDescent="0.2">
      <c r="D2280" s="390"/>
    </row>
    <row r="2281" spans="4:4" x14ac:dyDescent="0.2">
      <c r="D2281" s="390"/>
    </row>
    <row r="2282" spans="4:4" x14ac:dyDescent="0.2">
      <c r="D2282" s="390"/>
    </row>
    <row r="2283" spans="4:4" x14ac:dyDescent="0.2">
      <c r="D2283" s="390"/>
    </row>
    <row r="2284" spans="4:4" x14ac:dyDescent="0.2">
      <c r="D2284" s="390"/>
    </row>
    <row r="2285" spans="4:4" x14ac:dyDescent="0.2">
      <c r="D2285" s="390"/>
    </row>
    <row r="2286" spans="4:4" x14ac:dyDescent="0.2">
      <c r="D2286" s="390"/>
    </row>
    <row r="2287" spans="4:4" x14ac:dyDescent="0.2">
      <c r="D2287" s="390"/>
    </row>
    <row r="2288" spans="4:4" x14ac:dyDescent="0.2">
      <c r="D2288" s="390"/>
    </row>
    <row r="2289" spans="4:4" x14ac:dyDescent="0.2">
      <c r="D2289" s="390"/>
    </row>
    <row r="2290" spans="4:4" x14ac:dyDescent="0.2">
      <c r="D2290" s="390"/>
    </row>
    <row r="2291" spans="4:4" x14ac:dyDescent="0.2">
      <c r="D2291" s="390"/>
    </row>
    <row r="2292" spans="4:4" x14ac:dyDescent="0.2">
      <c r="D2292" s="390"/>
    </row>
    <row r="2293" spans="4:4" x14ac:dyDescent="0.2">
      <c r="D2293" s="390"/>
    </row>
    <row r="2294" spans="4:4" x14ac:dyDescent="0.2">
      <c r="D2294" s="390"/>
    </row>
    <row r="2295" spans="4:4" x14ac:dyDescent="0.2">
      <c r="D2295" s="390"/>
    </row>
    <row r="2296" spans="4:4" x14ac:dyDescent="0.2">
      <c r="D2296" s="390"/>
    </row>
    <row r="2297" spans="4:4" x14ac:dyDescent="0.2">
      <c r="D2297" s="390"/>
    </row>
    <row r="2298" spans="4:4" x14ac:dyDescent="0.2">
      <c r="D2298" s="390"/>
    </row>
    <row r="2299" spans="4:4" x14ac:dyDescent="0.2">
      <c r="D2299" s="390"/>
    </row>
    <row r="2300" spans="4:4" x14ac:dyDescent="0.2">
      <c r="D2300" s="390"/>
    </row>
    <row r="2301" spans="4:4" x14ac:dyDescent="0.2">
      <c r="D2301" s="390"/>
    </row>
    <row r="2302" spans="4:4" x14ac:dyDescent="0.2">
      <c r="D2302" s="390"/>
    </row>
    <row r="2303" spans="4:4" x14ac:dyDescent="0.2">
      <c r="D2303" s="390"/>
    </row>
    <row r="2304" spans="4:4" x14ac:dyDescent="0.2">
      <c r="D2304" s="390"/>
    </row>
    <row r="2305" spans="4:4" x14ac:dyDescent="0.2">
      <c r="D2305" s="390"/>
    </row>
    <row r="2306" spans="4:4" x14ac:dyDescent="0.2">
      <c r="D2306" s="390"/>
    </row>
    <row r="2307" spans="4:4" x14ac:dyDescent="0.2">
      <c r="D2307" s="390"/>
    </row>
    <row r="2308" spans="4:4" x14ac:dyDescent="0.2">
      <c r="D2308" s="390"/>
    </row>
    <row r="2309" spans="4:4" x14ac:dyDescent="0.2">
      <c r="D2309" s="390"/>
    </row>
    <row r="2310" spans="4:4" x14ac:dyDescent="0.2">
      <c r="D2310" s="390"/>
    </row>
    <row r="2311" spans="4:4" x14ac:dyDescent="0.2">
      <c r="D2311" s="390"/>
    </row>
    <row r="2312" spans="4:4" x14ac:dyDescent="0.2">
      <c r="D2312" s="390"/>
    </row>
    <row r="2313" spans="4:4" x14ac:dyDescent="0.2">
      <c r="D2313" s="390"/>
    </row>
    <row r="2314" spans="4:4" x14ac:dyDescent="0.2">
      <c r="D2314" s="390"/>
    </row>
    <row r="2315" spans="4:4" x14ac:dyDescent="0.2">
      <c r="D2315" s="390"/>
    </row>
    <row r="2316" spans="4:4" x14ac:dyDescent="0.2">
      <c r="D2316" s="390"/>
    </row>
    <row r="2317" spans="4:4" x14ac:dyDescent="0.2">
      <c r="D2317" s="390"/>
    </row>
    <row r="2318" spans="4:4" x14ac:dyDescent="0.2">
      <c r="D2318" s="390"/>
    </row>
    <row r="2319" spans="4:4" x14ac:dyDescent="0.2">
      <c r="D2319" s="390"/>
    </row>
    <row r="2320" spans="4:4" x14ac:dyDescent="0.2">
      <c r="D2320" s="390"/>
    </row>
    <row r="2321" spans="4:4" x14ac:dyDescent="0.2">
      <c r="D2321" s="390"/>
    </row>
    <row r="2322" spans="4:4" x14ac:dyDescent="0.2">
      <c r="D2322" s="390"/>
    </row>
    <row r="2323" spans="4:4" x14ac:dyDescent="0.2">
      <c r="D2323" s="390"/>
    </row>
    <row r="2324" spans="4:4" x14ac:dyDescent="0.2">
      <c r="D2324" s="390"/>
    </row>
    <row r="2325" spans="4:4" x14ac:dyDescent="0.2">
      <c r="D2325" s="390"/>
    </row>
    <row r="2326" spans="4:4" x14ac:dyDescent="0.2">
      <c r="D2326" s="390"/>
    </row>
    <row r="2327" spans="4:4" x14ac:dyDescent="0.2">
      <c r="D2327" s="390"/>
    </row>
    <row r="2328" spans="4:4" x14ac:dyDescent="0.2">
      <c r="D2328" s="390"/>
    </row>
    <row r="2329" spans="4:4" x14ac:dyDescent="0.2">
      <c r="D2329" s="390"/>
    </row>
    <row r="2330" spans="4:4" x14ac:dyDescent="0.2">
      <c r="D2330" s="390"/>
    </row>
    <row r="2331" spans="4:4" x14ac:dyDescent="0.2">
      <c r="D2331" s="390"/>
    </row>
    <row r="2332" spans="4:4" x14ac:dyDescent="0.2">
      <c r="D2332" s="390"/>
    </row>
    <row r="2333" spans="4:4" x14ac:dyDescent="0.2">
      <c r="D2333" s="390"/>
    </row>
    <row r="2334" spans="4:4" x14ac:dyDescent="0.2">
      <c r="D2334" s="390"/>
    </row>
    <row r="2335" spans="4:4" x14ac:dyDescent="0.2">
      <c r="D2335" s="390"/>
    </row>
    <row r="2336" spans="4:4" x14ac:dyDescent="0.2">
      <c r="D2336" s="390"/>
    </row>
    <row r="2337" spans="4:4" x14ac:dyDescent="0.2">
      <c r="D2337" s="390"/>
    </row>
    <row r="2338" spans="4:4" x14ac:dyDescent="0.2">
      <c r="D2338" s="390"/>
    </row>
    <row r="2339" spans="4:4" x14ac:dyDescent="0.2">
      <c r="D2339" s="390"/>
    </row>
    <row r="2340" spans="4:4" x14ac:dyDescent="0.2">
      <c r="D2340" s="390"/>
    </row>
    <row r="2341" spans="4:4" x14ac:dyDescent="0.2">
      <c r="D2341" s="390"/>
    </row>
    <row r="2342" spans="4:4" x14ac:dyDescent="0.2">
      <c r="D2342" s="390"/>
    </row>
    <row r="2343" spans="4:4" x14ac:dyDescent="0.2">
      <c r="D2343" s="390"/>
    </row>
    <row r="2344" spans="4:4" x14ac:dyDescent="0.2">
      <c r="D2344" s="390"/>
    </row>
    <row r="2345" spans="4:4" x14ac:dyDescent="0.2">
      <c r="D2345" s="390"/>
    </row>
    <row r="2346" spans="4:4" x14ac:dyDescent="0.2">
      <c r="D2346" s="390"/>
    </row>
    <row r="2347" spans="4:4" x14ac:dyDescent="0.2">
      <c r="D2347" s="390"/>
    </row>
    <row r="2348" spans="4:4" x14ac:dyDescent="0.2">
      <c r="D2348" s="390"/>
    </row>
    <row r="2349" spans="4:4" x14ac:dyDescent="0.2">
      <c r="D2349" s="390"/>
    </row>
    <row r="2350" spans="4:4" x14ac:dyDescent="0.2">
      <c r="D2350" s="390"/>
    </row>
    <row r="2351" spans="4:4" x14ac:dyDescent="0.2">
      <c r="D2351" s="390"/>
    </row>
    <row r="2352" spans="4:4" x14ac:dyDescent="0.2">
      <c r="D2352" s="390"/>
    </row>
    <row r="2353" spans="4:4" x14ac:dyDescent="0.2">
      <c r="D2353" s="390"/>
    </row>
    <row r="2354" spans="4:4" x14ac:dyDescent="0.2">
      <c r="D2354" s="390"/>
    </row>
    <row r="2355" spans="4:4" x14ac:dyDescent="0.2">
      <c r="D2355" s="390"/>
    </row>
    <row r="2356" spans="4:4" x14ac:dyDescent="0.2">
      <c r="D2356" s="390"/>
    </row>
    <row r="2357" spans="4:4" x14ac:dyDescent="0.2">
      <c r="D2357" s="390"/>
    </row>
    <row r="2358" spans="4:4" x14ac:dyDescent="0.2">
      <c r="D2358" s="390"/>
    </row>
    <row r="2359" spans="4:4" x14ac:dyDescent="0.2">
      <c r="D2359" s="390"/>
    </row>
    <row r="2360" spans="4:4" x14ac:dyDescent="0.2">
      <c r="D2360" s="390"/>
    </row>
    <row r="2361" spans="4:4" x14ac:dyDescent="0.2">
      <c r="D2361" s="390"/>
    </row>
    <row r="2362" spans="4:4" x14ac:dyDescent="0.2">
      <c r="D2362" s="390"/>
    </row>
    <row r="2363" spans="4:4" x14ac:dyDescent="0.2">
      <c r="D2363" s="390"/>
    </row>
    <row r="2364" spans="4:4" x14ac:dyDescent="0.2">
      <c r="D2364" s="390"/>
    </row>
    <row r="2365" spans="4:4" x14ac:dyDescent="0.2">
      <c r="D2365" s="390"/>
    </row>
    <row r="2366" spans="4:4" x14ac:dyDescent="0.2">
      <c r="D2366" s="390"/>
    </row>
    <row r="2367" spans="4:4" x14ac:dyDescent="0.2">
      <c r="D2367" s="390"/>
    </row>
    <row r="2368" spans="4:4" x14ac:dyDescent="0.2">
      <c r="D2368" s="390"/>
    </row>
    <row r="2369" spans="4:4" x14ac:dyDescent="0.2">
      <c r="D2369" s="390"/>
    </row>
    <row r="2370" spans="4:4" x14ac:dyDescent="0.2">
      <c r="D2370" s="390"/>
    </row>
    <row r="2371" spans="4:4" x14ac:dyDescent="0.2">
      <c r="D2371" s="390"/>
    </row>
    <row r="2372" spans="4:4" x14ac:dyDescent="0.2">
      <c r="D2372" s="390"/>
    </row>
    <row r="2373" spans="4:4" x14ac:dyDescent="0.2">
      <c r="D2373" s="390"/>
    </row>
    <row r="2374" spans="4:4" x14ac:dyDescent="0.2">
      <c r="D2374" s="390"/>
    </row>
    <row r="2375" spans="4:4" x14ac:dyDescent="0.2">
      <c r="D2375" s="390"/>
    </row>
    <row r="2376" spans="4:4" x14ac:dyDescent="0.2">
      <c r="D2376" s="390"/>
    </row>
    <row r="2377" spans="4:4" x14ac:dyDescent="0.2">
      <c r="D2377" s="390"/>
    </row>
    <row r="2378" spans="4:4" x14ac:dyDescent="0.2">
      <c r="D2378" s="390"/>
    </row>
    <row r="2379" spans="4:4" x14ac:dyDescent="0.2">
      <c r="D2379" s="390"/>
    </row>
    <row r="2380" spans="4:4" x14ac:dyDescent="0.2">
      <c r="D2380" s="390"/>
    </row>
    <row r="2381" spans="4:4" x14ac:dyDescent="0.2">
      <c r="D2381" s="390"/>
    </row>
    <row r="2382" spans="4:4" x14ac:dyDescent="0.2">
      <c r="D2382" s="390"/>
    </row>
    <row r="2383" spans="4:4" x14ac:dyDescent="0.2">
      <c r="D2383" s="390"/>
    </row>
    <row r="2384" spans="4:4" x14ac:dyDescent="0.2">
      <c r="D2384" s="390"/>
    </row>
    <row r="2385" spans="4:4" x14ac:dyDescent="0.2">
      <c r="D2385" s="390"/>
    </row>
    <row r="2386" spans="4:4" x14ac:dyDescent="0.2">
      <c r="D2386" s="390"/>
    </row>
    <row r="2387" spans="4:4" x14ac:dyDescent="0.2">
      <c r="D2387" s="390"/>
    </row>
    <row r="2388" spans="4:4" x14ac:dyDescent="0.2">
      <c r="D2388" s="390"/>
    </row>
    <row r="2389" spans="4:4" x14ac:dyDescent="0.2">
      <c r="D2389" s="390"/>
    </row>
    <row r="2390" spans="4:4" x14ac:dyDescent="0.2">
      <c r="D2390" s="390"/>
    </row>
    <row r="2391" spans="4:4" x14ac:dyDescent="0.2">
      <c r="D2391" s="390"/>
    </row>
    <row r="2392" spans="4:4" x14ac:dyDescent="0.2">
      <c r="D2392" s="390"/>
    </row>
    <row r="2393" spans="4:4" x14ac:dyDescent="0.2">
      <c r="D2393" s="390"/>
    </row>
    <row r="2394" spans="4:4" x14ac:dyDescent="0.2">
      <c r="D2394" s="390"/>
    </row>
    <row r="2395" spans="4:4" x14ac:dyDescent="0.2">
      <c r="D2395" s="390"/>
    </row>
    <row r="2396" spans="4:4" x14ac:dyDescent="0.2">
      <c r="D2396" s="390"/>
    </row>
    <row r="2397" spans="4:4" x14ac:dyDescent="0.2">
      <c r="D2397" s="390"/>
    </row>
    <row r="2398" spans="4:4" x14ac:dyDescent="0.2">
      <c r="D2398" s="390"/>
    </row>
    <row r="2399" spans="4:4" x14ac:dyDescent="0.2">
      <c r="D2399" s="390"/>
    </row>
    <row r="2400" spans="4:4" x14ac:dyDescent="0.2">
      <c r="D2400" s="390"/>
    </row>
    <row r="2401" spans="4:4" x14ac:dyDescent="0.2">
      <c r="D2401" s="390"/>
    </row>
    <row r="2402" spans="4:4" x14ac:dyDescent="0.2">
      <c r="D2402" s="390"/>
    </row>
    <row r="2403" spans="4:4" x14ac:dyDescent="0.2">
      <c r="D2403" s="390"/>
    </row>
    <row r="2404" spans="4:4" x14ac:dyDescent="0.2">
      <c r="D2404" s="390"/>
    </row>
    <row r="2405" spans="4:4" x14ac:dyDescent="0.2">
      <c r="D2405" s="390"/>
    </row>
    <row r="2406" spans="4:4" x14ac:dyDescent="0.2">
      <c r="D2406" s="390"/>
    </row>
    <row r="2407" spans="4:4" x14ac:dyDescent="0.2">
      <c r="D2407" s="390"/>
    </row>
    <row r="2408" spans="4:4" x14ac:dyDescent="0.2">
      <c r="D2408" s="390"/>
    </row>
    <row r="2409" spans="4:4" x14ac:dyDescent="0.2">
      <c r="D2409" s="390"/>
    </row>
    <row r="2410" spans="4:4" x14ac:dyDescent="0.2">
      <c r="D2410" s="390"/>
    </row>
    <row r="2411" spans="4:4" x14ac:dyDescent="0.2">
      <c r="D2411" s="390"/>
    </row>
    <row r="2412" spans="4:4" x14ac:dyDescent="0.2">
      <c r="D2412" s="390"/>
    </row>
    <row r="2413" spans="4:4" x14ac:dyDescent="0.2">
      <c r="D2413" s="390"/>
    </row>
    <row r="2414" spans="4:4" x14ac:dyDescent="0.2">
      <c r="D2414" s="390"/>
    </row>
    <row r="2415" spans="4:4" x14ac:dyDescent="0.2">
      <c r="D2415" s="390"/>
    </row>
    <row r="2416" spans="4:4" x14ac:dyDescent="0.2">
      <c r="D2416" s="390"/>
    </row>
    <row r="2417" spans="4:4" x14ac:dyDescent="0.2">
      <c r="D2417" s="390"/>
    </row>
    <row r="2418" spans="4:4" x14ac:dyDescent="0.2">
      <c r="D2418" s="390"/>
    </row>
    <row r="2419" spans="4:4" x14ac:dyDescent="0.2">
      <c r="D2419" s="390"/>
    </row>
    <row r="2420" spans="4:4" x14ac:dyDescent="0.2">
      <c r="D2420" s="390"/>
    </row>
    <row r="2421" spans="4:4" x14ac:dyDescent="0.2">
      <c r="D2421" s="390"/>
    </row>
    <row r="2422" spans="4:4" x14ac:dyDescent="0.2">
      <c r="D2422" s="390"/>
    </row>
    <row r="2423" spans="4:4" x14ac:dyDescent="0.2">
      <c r="D2423" s="390"/>
    </row>
    <row r="2424" spans="4:4" x14ac:dyDescent="0.2">
      <c r="D2424" s="390"/>
    </row>
    <row r="2425" spans="4:4" x14ac:dyDescent="0.2">
      <c r="D2425" s="390"/>
    </row>
    <row r="2426" spans="4:4" x14ac:dyDescent="0.2">
      <c r="D2426" s="390"/>
    </row>
    <row r="2427" spans="4:4" x14ac:dyDescent="0.2">
      <c r="D2427" s="390"/>
    </row>
    <row r="2428" spans="4:4" x14ac:dyDescent="0.2">
      <c r="D2428" s="390"/>
    </row>
    <row r="2429" spans="4:4" x14ac:dyDescent="0.2">
      <c r="D2429" s="390"/>
    </row>
    <row r="2430" spans="4:4" x14ac:dyDescent="0.2">
      <c r="D2430" s="390"/>
    </row>
    <row r="2431" spans="4:4" x14ac:dyDescent="0.2">
      <c r="D2431" s="390"/>
    </row>
    <row r="2432" spans="4:4" x14ac:dyDescent="0.2">
      <c r="D2432" s="390"/>
    </row>
    <row r="2433" spans="4:4" x14ac:dyDescent="0.2">
      <c r="D2433" s="390"/>
    </row>
    <row r="2434" spans="4:4" x14ac:dyDescent="0.2">
      <c r="D2434" s="390"/>
    </row>
    <row r="2435" spans="4:4" x14ac:dyDescent="0.2">
      <c r="D2435" s="390"/>
    </row>
    <row r="2436" spans="4:4" x14ac:dyDescent="0.2">
      <c r="D2436" s="390"/>
    </row>
    <row r="2437" spans="4:4" x14ac:dyDescent="0.2">
      <c r="D2437" s="390"/>
    </row>
    <row r="2438" spans="4:4" x14ac:dyDescent="0.2">
      <c r="D2438" s="390"/>
    </row>
    <row r="2439" spans="4:4" x14ac:dyDescent="0.2">
      <c r="D2439" s="390"/>
    </row>
    <row r="2440" spans="4:4" x14ac:dyDescent="0.2">
      <c r="D2440" s="390"/>
    </row>
    <row r="2441" spans="4:4" x14ac:dyDescent="0.2">
      <c r="D2441" s="390"/>
    </row>
    <row r="2442" spans="4:4" x14ac:dyDescent="0.2">
      <c r="D2442" s="390"/>
    </row>
    <row r="2443" spans="4:4" x14ac:dyDescent="0.2">
      <c r="D2443" s="390"/>
    </row>
    <row r="2444" spans="4:4" x14ac:dyDescent="0.2">
      <c r="D2444" s="390"/>
    </row>
    <row r="2445" spans="4:4" x14ac:dyDescent="0.2">
      <c r="D2445" s="390"/>
    </row>
    <row r="2446" spans="4:4" x14ac:dyDescent="0.2">
      <c r="D2446" s="390"/>
    </row>
    <row r="2447" spans="4:4" x14ac:dyDescent="0.2">
      <c r="D2447" s="390"/>
    </row>
    <row r="2448" spans="4:4" x14ac:dyDescent="0.2">
      <c r="D2448" s="390"/>
    </row>
    <row r="2449" spans="4:4" x14ac:dyDescent="0.2">
      <c r="D2449" s="390"/>
    </row>
    <row r="2450" spans="4:4" x14ac:dyDescent="0.2">
      <c r="D2450" s="390"/>
    </row>
    <row r="2451" spans="4:4" x14ac:dyDescent="0.2">
      <c r="D2451" s="390"/>
    </row>
    <row r="2452" spans="4:4" x14ac:dyDescent="0.2">
      <c r="D2452" s="390"/>
    </row>
    <row r="2453" spans="4:4" x14ac:dyDescent="0.2">
      <c r="D2453" s="390"/>
    </row>
    <row r="2454" spans="4:4" x14ac:dyDescent="0.2">
      <c r="D2454" s="390"/>
    </row>
    <row r="2455" spans="4:4" x14ac:dyDescent="0.2">
      <c r="D2455" s="390"/>
    </row>
    <row r="2456" spans="4:4" x14ac:dyDescent="0.2">
      <c r="D2456" s="390"/>
    </row>
    <row r="2457" spans="4:4" x14ac:dyDescent="0.2">
      <c r="D2457" s="390"/>
    </row>
    <row r="2458" spans="4:4" x14ac:dyDescent="0.2">
      <c r="D2458" s="390"/>
    </row>
    <row r="2459" spans="4:4" x14ac:dyDescent="0.2">
      <c r="D2459" s="390"/>
    </row>
    <row r="2460" spans="4:4" x14ac:dyDescent="0.2">
      <c r="D2460" s="390"/>
    </row>
    <row r="2461" spans="4:4" x14ac:dyDescent="0.2">
      <c r="D2461" s="390"/>
    </row>
    <row r="2462" spans="4:4" x14ac:dyDescent="0.2">
      <c r="D2462" s="390"/>
    </row>
    <row r="2463" spans="4:4" x14ac:dyDescent="0.2">
      <c r="D2463" s="390"/>
    </row>
    <row r="2464" spans="4:4" x14ac:dyDescent="0.2">
      <c r="D2464" s="390"/>
    </row>
    <row r="2465" spans="4:4" x14ac:dyDescent="0.2">
      <c r="D2465" s="390"/>
    </row>
    <row r="2466" spans="4:4" x14ac:dyDescent="0.2">
      <c r="D2466" s="390"/>
    </row>
    <row r="2467" spans="4:4" x14ac:dyDescent="0.2">
      <c r="D2467" s="390"/>
    </row>
    <row r="2468" spans="4:4" x14ac:dyDescent="0.2">
      <c r="D2468" s="390"/>
    </row>
    <row r="2469" spans="4:4" x14ac:dyDescent="0.2">
      <c r="D2469" s="390"/>
    </row>
    <row r="2470" spans="4:4" x14ac:dyDescent="0.2">
      <c r="D2470" s="390"/>
    </row>
    <row r="2471" spans="4:4" x14ac:dyDescent="0.2">
      <c r="D2471" s="390"/>
    </row>
    <row r="2472" spans="4:4" x14ac:dyDescent="0.2">
      <c r="D2472" s="390"/>
    </row>
    <row r="2473" spans="4:4" x14ac:dyDescent="0.2">
      <c r="D2473" s="390"/>
    </row>
    <row r="2474" spans="4:4" x14ac:dyDescent="0.2">
      <c r="D2474" s="390"/>
    </row>
    <row r="2475" spans="4:4" x14ac:dyDescent="0.2">
      <c r="D2475" s="390"/>
    </row>
    <row r="2476" spans="4:4" x14ac:dyDescent="0.2">
      <c r="D2476" s="390"/>
    </row>
    <row r="2477" spans="4:4" x14ac:dyDescent="0.2">
      <c r="D2477" s="390"/>
    </row>
    <row r="2478" spans="4:4" x14ac:dyDescent="0.2">
      <c r="D2478" s="390"/>
    </row>
    <row r="2479" spans="4:4" x14ac:dyDescent="0.2">
      <c r="D2479" s="390"/>
    </row>
    <row r="2480" spans="4:4" x14ac:dyDescent="0.2">
      <c r="D2480" s="390"/>
    </row>
    <row r="2481" spans="4:4" x14ac:dyDescent="0.2">
      <c r="D2481" s="390"/>
    </row>
    <row r="2482" spans="4:4" x14ac:dyDescent="0.2">
      <c r="D2482" s="390"/>
    </row>
    <row r="2483" spans="4:4" x14ac:dyDescent="0.2">
      <c r="D2483" s="390"/>
    </row>
    <row r="2484" spans="4:4" x14ac:dyDescent="0.2">
      <c r="D2484" s="390"/>
    </row>
    <row r="2485" spans="4:4" x14ac:dyDescent="0.2">
      <c r="D2485" s="390"/>
    </row>
    <row r="2486" spans="4:4" x14ac:dyDescent="0.2">
      <c r="D2486" s="390"/>
    </row>
    <row r="2487" spans="4:4" x14ac:dyDescent="0.2">
      <c r="D2487" s="390"/>
    </row>
    <row r="2488" spans="4:4" x14ac:dyDescent="0.2">
      <c r="D2488" s="390"/>
    </row>
    <row r="2489" spans="4:4" x14ac:dyDescent="0.2">
      <c r="D2489" s="390"/>
    </row>
    <row r="2490" spans="4:4" x14ac:dyDescent="0.2">
      <c r="D2490" s="390"/>
    </row>
    <row r="2491" spans="4:4" x14ac:dyDescent="0.2">
      <c r="D2491" s="390"/>
    </row>
    <row r="2492" spans="4:4" x14ac:dyDescent="0.2">
      <c r="D2492" s="390"/>
    </row>
    <row r="2493" spans="4:4" x14ac:dyDescent="0.2">
      <c r="D2493" s="390"/>
    </row>
    <row r="2494" spans="4:4" x14ac:dyDescent="0.2">
      <c r="D2494" s="390"/>
    </row>
    <row r="2495" spans="4:4" x14ac:dyDescent="0.2">
      <c r="D2495" s="390"/>
    </row>
    <row r="2496" spans="4:4" x14ac:dyDescent="0.2">
      <c r="D2496" s="390"/>
    </row>
    <row r="2497" spans="4:4" x14ac:dyDescent="0.2">
      <c r="D2497" s="390"/>
    </row>
    <row r="2498" spans="4:4" x14ac:dyDescent="0.2">
      <c r="D2498" s="390"/>
    </row>
    <row r="2499" spans="4:4" x14ac:dyDescent="0.2">
      <c r="D2499" s="390"/>
    </row>
    <row r="2500" spans="4:4" x14ac:dyDescent="0.2">
      <c r="D2500" s="390"/>
    </row>
    <row r="2501" spans="4:4" x14ac:dyDescent="0.2">
      <c r="D2501" s="390"/>
    </row>
    <row r="2502" spans="4:4" x14ac:dyDescent="0.2">
      <c r="D2502" s="390"/>
    </row>
    <row r="2503" spans="4:4" x14ac:dyDescent="0.2">
      <c r="D2503" s="390"/>
    </row>
    <row r="2504" spans="4:4" x14ac:dyDescent="0.2">
      <c r="D2504" s="390"/>
    </row>
    <row r="2505" spans="4:4" x14ac:dyDescent="0.2">
      <c r="D2505" s="390"/>
    </row>
    <row r="2506" spans="4:4" x14ac:dyDescent="0.2">
      <c r="D2506" s="390"/>
    </row>
    <row r="2507" spans="4:4" x14ac:dyDescent="0.2">
      <c r="D2507" s="390"/>
    </row>
    <row r="2508" spans="4:4" x14ac:dyDescent="0.2">
      <c r="D2508" s="390"/>
    </row>
    <row r="2509" spans="4:4" x14ac:dyDescent="0.2">
      <c r="D2509" s="390"/>
    </row>
    <row r="2510" spans="4:4" x14ac:dyDescent="0.2">
      <c r="D2510" s="390"/>
    </row>
    <row r="2511" spans="4:4" x14ac:dyDescent="0.2">
      <c r="D2511" s="390"/>
    </row>
    <row r="2512" spans="4:4" x14ac:dyDescent="0.2">
      <c r="D2512" s="390"/>
    </row>
    <row r="2513" spans="4:4" x14ac:dyDescent="0.2">
      <c r="D2513" s="390"/>
    </row>
    <row r="2514" spans="4:4" x14ac:dyDescent="0.2">
      <c r="D2514" s="390"/>
    </row>
    <row r="2515" spans="4:4" x14ac:dyDescent="0.2">
      <c r="D2515" s="390"/>
    </row>
    <row r="2516" spans="4:4" x14ac:dyDescent="0.2">
      <c r="D2516" s="390"/>
    </row>
    <row r="2517" spans="4:4" x14ac:dyDescent="0.2">
      <c r="D2517" s="390"/>
    </row>
    <row r="2518" spans="4:4" x14ac:dyDescent="0.2">
      <c r="D2518" s="390"/>
    </row>
    <row r="2519" spans="4:4" x14ac:dyDescent="0.2">
      <c r="D2519" s="390"/>
    </row>
    <row r="2520" spans="4:4" x14ac:dyDescent="0.2">
      <c r="D2520" s="390"/>
    </row>
    <row r="2521" spans="4:4" x14ac:dyDescent="0.2">
      <c r="D2521" s="390"/>
    </row>
    <row r="2522" spans="4:4" x14ac:dyDescent="0.2">
      <c r="D2522" s="390"/>
    </row>
    <row r="2523" spans="4:4" x14ac:dyDescent="0.2">
      <c r="D2523" s="390"/>
    </row>
    <row r="2524" spans="4:4" x14ac:dyDescent="0.2">
      <c r="D2524" s="390"/>
    </row>
    <row r="2525" spans="4:4" x14ac:dyDescent="0.2">
      <c r="D2525" s="390"/>
    </row>
    <row r="2526" spans="4:4" x14ac:dyDescent="0.2">
      <c r="D2526" s="390"/>
    </row>
    <row r="2527" spans="4:4" x14ac:dyDescent="0.2">
      <c r="D2527" s="390"/>
    </row>
    <row r="2528" spans="4:4" x14ac:dyDescent="0.2">
      <c r="D2528" s="390"/>
    </row>
    <row r="2529" spans="4:4" x14ac:dyDescent="0.2">
      <c r="D2529" s="390"/>
    </row>
    <row r="2530" spans="4:4" x14ac:dyDescent="0.2">
      <c r="D2530" s="390"/>
    </row>
    <row r="2531" spans="4:4" x14ac:dyDescent="0.2">
      <c r="D2531" s="390"/>
    </row>
    <row r="2532" spans="4:4" x14ac:dyDescent="0.2">
      <c r="D2532" s="390"/>
    </row>
    <row r="2533" spans="4:4" x14ac:dyDescent="0.2">
      <c r="D2533" s="390"/>
    </row>
    <row r="2534" spans="4:4" x14ac:dyDescent="0.2">
      <c r="D2534" s="390"/>
    </row>
    <row r="2535" spans="4:4" x14ac:dyDescent="0.2">
      <c r="D2535" s="390"/>
    </row>
    <row r="2536" spans="4:4" x14ac:dyDescent="0.2">
      <c r="D2536" s="390"/>
    </row>
    <row r="2537" spans="4:4" x14ac:dyDescent="0.2">
      <c r="D2537" s="390"/>
    </row>
    <row r="2538" spans="4:4" x14ac:dyDescent="0.2">
      <c r="D2538" s="390"/>
    </row>
    <row r="2539" spans="4:4" x14ac:dyDescent="0.2">
      <c r="D2539" s="390"/>
    </row>
    <row r="2540" spans="4:4" x14ac:dyDescent="0.2">
      <c r="D2540" s="390"/>
    </row>
    <row r="2541" spans="4:4" x14ac:dyDescent="0.2">
      <c r="D2541" s="390"/>
    </row>
    <row r="2542" spans="4:4" x14ac:dyDescent="0.2">
      <c r="D2542" s="390"/>
    </row>
    <row r="2543" spans="4:4" x14ac:dyDescent="0.2">
      <c r="D2543" s="390"/>
    </row>
    <row r="2544" spans="4:4" x14ac:dyDescent="0.2">
      <c r="D2544" s="390"/>
    </row>
    <row r="2545" spans="4:4" x14ac:dyDescent="0.2">
      <c r="D2545" s="390"/>
    </row>
    <row r="2546" spans="4:4" x14ac:dyDescent="0.2">
      <c r="D2546" s="390"/>
    </row>
    <row r="2547" spans="4:4" x14ac:dyDescent="0.2">
      <c r="D2547" s="390"/>
    </row>
    <row r="2548" spans="4:4" x14ac:dyDescent="0.2">
      <c r="D2548" s="390"/>
    </row>
    <row r="2549" spans="4:4" x14ac:dyDescent="0.2">
      <c r="D2549" s="390"/>
    </row>
    <row r="2550" spans="4:4" x14ac:dyDescent="0.2">
      <c r="D2550" s="390"/>
    </row>
    <row r="2551" spans="4:4" x14ac:dyDescent="0.2">
      <c r="D2551" s="390"/>
    </row>
    <row r="2552" spans="4:4" x14ac:dyDescent="0.2">
      <c r="D2552" s="390"/>
    </row>
    <row r="2553" spans="4:4" x14ac:dyDescent="0.2">
      <c r="D2553" s="390"/>
    </row>
    <row r="2554" spans="4:4" x14ac:dyDescent="0.2">
      <c r="D2554" s="390"/>
    </row>
    <row r="2555" spans="4:4" x14ac:dyDescent="0.2">
      <c r="D2555" s="390"/>
    </row>
    <row r="2556" spans="4:4" x14ac:dyDescent="0.2">
      <c r="D2556" s="390"/>
    </row>
    <row r="2557" spans="4:4" x14ac:dyDescent="0.2">
      <c r="D2557" s="390"/>
    </row>
    <row r="2558" spans="4:4" x14ac:dyDescent="0.2">
      <c r="D2558" s="390"/>
    </row>
    <row r="2559" spans="4:4" x14ac:dyDescent="0.2">
      <c r="D2559" s="390"/>
    </row>
    <row r="2560" spans="4:4" x14ac:dyDescent="0.2">
      <c r="D2560" s="390"/>
    </row>
    <row r="2561" spans="4:4" x14ac:dyDescent="0.2">
      <c r="D2561" s="390"/>
    </row>
    <row r="2562" spans="4:4" x14ac:dyDescent="0.2">
      <c r="D2562" s="390"/>
    </row>
    <row r="2563" spans="4:4" x14ac:dyDescent="0.2">
      <c r="D2563" s="390"/>
    </row>
    <row r="2564" spans="4:4" x14ac:dyDescent="0.2">
      <c r="D2564" s="390"/>
    </row>
    <row r="2565" spans="4:4" x14ac:dyDescent="0.2">
      <c r="D2565" s="390"/>
    </row>
    <row r="2566" spans="4:4" x14ac:dyDescent="0.2">
      <c r="D2566" s="390"/>
    </row>
    <row r="2567" spans="4:4" x14ac:dyDescent="0.2">
      <c r="D2567" s="390"/>
    </row>
    <row r="2568" spans="4:4" x14ac:dyDescent="0.2">
      <c r="D2568" s="390"/>
    </row>
    <row r="2569" spans="4:4" x14ac:dyDescent="0.2">
      <c r="D2569" s="390"/>
    </row>
    <row r="2570" spans="4:4" x14ac:dyDescent="0.2">
      <c r="D2570" s="390"/>
    </row>
    <row r="2571" spans="4:4" x14ac:dyDescent="0.2">
      <c r="D2571" s="390"/>
    </row>
    <row r="2572" spans="4:4" x14ac:dyDescent="0.2">
      <c r="D2572" s="390"/>
    </row>
    <row r="2573" spans="4:4" x14ac:dyDescent="0.2">
      <c r="D2573" s="390"/>
    </row>
    <row r="2574" spans="4:4" x14ac:dyDescent="0.2">
      <c r="D2574" s="390"/>
    </row>
    <row r="2575" spans="4:4" x14ac:dyDescent="0.2">
      <c r="D2575" s="390"/>
    </row>
    <row r="2576" spans="4:4" x14ac:dyDescent="0.2">
      <c r="D2576" s="390"/>
    </row>
    <row r="2577" spans="4:4" x14ac:dyDescent="0.2">
      <c r="D2577" s="390"/>
    </row>
    <row r="2578" spans="4:4" x14ac:dyDescent="0.2">
      <c r="D2578" s="390"/>
    </row>
    <row r="2579" spans="4:4" x14ac:dyDescent="0.2">
      <c r="D2579" s="390"/>
    </row>
    <row r="2580" spans="4:4" x14ac:dyDescent="0.2">
      <c r="D2580" s="390"/>
    </row>
    <row r="2581" spans="4:4" x14ac:dyDescent="0.2">
      <c r="D2581" s="390"/>
    </row>
    <row r="2582" spans="4:4" x14ac:dyDescent="0.2">
      <c r="D2582" s="390"/>
    </row>
    <row r="2583" spans="4:4" x14ac:dyDescent="0.2">
      <c r="D2583" s="390"/>
    </row>
    <row r="2584" spans="4:4" x14ac:dyDescent="0.2">
      <c r="D2584" s="390"/>
    </row>
    <row r="2585" spans="4:4" x14ac:dyDescent="0.2">
      <c r="D2585" s="390"/>
    </row>
    <row r="2586" spans="4:4" x14ac:dyDescent="0.2">
      <c r="D2586" s="390"/>
    </row>
    <row r="2587" spans="4:4" x14ac:dyDescent="0.2">
      <c r="D2587" s="390"/>
    </row>
    <row r="2588" spans="4:4" x14ac:dyDescent="0.2">
      <c r="D2588" s="390"/>
    </row>
    <row r="2589" spans="4:4" x14ac:dyDescent="0.2">
      <c r="D2589" s="390"/>
    </row>
    <row r="2590" spans="4:4" x14ac:dyDescent="0.2">
      <c r="D2590" s="390"/>
    </row>
    <row r="2591" spans="4:4" x14ac:dyDescent="0.2">
      <c r="D2591" s="390"/>
    </row>
    <row r="2592" spans="4:4" x14ac:dyDescent="0.2">
      <c r="D2592" s="390"/>
    </row>
    <row r="2593" spans="4:4" x14ac:dyDescent="0.2">
      <c r="D2593" s="390"/>
    </row>
    <row r="2594" spans="4:4" x14ac:dyDescent="0.2">
      <c r="D2594" s="390"/>
    </row>
    <row r="2595" spans="4:4" x14ac:dyDescent="0.2">
      <c r="D2595" s="390"/>
    </row>
    <row r="2596" spans="4:4" x14ac:dyDescent="0.2">
      <c r="D2596" s="390"/>
    </row>
    <row r="2597" spans="4:4" x14ac:dyDescent="0.2">
      <c r="D2597" s="390"/>
    </row>
    <row r="2598" spans="4:4" x14ac:dyDescent="0.2">
      <c r="D2598" s="390"/>
    </row>
    <row r="2599" spans="4:4" x14ac:dyDescent="0.2">
      <c r="D2599" s="390"/>
    </row>
    <row r="2600" spans="4:4" x14ac:dyDescent="0.2">
      <c r="D2600" s="390"/>
    </row>
    <row r="2601" spans="4:4" x14ac:dyDescent="0.2">
      <c r="D2601" s="390"/>
    </row>
    <row r="2602" spans="4:4" x14ac:dyDescent="0.2">
      <c r="D2602" s="390"/>
    </row>
    <row r="2603" spans="4:4" x14ac:dyDescent="0.2">
      <c r="D2603" s="390"/>
    </row>
    <row r="2604" spans="4:4" x14ac:dyDescent="0.2">
      <c r="D2604" s="390"/>
    </row>
    <row r="2605" spans="4:4" x14ac:dyDescent="0.2">
      <c r="D2605" s="390"/>
    </row>
    <row r="2606" spans="4:4" x14ac:dyDescent="0.2">
      <c r="D2606" s="390"/>
    </row>
    <row r="2607" spans="4:4" x14ac:dyDescent="0.2">
      <c r="D2607" s="390"/>
    </row>
    <row r="2608" spans="4:4" x14ac:dyDescent="0.2">
      <c r="D2608" s="390"/>
    </row>
    <row r="2609" spans="4:4" x14ac:dyDescent="0.2">
      <c r="D2609" s="390"/>
    </row>
    <row r="2610" spans="4:4" x14ac:dyDescent="0.2">
      <c r="D2610" s="390"/>
    </row>
    <row r="2611" spans="4:4" x14ac:dyDescent="0.2">
      <c r="D2611" s="390"/>
    </row>
    <row r="2612" spans="4:4" x14ac:dyDescent="0.2">
      <c r="D2612" s="390"/>
    </row>
    <row r="2613" spans="4:4" x14ac:dyDescent="0.2">
      <c r="D2613" s="390"/>
    </row>
    <row r="2614" spans="4:4" x14ac:dyDescent="0.2">
      <c r="D2614" s="390"/>
    </row>
    <row r="2615" spans="4:4" x14ac:dyDescent="0.2">
      <c r="D2615" s="390"/>
    </row>
    <row r="2616" spans="4:4" x14ac:dyDescent="0.2">
      <c r="D2616" s="390"/>
    </row>
    <row r="2617" spans="4:4" x14ac:dyDescent="0.2">
      <c r="D2617" s="390"/>
    </row>
    <row r="2618" spans="4:4" x14ac:dyDescent="0.2">
      <c r="D2618" s="390"/>
    </row>
    <row r="2619" spans="4:4" x14ac:dyDescent="0.2">
      <c r="D2619" s="390"/>
    </row>
    <row r="2620" spans="4:4" x14ac:dyDescent="0.2">
      <c r="D2620" s="390"/>
    </row>
    <row r="2621" spans="4:4" x14ac:dyDescent="0.2">
      <c r="D2621" s="390"/>
    </row>
    <row r="2622" spans="4:4" x14ac:dyDescent="0.2">
      <c r="D2622" s="390"/>
    </row>
    <row r="2623" spans="4:4" x14ac:dyDescent="0.2">
      <c r="D2623" s="390"/>
    </row>
    <row r="2624" spans="4:4" x14ac:dyDescent="0.2">
      <c r="D2624" s="390"/>
    </row>
    <row r="2625" spans="4:4" x14ac:dyDescent="0.2">
      <c r="D2625" s="390"/>
    </row>
    <row r="2626" spans="4:4" x14ac:dyDescent="0.2">
      <c r="D2626" s="390"/>
    </row>
    <row r="2627" spans="4:4" x14ac:dyDescent="0.2">
      <c r="D2627" s="390"/>
    </row>
    <row r="2628" spans="4:4" x14ac:dyDescent="0.2">
      <c r="D2628" s="390"/>
    </row>
    <row r="2629" spans="4:4" x14ac:dyDescent="0.2">
      <c r="D2629" s="390"/>
    </row>
    <row r="2630" spans="4:4" x14ac:dyDescent="0.2">
      <c r="D2630" s="390"/>
    </row>
    <row r="2631" spans="4:4" x14ac:dyDescent="0.2">
      <c r="D2631" s="390"/>
    </row>
    <row r="2632" spans="4:4" x14ac:dyDescent="0.2">
      <c r="D2632" s="390"/>
    </row>
    <row r="2633" spans="4:4" x14ac:dyDescent="0.2">
      <c r="D2633" s="390"/>
    </row>
    <row r="2634" spans="4:4" x14ac:dyDescent="0.2">
      <c r="D2634" s="390"/>
    </row>
    <row r="2635" spans="4:4" x14ac:dyDescent="0.2">
      <c r="D2635" s="390"/>
    </row>
    <row r="2636" spans="4:4" x14ac:dyDescent="0.2">
      <c r="D2636" s="390"/>
    </row>
    <row r="2637" spans="4:4" x14ac:dyDescent="0.2">
      <c r="D2637" s="390"/>
    </row>
    <row r="2638" spans="4:4" x14ac:dyDescent="0.2">
      <c r="D2638" s="390"/>
    </row>
    <row r="2639" spans="4:4" x14ac:dyDescent="0.2">
      <c r="D2639" s="390"/>
    </row>
    <row r="2640" spans="4:4" x14ac:dyDescent="0.2">
      <c r="D2640" s="390"/>
    </row>
    <row r="2641" spans="4:4" x14ac:dyDescent="0.2">
      <c r="D2641" s="390"/>
    </row>
    <row r="2642" spans="4:4" x14ac:dyDescent="0.2">
      <c r="D2642" s="390"/>
    </row>
    <row r="2643" spans="4:4" x14ac:dyDescent="0.2">
      <c r="D2643" s="390"/>
    </row>
    <row r="2644" spans="4:4" x14ac:dyDescent="0.2">
      <c r="D2644" s="390"/>
    </row>
    <row r="2645" spans="4:4" x14ac:dyDescent="0.2">
      <c r="D2645" s="390"/>
    </row>
    <row r="2646" spans="4:4" x14ac:dyDescent="0.2">
      <c r="D2646" s="390"/>
    </row>
    <row r="2647" spans="4:4" x14ac:dyDescent="0.2">
      <c r="D2647" s="390"/>
    </row>
    <row r="2648" spans="4:4" x14ac:dyDescent="0.2">
      <c r="D2648" s="390"/>
    </row>
    <row r="2649" spans="4:4" x14ac:dyDescent="0.2">
      <c r="D2649" s="390"/>
    </row>
    <row r="2650" spans="4:4" x14ac:dyDescent="0.2">
      <c r="D2650" s="390"/>
    </row>
    <row r="2651" spans="4:4" x14ac:dyDescent="0.2">
      <c r="D2651" s="390"/>
    </row>
    <row r="2652" spans="4:4" x14ac:dyDescent="0.2">
      <c r="D2652" s="390"/>
    </row>
    <row r="2653" spans="4:4" x14ac:dyDescent="0.2">
      <c r="D2653" s="390"/>
    </row>
    <row r="2654" spans="4:4" x14ac:dyDescent="0.2">
      <c r="D2654" s="390"/>
    </row>
    <row r="2655" spans="4:4" x14ac:dyDescent="0.2">
      <c r="D2655" s="390"/>
    </row>
    <row r="2656" spans="4:4" x14ac:dyDescent="0.2">
      <c r="D2656" s="390"/>
    </row>
    <row r="2657" spans="4:4" x14ac:dyDescent="0.2">
      <c r="D2657" s="390"/>
    </row>
    <row r="2658" spans="4:4" x14ac:dyDescent="0.2">
      <c r="D2658" s="390"/>
    </row>
    <row r="2659" spans="4:4" x14ac:dyDescent="0.2">
      <c r="D2659" s="390"/>
    </row>
    <row r="2660" spans="4:4" x14ac:dyDescent="0.2">
      <c r="D2660" s="390"/>
    </row>
    <row r="2661" spans="4:4" x14ac:dyDescent="0.2">
      <c r="D2661" s="390"/>
    </row>
    <row r="2662" spans="4:4" x14ac:dyDescent="0.2">
      <c r="D2662" s="390"/>
    </row>
    <row r="2663" spans="4:4" x14ac:dyDescent="0.2">
      <c r="D2663" s="390"/>
    </row>
    <row r="2664" spans="4:4" x14ac:dyDescent="0.2">
      <c r="D2664" s="390"/>
    </row>
    <row r="2665" spans="4:4" x14ac:dyDescent="0.2">
      <c r="D2665" s="390"/>
    </row>
    <row r="2666" spans="4:4" x14ac:dyDescent="0.2">
      <c r="D2666" s="390"/>
    </row>
    <row r="2667" spans="4:4" x14ac:dyDescent="0.2">
      <c r="D2667" s="390"/>
    </row>
    <row r="2668" spans="4:4" x14ac:dyDescent="0.2">
      <c r="D2668" s="390"/>
    </row>
    <row r="2669" spans="4:4" x14ac:dyDescent="0.2">
      <c r="D2669" s="390"/>
    </row>
    <row r="2670" spans="4:4" x14ac:dyDescent="0.2">
      <c r="D2670" s="390"/>
    </row>
    <row r="2671" spans="4:4" x14ac:dyDescent="0.2">
      <c r="D2671" s="390"/>
    </row>
    <row r="2672" spans="4:4" x14ac:dyDescent="0.2">
      <c r="D2672" s="390"/>
    </row>
    <row r="2673" spans="4:4" x14ac:dyDescent="0.2">
      <c r="D2673" s="390"/>
    </row>
    <row r="2674" spans="4:4" x14ac:dyDescent="0.2">
      <c r="D2674" s="390"/>
    </row>
    <row r="2675" spans="4:4" x14ac:dyDescent="0.2">
      <c r="D2675" s="390"/>
    </row>
    <row r="2676" spans="4:4" x14ac:dyDescent="0.2">
      <c r="D2676" s="390"/>
    </row>
    <row r="2677" spans="4:4" x14ac:dyDescent="0.2">
      <c r="D2677" s="390"/>
    </row>
    <row r="2678" spans="4:4" x14ac:dyDescent="0.2">
      <c r="D2678" s="390"/>
    </row>
    <row r="2679" spans="4:4" x14ac:dyDescent="0.2">
      <c r="D2679" s="390"/>
    </row>
    <row r="2680" spans="4:4" x14ac:dyDescent="0.2">
      <c r="D2680" s="390"/>
    </row>
    <row r="2681" spans="4:4" x14ac:dyDescent="0.2">
      <c r="D2681" s="390"/>
    </row>
    <row r="2682" spans="4:4" x14ac:dyDescent="0.2">
      <c r="D2682" s="390"/>
    </row>
    <row r="2683" spans="4:4" x14ac:dyDescent="0.2">
      <c r="D2683" s="390"/>
    </row>
    <row r="2684" spans="4:4" x14ac:dyDescent="0.2">
      <c r="D2684" s="390"/>
    </row>
    <row r="2685" spans="4:4" x14ac:dyDescent="0.2">
      <c r="D2685" s="390"/>
    </row>
    <row r="2686" spans="4:4" x14ac:dyDescent="0.2">
      <c r="D2686" s="390"/>
    </row>
    <row r="2687" spans="4:4" x14ac:dyDescent="0.2">
      <c r="D2687" s="390"/>
    </row>
    <row r="2688" spans="4:4" x14ac:dyDescent="0.2">
      <c r="D2688" s="390"/>
    </row>
    <row r="2689" spans="4:4" x14ac:dyDescent="0.2">
      <c r="D2689" s="390"/>
    </row>
    <row r="2690" spans="4:4" x14ac:dyDescent="0.2">
      <c r="D2690" s="390"/>
    </row>
    <row r="2691" spans="4:4" x14ac:dyDescent="0.2">
      <c r="D2691" s="390"/>
    </row>
    <row r="2692" spans="4:4" x14ac:dyDescent="0.2">
      <c r="D2692" s="390"/>
    </row>
    <row r="2693" spans="4:4" x14ac:dyDescent="0.2">
      <c r="D2693" s="390"/>
    </row>
    <row r="2694" spans="4:4" x14ac:dyDescent="0.2">
      <c r="D2694" s="390"/>
    </row>
    <row r="2695" spans="4:4" x14ac:dyDescent="0.2">
      <c r="D2695" s="390"/>
    </row>
    <row r="2696" spans="4:4" x14ac:dyDescent="0.2">
      <c r="D2696" s="390"/>
    </row>
    <row r="2697" spans="4:4" x14ac:dyDescent="0.2">
      <c r="D2697" s="390"/>
    </row>
    <row r="2698" spans="4:4" x14ac:dyDescent="0.2">
      <c r="D2698" s="390"/>
    </row>
    <row r="2699" spans="4:4" x14ac:dyDescent="0.2">
      <c r="D2699" s="390"/>
    </row>
    <row r="2700" spans="4:4" x14ac:dyDescent="0.2">
      <c r="D2700" s="390"/>
    </row>
    <row r="2701" spans="4:4" x14ac:dyDescent="0.2">
      <c r="D2701" s="390"/>
    </row>
    <row r="2702" spans="4:4" x14ac:dyDescent="0.2">
      <c r="D2702" s="390"/>
    </row>
    <row r="2703" spans="4:4" x14ac:dyDescent="0.2">
      <c r="D2703" s="390"/>
    </row>
    <row r="2704" spans="4:4" x14ac:dyDescent="0.2">
      <c r="D2704" s="390"/>
    </row>
    <row r="2705" spans="4:4" x14ac:dyDescent="0.2">
      <c r="D2705" s="390"/>
    </row>
    <row r="2706" spans="4:4" x14ac:dyDescent="0.2">
      <c r="D2706" s="390"/>
    </row>
    <row r="2707" spans="4:4" x14ac:dyDescent="0.2">
      <c r="D2707" s="390"/>
    </row>
    <row r="2708" spans="4:4" x14ac:dyDescent="0.2">
      <c r="D2708" s="390"/>
    </row>
    <row r="2709" spans="4:4" x14ac:dyDescent="0.2">
      <c r="D2709" s="390"/>
    </row>
    <row r="2710" spans="4:4" x14ac:dyDescent="0.2">
      <c r="D2710" s="390"/>
    </row>
    <row r="2711" spans="4:4" x14ac:dyDescent="0.2">
      <c r="D2711" s="390"/>
    </row>
    <row r="2712" spans="4:4" x14ac:dyDescent="0.2">
      <c r="D2712" s="390"/>
    </row>
    <row r="2713" spans="4:4" x14ac:dyDescent="0.2">
      <c r="D2713" s="390"/>
    </row>
    <row r="2714" spans="4:4" x14ac:dyDescent="0.2">
      <c r="D2714" s="390"/>
    </row>
    <row r="2715" spans="4:4" x14ac:dyDescent="0.2">
      <c r="D2715" s="390"/>
    </row>
    <row r="2716" spans="4:4" x14ac:dyDescent="0.2">
      <c r="D2716" s="390"/>
    </row>
    <row r="2717" spans="4:4" x14ac:dyDescent="0.2">
      <c r="D2717" s="390"/>
    </row>
    <row r="2718" spans="4:4" x14ac:dyDescent="0.2">
      <c r="D2718" s="390"/>
    </row>
    <row r="2719" spans="4:4" x14ac:dyDescent="0.2">
      <c r="D2719" s="390"/>
    </row>
    <row r="2720" spans="4:4" x14ac:dyDescent="0.2">
      <c r="D2720" s="390"/>
    </row>
    <row r="2721" spans="4:4" x14ac:dyDescent="0.2">
      <c r="D2721" s="390"/>
    </row>
    <row r="2722" spans="4:4" x14ac:dyDescent="0.2">
      <c r="D2722" s="390"/>
    </row>
    <row r="2723" spans="4:4" x14ac:dyDescent="0.2">
      <c r="D2723" s="390"/>
    </row>
    <row r="2724" spans="4:4" x14ac:dyDescent="0.2">
      <c r="D2724" s="390"/>
    </row>
    <row r="2725" spans="4:4" x14ac:dyDescent="0.2">
      <c r="D2725" s="390"/>
    </row>
    <row r="2726" spans="4:4" x14ac:dyDescent="0.2">
      <c r="D2726" s="390"/>
    </row>
    <row r="2727" spans="4:4" x14ac:dyDescent="0.2">
      <c r="D2727" s="390"/>
    </row>
    <row r="2728" spans="4:4" x14ac:dyDescent="0.2">
      <c r="D2728" s="390"/>
    </row>
    <row r="2729" spans="4:4" x14ac:dyDescent="0.2">
      <c r="D2729" s="390"/>
    </row>
    <row r="2730" spans="4:4" x14ac:dyDescent="0.2">
      <c r="D2730" s="390"/>
    </row>
    <row r="2731" spans="4:4" x14ac:dyDescent="0.2">
      <c r="D2731" s="390"/>
    </row>
    <row r="2732" spans="4:4" x14ac:dyDescent="0.2">
      <c r="D2732" s="390"/>
    </row>
    <row r="2733" spans="4:4" x14ac:dyDescent="0.2">
      <c r="D2733" s="390"/>
    </row>
    <row r="2734" spans="4:4" x14ac:dyDescent="0.2">
      <c r="D2734" s="390"/>
    </row>
    <row r="2735" spans="4:4" x14ac:dyDescent="0.2">
      <c r="D2735" s="390"/>
    </row>
    <row r="2736" spans="4:4" x14ac:dyDescent="0.2">
      <c r="D2736" s="390"/>
    </row>
    <row r="2737" spans="4:4" x14ac:dyDescent="0.2">
      <c r="D2737" s="390"/>
    </row>
    <row r="2738" spans="4:4" x14ac:dyDescent="0.2">
      <c r="D2738" s="390"/>
    </row>
    <row r="2739" spans="4:4" x14ac:dyDescent="0.2">
      <c r="D2739" s="390"/>
    </row>
    <row r="2740" spans="4:4" x14ac:dyDescent="0.2">
      <c r="D2740" s="390"/>
    </row>
    <row r="2741" spans="4:4" x14ac:dyDescent="0.2">
      <c r="D2741" s="390"/>
    </row>
    <row r="2742" spans="4:4" x14ac:dyDescent="0.2">
      <c r="D2742" s="390"/>
    </row>
    <row r="2743" spans="4:4" x14ac:dyDescent="0.2">
      <c r="D2743" s="390"/>
    </row>
    <row r="2744" spans="4:4" x14ac:dyDescent="0.2">
      <c r="D2744" s="390"/>
    </row>
    <row r="2745" spans="4:4" x14ac:dyDescent="0.2">
      <c r="D2745" s="390"/>
    </row>
    <row r="2746" spans="4:4" x14ac:dyDescent="0.2">
      <c r="D2746" s="390"/>
    </row>
    <row r="2747" spans="4:4" x14ac:dyDescent="0.2">
      <c r="D2747" s="390"/>
    </row>
    <row r="2748" spans="4:4" x14ac:dyDescent="0.2">
      <c r="D2748" s="390"/>
    </row>
    <row r="2749" spans="4:4" x14ac:dyDescent="0.2">
      <c r="D2749" s="390"/>
    </row>
    <row r="2750" spans="4:4" x14ac:dyDescent="0.2">
      <c r="D2750" s="390"/>
    </row>
    <row r="2751" spans="4:4" x14ac:dyDescent="0.2">
      <c r="D2751" s="390"/>
    </row>
    <row r="2752" spans="4:4" x14ac:dyDescent="0.2">
      <c r="D2752" s="390"/>
    </row>
    <row r="2753" spans="4:4" x14ac:dyDescent="0.2">
      <c r="D2753" s="390"/>
    </row>
    <row r="2754" spans="4:4" x14ac:dyDescent="0.2">
      <c r="D2754" s="390"/>
    </row>
    <row r="2755" spans="4:4" x14ac:dyDescent="0.2">
      <c r="D2755" s="390"/>
    </row>
    <row r="2756" spans="4:4" x14ac:dyDescent="0.2">
      <c r="D2756" s="390"/>
    </row>
    <row r="2757" spans="4:4" x14ac:dyDescent="0.2">
      <c r="D2757" s="390"/>
    </row>
    <row r="2758" spans="4:4" x14ac:dyDescent="0.2">
      <c r="D2758" s="390"/>
    </row>
    <row r="2759" spans="4:4" x14ac:dyDescent="0.2">
      <c r="D2759" s="390"/>
    </row>
    <row r="2760" spans="4:4" x14ac:dyDescent="0.2">
      <c r="D2760" s="390"/>
    </row>
    <row r="2761" spans="4:4" x14ac:dyDescent="0.2">
      <c r="D2761" s="390"/>
    </row>
    <row r="2762" spans="4:4" x14ac:dyDescent="0.2">
      <c r="D2762" s="390"/>
    </row>
    <row r="2763" spans="4:4" x14ac:dyDescent="0.2">
      <c r="D2763" s="390"/>
    </row>
    <row r="2764" spans="4:4" x14ac:dyDescent="0.2">
      <c r="D2764" s="390"/>
    </row>
    <row r="2765" spans="4:4" x14ac:dyDescent="0.2">
      <c r="D2765" s="390"/>
    </row>
    <row r="2766" spans="4:4" x14ac:dyDescent="0.2">
      <c r="D2766" s="390"/>
    </row>
    <row r="2767" spans="4:4" x14ac:dyDescent="0.2">
      <c r="D2767" s="390"/>
    </row>
    <row r="2768" spans="4:4" x14ac:dyDescent="0.2">
      <c r="D2768" s="390"/>
    </row>
    <row r="2769" spans="4:4" x14ac:dyDescent="0.2">
      <c r="D2769" s="390"/>
    </row>
    <row r="2770" spans="4:4" x14ac:dyDescent="0.2">
      <c r="D2770" s="390"/>
    </row>
    <row r="2771" spans="4:4" x14ac:dyDescent="0.2">
      <c r="D2771" s="390"/>
    </row>
    <row r="2772" spans="4:4" x14ac:dyDescent="0.2">
      <c r="D2772" s="390"/>
    </row>
    <row r="2773" spans="4:4" x14ac:dyDescent="0.2">
      <c r="D2773" s="390"/>
    </row>
    <row r="2774" spans="4:4" x14ac:dyDescent="0.2">
      <c r="D2774" s="390"/>
    </row>
    <row r="2775" spans="4:4" x14ac:dyDescent="0.2">
      <c r="D2775" s="390"/>
    </row>
    <row r="2776" spans="4:4" x14ac:dyDescent="0.2">
      <c r="D2776" s="390"/>
    </row>
    <row r="2777" spans="4:4" x14ac:dyDescent="0.2">
      <c r="D2777" s="390"/>
    </row>
    <row r="2778" spans="4:4" x14ac:dyDescent="0.2">
      <c r="D2778" s="390"/>
    </row>
    <row r="2779" spans="4:4" x14ac:dyDescent="0.2">
      <c r="D2779" s="390"/>
    </row>
    <row r="2780" spans="4:4" x14ac:dyDescent="0.2">
      <c r="D2780" s="390"/>
    </row>
    <row r="2781" spans="4:4" x14ac:dyDescent="0.2">
      <c r="D2781" s="390"/>
    </row>
    <row r="2782" spans="4:4" x14ac:dyDescent="0.2">
      <c r="D2782" s="390"/>
    </row>
    <row r="2783" spans="4:4" x14ac:dyDescent="0.2">
      <c r="D2783" s="390"/>
    </row>
    <row r="2784" spans="4:4" x14ac:dyDescent="0.2">
      <c r="D2784" s="390"/>
    </row>
    <row r="2785" spans="4:4" x14ac:dyDescent="0.2">
      <c r="D2785" s="390"/>
    </row>
    <row r="2786" spans="4:4" x14ac:dyDescent="0.2">
      <c r="D2786" s="390"/>
    </row>
    <row r="2787" spans="4:4" x14ac:dyDescent="0.2">
      <c r="D2787" s="390"/>
    </row>
    <row r="2788" spans="4:4" x14ac:dyDescent="0.2">
      <c r="D2788" s="390"/>
    </row>
    <row r="2789" spans="4:4" x14ac:dyDescent="0.2">
      <c r="D2789" s="390"/>
    </row>
    <row r="2790" spans="4:4" x14ac:dyDescent="0.2">
      <c r="D2790" s="390"/>
    </row>
    <row r="2791" spans="4:4" x14ac:dyDescent="0.2">
      <c r="D2791" s="390"/>
    </row>
    <row r="2792" spans="4:4" x14ac:dyDescent="0.2">
      <c r="D2792" s="390"/>
    </row>
    <row r="2793" spans="4:4" x14ac:dyDescent="0.2">
      <c r="D2793" s="390"/>
    </row>
    <row r="2794" spans="4:4" x14ac:dyDescent="0.2">
      <c r="D2794" s="390"/>
    </row>
    <row r="2795" spans="4:4" x14ac:dyDescent="0.2">
      <c r="D2795" s="390"/>
    </row>
    <row r="2796" spans="4:4" x14ac:dyDescent="0.2">
      <c r="D2796" s="390"/>
    </row>
    <row r="2797" spans="4:4" x14ac:dyDescent="0.2">
      <c r="D2797" s="390"/>
    </row>
    <row r="2798" spans="4:4" x14ac:dyDescent="0.2">
      <c r="D2798" s="390"/>
    </row>
    <row r="2799" spans="4:4" x14ac:dyDescent="0.2">
      <c r="D2799" s="390"/>
    </row>
    <row r="2800" spans="4:4" x14ac:dyDescent="0.2">
      <c r="D2800" s="390"/>
    </row>
    <row r="2801" spans="4:4" x14ac:dyDescent="0.2">
      <c r="D2801" s="390"/>
    </row>
    <row r="2802" spans="4:4" x14ac:dyDescent="0.2">
      <c r="D2802" s="390"/>
    </row>
    <row r="2803" spans="4:4" x14ac:dyDescent="0.2">
      <c r="D2803" s="390"/>
    </row>
    <row r="2804" spans="4:4" x14ac:dyDescent="0.2">
      <c r="D2804" s="390"/>
    </row>
    <row r="2805" spans="4:4" x14ac:dyDescent="0.2">
      <c r="D2805" s="390"/>
    </row>
    <row r="2806" spans="4:4" x14ac:dyDescent="0.2">
      <c r="D2806" s="390"/>
    </row>
    <row r="2807" spans="4:4" x14ac:dyDescent="0.2">
      <c r="D2807" s="390"/>
    </row>
    <row r="2808" spans="4:4" x14ac:dyDescent="0.2">
      <c r="D2808" s="390"/>
    </row>
    <row r="2809" spans="4:4" x14ac:dyDescent="0.2">
      <c r="D2809" s="390"/>
    </row>
    <row r="2810" spans="4:4" x14ac:dyDescent="0.2">
      <c r="D2810" s="390"/>
    </row>
    <row r="2811" spans="4:4" x14ac:dyDescent="0.2">
      <c r="D2811" s="390"/>
    </row>
    <row r="2812" spans="4:4" x14ac:dyDescent="0.2">
      <c r="D2812" s="390"/>
    </row>
    <row r="2813" spans="4:4" x14ac:dyDescent="0.2">
      <c r="D2813" s="390"/>
    </row>
    <row r="2814" spans="4:4" x14ac:dyDescent="0.2">
      <c r="D2814" s="390"/>
    </row>
    <row r="2815" spans="4:4" x14ac:dyDescent="0.2">
      <c r="D2815" s="390"/>
    </row>
    <row r="2816" spans="4:4" x14ac:dyDescent="0.2">
      <c r="D2816" s="390"/>
    </row>
    <row r="2817" spans="4:4" x14ac:dyDescent="0.2">
      <c r="D2817" s="390"/>
    </row>
    <row r="2818" spans="4:4" x14ac:dyDescent="0.2">
      <c r="D2818" s="390"/>
    </row>
    <row r="2819" spans="4:4" x14ac:dyDescent="0.2">
      <c r="D2819" s="390"/>
    </row>
    <row r="2820" spans="4:4" x14ac:dyDescent="0.2">
      <c r="D2820" s="390"/>
    </row>
    <row r="2821" spans="4:4" x14ac:dyDescent="0.2">
      <c r="D2821" s="390"/>
    </row>
    <row r="2822" spans="4:4" x14ac:dyDescent="0.2">
      <c r="D2822" s="390"/>
    </row>
    <row r="2823" spans="4:4" x14ac:dyDescent="0.2">
      <c r="D2823" s="390"/>
    </row>
    <row r="2824" spans="4:4" x14ac:dyDescent="0.2">
      <c r="D2824" s="390"/>
    </row>
    <row r="2825" spans="4:4" x14ac:dyDescent="0.2">
      <c r="D2825" s="390"/>
    </row>
    <row r="2826" spans="4:4" x14ac:dyDescent="0.2">
      <c r="D2826" s="390"/>
    </row>
    <row r="2827" spans="4:4" x14ac:dyDescent="0.2">
      <c r="D2827" s="390"/>
    </row>
    <row r="2828" spans="4:4" x14ac:dyDescent="0.2">
      <c r="D2828" s="390"/>
    </row>
    <row r="2829" spans="4:4" x14ac:dyDescent="0.2">
      <c r="D2829" s="390"/>
    </row>
    <row r="2830" spans="4:4" x14ac:dyDescent="0.2">
      <c r="D2830" s="390"/>
    </row>
    <row r="2831" spans="4:4" x14ac:dyDescent="0.2">
      <c r="D2831" s="390"/>
    </row>
    <row r="2832" spans="4:4" x14ac:dyDescent="0.2">
      <c r="D2832" s="390"/>
    </row>
    <row r="2833" spans="4:4" x14ac:dyDescent="0.2">
      <c r="D2833" s="390"/>
    </row>
    <row r="2834" spans="4:4" x14ac:dyDescent="0.2">
      <c r="D2834" s="390"/>
    </row>
    <row r="2835" spans="4:4" x14ac:dyDescent="0.2">
      <c r="D2835" s="390"/>
    </row>
    <row r="2836" spans="4:4" x14ac:dyDescent="0.2">
      <c r="D2836" s="390"/>
    </row>
    <row r="2837" spans="4:4" x14ac:dyDescent="0.2">
      <c r="D2837" s="390"/>
    </row>
    <row r="2838" spans="4:4" x14ac:dyDescent="0.2">
      <c r="D2838" s="390"/>
    </row>
    <row r="2839" spans="4:4" x14ac:dyDescent="0.2">
      <c r="D2839" s="390"/>
    </row>
    <row r="2840" spans="4:4" x14ac:dyDescent="0.2">
      <c r="D2840" s="390"/>
    </row>
    <row r="2841" spans="4:4" x14ac:dyDescent="0.2">
      <c r="D2841" s="390"/>
    </row>
    <row r="2842" spans="4:4" x14ac:dyDescent="0.2">
      <c r="D2842" s="390"/>
    </row>
    <row r="2843" spans="4:4" x14ac:dyDescent="0.2">
      <c r="D2843" s="390"/>
    </row>
    <row r="2844" spans="4:4" x14ac:dyDescent="0.2">
      <c r="D2844" s="390"/>
    </row>
    <row r="2845" spans="4:4" x14ac:dyDescent="0.2">
      <c r="D2845" s="390"/>
    </row>
    <row r="2846" spans="4:4" x14ac:dyDescent="0.2">
      <c r="D2846" s="390"/>
    </row>
    <row r="2847" spans="4:4" x14ac:dyDescent="0.2">
      <c r="D2847" s="390"/>
    </row>
    <row r="2848" spans="4:4" x14ac:dyDescent="0.2">
      <c r="D2848" s="390"/>
    </row>
    <row r="2849" spans="4:4" x14ac:dyDescent="0.2">
      <c r="D2849" s="390"/>
    </row>
    <row r="2850" spans="4:4" x14ac:dyDescent="0.2">
      <c r="D2850" s="390"/>
    </row>
    <row r="2851" spans="4:4" x14ac:dyDescent="0.2">
      <c r="D2851" s="390"/>
    </row>
    <row r="2852" spans="4:4" x14ac:dyDescent="0.2">
      <c r="D2852" s="390"/>
    </row>
    <row r="2853" spans="4:4" x14ac:dyDescent="0.2">
      <c r="D2853" s="390"/>
    </row>
    <row r="2854" spans="4:4" x14ac:dyDescent="0.2">
      <c r="D2854" s="390"/>
    </row>
    <row r="2855" spans="4:4" x14ac:dyDescent="0.2">
      <c r="D2855" s="390"/>
    </row>
    <row r="2856" spans="4:4" x14ac:dyDescent="0.2">
      <c r="D2856" s="390"/>
    </row>
    <row r="2857" spans="4:4" x14ac:dyDescent="0.2">
      <c r="D2857" s="390"/>
    </row>
    <row r="2858" spans="4:4" x14ac:dyDescent="0.2">
      <c r="D2858" s="390"/>
    </row>
    <row r="2859" spans="4:4" x14ac:dyDescent="0.2">
      <c r="D2859" s="390"/>
    </row>
    <row r="2860" spans="4:4" x14ac:dyDescent="0.2">
      <c r="D2860" s="390"/>
    </row>
    <row r="2861" spans="4:4" x14ac:dyDescent="0.2">
      <c r="D2861" s="390"/>
    </row>
    <row r="2862" spans="4:4" x14ac:dyDescent="0.2">
      <c r="D2862" s="390"/>
    </row>
    <row r="2863" spans="4:4" x14ac:dyDescent="0.2">
      <c r="D2863" s="390"/>
    </row>
    <row r="2864" spans="4:4" x14ac:dyDescent="0.2">
      <c r="D2864" s="390"/>
    </row>
    <row r="2865" spans="4:4" x14ac:dyDescent="0.2">
      <c r="D2865" s="390"/>
    </row>
    <row r="2866" spans="4:4" x14ac:dyDescent="0.2">
      <c r="D2866" s="390"/>
    </row>
    <row r="2867" spans="4:4" x14ac:dyDescent="0.2">
      <c r="D2867" s="390"/>
    </row>
    <row r="2868" spans="4:4" x14ac:dyDescent="0.2">
      <c r="D2868" s="390"/>
    </row>
    <row r="2869" spans="4:4" x14ac:dyDescent="0.2">
      <c r="D2869" s="390"/>
    </row>
    <row r="2870" spans="4:4" x14ac:dyDescent="0.2">
      <c r="D2870" s="390"/>
    </row>
    <row r="2871" spans="4:4" x14ac:dyDescent="0.2">
      <c r="D2871" s="390"/>
    </row>
    <row r="2872" spans="4:4" x14ac:dyDescent="0.2">
      <c r="D2872" s="390"/>
    </row>
    <row r="2873" spans="4:4" x14ac:dyDescent="0.2">
      <c r="D2873" s="390"/>
    </row>
    <row r="2874" spans="4:4" x14ac:dyDescent="0.2">
      <c r="D2874" s="390"/>
    </row>
    <row r="2875" spans="4:4" x14ac:dyDescent="0.2">
      <c r="D2875" s="390"/>
    </row>
    <row r="2876" spans="4:4" x14ac:dyDescent="0.2">
      <c r="D2876" s="390"/>
    </row>
    <row r="2877" spans="4:4" x14ac:dyDescent="0.2">
      <c r="D2877" s="390"/>
    </row>
    <row r="2878" spans="4:4" x14ac:dyDescent="0.2">
      <c r="D2878" s="390"/>
    </row>
    <row r="2879" spans="4:4" x14ac:dyDescent="0.2">
      <c r="D2879" s="390"/>
    </row>
    <row r="2880" spans="4:4" x14ac:dyDescent="0.2">
      <c r="D2880" s="390"/>
    </row>
    <row r="2881" spans="4:4" x14ac:dyDescent="0.2">
      <c r="D2881" s="390"/>
    </row>
    <row r="2882" spans="4:4" x14ac:dyDescent="0.2">
      <c r="D2882" s="390"/>
    </row>
    <row r="2883" spans="4:4" x14ac:dyDescent="0.2">
      <c r="D2883" s="390"/>
    </row>
    <row r="2884" spans="4:4" x14ac:dyDescent="0.2">
      <c r="D2884" s="390"/>
    </row>
    <row r="2885" spans="4:4" x14ac:dyDescent="0.2">
      <c r="D2885" s="390"/>
    </row>
    <row r="2886" spans="4:4" x14ac:dyDescent="0.2">
      <c r="D2886" s="390"/>
    </row>
    <row r="2887" spans="4:4" x14ac:dyDescent="0.2">
      <c r="D2887" s="390"/>
    </row>
    <row r="2888" spans="4:4" x14ac:dyDescent="0.2">
      <c r="D2888" s="390"/>
    </row>
    <row r="2889" spans="4:4" x14ac:dyDescent="0.2">
      <c r="D2889" s="390"/>
    </row>
    <row r="2890" spans="4:4" x14ac:dyDescent="0.2">
      <c r="D2890" s="390"/>
    </row>
    <row r="2891" spans="4:4" x14ac:dyDescent="0.2">
      <c r="D2891" s="390"/>
    </row>
    <row r="2892" spans="4:4" x14ac:dyDescent="0.2">
      <c r="D2892" s="390"/>
    </row>
    <row r="2893" spans="4:4" x14ac:dyDescent="0.2">
      <c r="D2893" s="390"/>
    </row>
    <row r="2894" spans="4:4" x14ac:dyDescent="0.2">
      <c r="D2894" s="390"/>
    </row>
    <row r="2895" spans="4:4" x14ac:dyDescent="0.2">
      <c r="D2895" s="390"/>
    </row>
    <row r="2896" spans="4:4" x14ac:dyDescent="0.2">
      <c r="D2896" s="390"/>
    </row>
    <row r="2897" spans="4:4" x14ac:dyDescent="0.2">
      <c r="D2897" s="390"/>
    </row>
    <row r="2898" spans="4:4" x14ac:dyDescent="0.2">
      <c r="D2898" s="390"/>
    </row>
    <row r="2899" spans="4:4" x14ac:dyDescent="0.2">
      <c r="D2899" s="390"/>
    </row>
    <row r="2900" spans="4:4" x14ac:dyDescent="0.2">
      <c r="D2900" s="390"/>
    </row>
    <row r="2901" spans="4:4" x14ac:dyDescent="0.2">
      <c r="D2901" s="390"/>
    </row>
    <row r="2902" spans="4:4" x14ac:dyDescent="0.2">
      <c r="D2902" s="390"/>
    </row>
    <row r="2903" spans="4:4" x14ac:dyDescent="0.2">
      <c r="D2903" s="390"/>
    </row>
    <row r="2904" spans="4:4" x14ac:dyDescent="0.2">
      <c r="D2904" s="390"/>
    </row>
    <row r="2905" spans="4:4" x14ac:dyDescent="0.2">
      <c r="D2905" s="390"/>
    </row>
    <row r="2906" spans="4:4" x14ac:dyDescent="0.2">
      <c r="D2906" s="390"/>
    </row>
    <row r="2907" spans="4:4" x14ac:dyDescent="0.2">
      <c r="D2907" s="390"/>
    </row>
    <row r="2908" spans="4:4" x14ac:dyDescent="0.2">
      <c r="D2908" s="390"/>
    </row>
    <row r="2909" spans="4:4" x14ac:dyDescent="0.2">
      <c r="D2909" s="390"/>
    </row>
    <row r="2910" spans="4:4" x14ac:dyDescent="0.2">
      <c r="D2910" s="390"/>
    </row>
    <row r="2911" spans="4:4" x14ac:dyDescent="0.2">
      <c r="D2911" s="390"/>
    </row>
    <row r="2912" spans="4:4" x14ac:dyDescent="0.2">
      <c r="D2912" s="390"/>
    </row>
    <row r="2913" spans="4:4" x14ac:dyDescent="0.2">
      <c r="D2913" s="390"/>
    </row>
    <row r="2914" spans="4:4" x14ac:dyDescent="0.2">
      <c r="D2914" s="390"/>
    </row>
    <row r="2915" spans="4:4" x14ac:dyDescent="0.2">
      <c r="D2915" s="390"/>
    </row>
    <row r="2916" spans="4:4" x14ac:dyDescent="0.2">
      <c r="D2916" s="390"/>
    </row>
    <row r="2917" spans="4:4" x14ac:dyDescent="0.2">
      <c r="D2917" s="390"/>
    </row>
    <row r="2918" spans="4:4" x14ac:dyDescent="0.2">
      <c r="D2918" s="390"/>
    </row>
    <row r="2919" spans="4:4" x14ac:dyDescent="0.2">
      <c r="D2919" s="390"/>
    </row>
    <row r="2920" spans="4:4" x14ac:dyDescent="0.2">
      <c r="D2920" s="390"/>
    </row>
    <row r="2921" spans="4:4" x14ac:dyDescent="0.2">
      <c r="D2921" s="390"/>
    </row>
    <row r="2922" spans="4:4" x14ac:dyDescent="0.2">
      <c r="D2922" s="390"/>
    </row>
    <row r="2923" spans="4:4" x14ac:dyDescent="0.2">
      <c r="D2923" s="390"/>
    </row>
    <row r="2924" spans="4:4" x14ac:dyDescent="0.2">
      <c r="D2924" s="390"/>
    </row>
    <row r="2925" spans="4:4" x14ac:dyDescent="0.2">
      <c r="D2925" s="390"/>
    </row>
    <row r="2926" spans="4:4" x14ac:dyDescent="0.2">
      <c r="D2926" s="390"/>
    </row>
    <row r="2927" spans="4:4" x14ac:dyDescent="0.2">
      <c r="D2927" s="390"/>
    </row>
    <row r="2928" spans="4:4" x14ac:dyDescent="0.2">
      <c r="D2928" s="390"/>
    </row>
    <row r="2929" spans="4:4" x14ac:dyDescent="0.2">
      <c r="D2929" s="390"/>
    </row>
    <row r="2930" spans="4:4" x14ac:dyDescent="0.2">
      <c r="D2930" s="390"/>
    </row>
    <row r="2931" spans="4:4" x14ac:dyDescent="0.2">
      <c r="D2931" s="390"/>
    </row>
    <row r="2932" spans="4:4" x14ac:dyDescent="0.2">
      <c r="D2932" s="390"/>
    </row>
    <row r="2933" spans="4:4" x14ac:dyDescent="0.2">
      <c r="D2933" s="390"/>
    </row>
    <row r="2934" spans="4:4" x14ac:dyDescent="0.2">
      <c r="D2934" s="390"/>
    </row>
    <row r="2935" spans="4:4" x14ac:dyDescent="0.2">
      <c r="D2935" s="390"/>
    </row>
    <row r="2936" spans="4:4" x14ac:dyDescent="0.2">
      <c r="D2936" s="390"/>
    </row>
    <row r="2937" spans="4:4" x14ac:dyDescent="0.2">
      <c r="D2937" s="390"/>
    </row>
    <row r="2938" spans="4:4" x14ac:dyDescent="0.2">
      <c r="D2938" s="390"/>
    </row>
    <row r="2939" spans="4:4" x14ac:dyDescent="0.2">
      <c r="D2939" s="390"/>
    </row>
    <row r="2940" spans="4:4" x14ac:dyDescent="0.2">
      <c r="D2940" s="390"/>
    </row>
    <row r="2941" spans="4:4" x14ac:dyDescent="0.2">
      <c r="D2941" s="390"/>
    </row>
    <row r="2942" spans="4:4" x14ac:dyDescent="0.2">
      <c r="D2942" s="390"/>
    </row>
    <row r="2943" spans="4:4" x14ac:dyDescent="0.2">
      <c r="D2943" s="390"/>
    </row>
    <row r="2944" spans="4:4" x14ac:dyDescent="0.2">
      <c r="D2944" s="390"/>
    </row>
    <row r="2945" spans="4:4" x14ac:dyDescent="0.2">
      <c r="D2945" s="390"/>
    </row>
    <row r="2946" spans="4:4" x14ac:dyDescent="0.2">
      <c r="D2946" s="390"/>
    </row>
    <row r="2947" spans="4:4" x14ac:dyDescent="0.2">
      <c r="D2947" s="390"/>
    </row>
    <row r="2948" spans="4:4" x14ac:dyDescent="0.2">
      <c r="D2948" s="390"/>
    </row>
    <row r="2949" spans="4:4" x14ac:dyDescent="0.2">
      <c r="D2949" s="390"/>
    </row>
    <row r="2950" spans="4:4" x14ac:dyDescent="0.2">
      <c r="D2950" s="390"/>
    </row>
    <row r="2951" spans="4:4" x14ac:dyDescent="0.2">
      <c r="D2951" s="390"/>
    </row>
    <row r="2952" spans="4:4" x14ac:dyDescent="0.2">
      <c r="D2952" s="390"/>
    </row>
    <row r="2953" spans="4:4" x14ac:dyDescent="0.2">
      <c r="D2953" s="390"/>
    </row>
    <row r="2954" spans="4:4" x14ac:dyDescent="0.2">
      <c r="D2954" s="390"/>
    </row>
    <row r="2955" spans="4:4" x14ac:dyDescent="0.2">
      <c r="D2955" s="390"/>
    </row>
    <row r="2956" spans="4:4" x14ac:dyDescent="0.2">
      <c r="D2956" s="390"/>
    </row>
    <row r="2957" spans="4:4" x14ac:dyDescent="0.2">
      <c r="D2957" s="390"/>
    </row>
    <row r="2958" spans="4:4" x14ac:dyDescent="0.2">
      <c r="D2958" s="390"/>
    </row>
    <row r="2959" spans="4:4" x14ac:dyDescent="0.2">
      <c r="D2959" s="390"/>
    </row>
    <row r="2960" spans="4:4" x14ac:dyDescent="0.2">
      <c r="D2960" s="390"/>
    </row>
    <row r="2961" spans="4:4" x14ac:dyDescent="0.2">
      <c r="D2961" s="390"/>
    </row>
    <row r="2962" spans="4:4" x14ac:dyDescent="0.2">
      <c r="D2962" s="390"/>
    </row>
    <row r="2963" spans="4:4" x14ac:dyDescent="0.2">
      <c r="D2963" s="390"/>
    </row>
    <row r="2964" spans="4:4" x14ac:dyDescent="0.2">
      <c r="D2964" s="390"/>
    </row>
    <row r="2965" spans="4:4" x14ac:dyDescent="0.2">
      <c r="D2965" s="390"/>
    </row>
    <row r="2966" spans="4:4" x14ac:dyDescent="0.2">
      <c r="D2966" s="390"/>
    </row>
    <row r="2967" spans="4:4" x14ac:dyDescent="0.2">
      <c r="D2967" s="390"/>
    </row>
    <row r="2968" spans="4:4" x14ac:dyDescent="0.2">
      <c r="D2968" s="390"/>
    </row>
    <row r="2969" spans="4:4" x14ac:dyDescent="0.2">
      <c r="D2969" s="390"/>
    </row>
    <row r="2970" spans="4:4" x14ac:dyDescent="0.2">
      <c r="D2970" s="390"/>
    </row>
    <row r="2971" spans="4:4" x14ac:dyDescent="0.2">
      <c r="D2971" s="390"/>
    </row>
    <row r="2972" spans="4:4" x14ac:dyDescent="0.2">
      <c r="D2972" s="390"/>
    </row>
    <row r="2973" spans="4:4" x14ac:dyDescent="0.2">
      <c r="D2973" s="390"/>
    </row>
    <row r="2974" spans="4:4" x14ac:dyDescent="0.2">
      <c r="D2974" s="390"/>
    </row>
    <row r="2975" spans="4:4" x14ac:dyDescent="0.2">
      <c r="D2975" s="390"/>
    </row>
    <row r="2976" spans="4:4" x14ac:dyDescent="0.2">
      <c r="D2976" s="390"/>
    </row>
    <row r="2977" spans="4:4" x14ac:dyDescent="0.2">
      <c r="D2977" s="390"/>
    </row>
    <row r="2978" spans="4:4" x14ac:dyDescent="0.2">
      <c r="D2978" s="390"/>
    </row>
    <row r="2979" spans="4:4" x14ac:dyDescent="0.2">
      <c r="D2979" s="390"/>
    </row>
    <row r="2980" spans="4:4" x14ac:dyDescent="0.2">
      <c r="D2980" s="390"/>
    </row>
    <row r="2981" spans="4:4" x14ac:dyDescent="0.2">
      <c r="D2981" s="390"/>
    </row>
    <row r="2982" spans="4:4" x14ac:dyDescent="0.2">
      <c r="D2982" s="390"/>
    </row>
    <row r="2983" spans="4:4" x14ac:dyDescent="0.2">
      <c r="D2983" s="390"/>
    </row>
    <row r="2984" spans="4:4" x14ac:dyDescent="0.2">
      <c r="D2984" s="390"/>
    </row>
    <row r="2985" spans="4:4" x14ac:dyDescent="0.2">
      <c r="D2985" s="390"/>
    </row>
    <row r="2986" spans="4:4" x14ac:dyDescent="0.2">
      <c r="D2986" s="390"/>
    </row>
    <row r="2987" spans="4:4" x14ac:dyDescent="0.2">
      <c r="D2987" s="390"/>
    </row>
    <row r="2988" spans="4:4" x14ac:dyDescent="0.2">
      <c r="D2988" s="390"/>
    </row>
    <row r="2989" spans="4:4" x14ac:dyDescent="0.2">
      <c r="D2989" s="390"/>
    </row>
    <row r="2990" spans="4:4" x14ac:dyDescent="0.2">
      <c r="D2990" s="390"/>
    </row>
    <row r="2991" spans="4:4" x14ac:dyDescent="0.2">
      <c r="D2991" s="390"/>
    </row>
    <row r="2992" spans="4:4" x14ac:dyDescent="0.2">
      <c r="D2992" s="390"/>
    </row>
    <row r="2993" spans="4:4" x14ac:dyDescent="0.2">
      <c r="D2993" s="390"/>
    </row>
    <row r="2994" spans="4:4" x14ac:dyDescent="0.2">
      <c r="D2994" s="390"/>
    </row>
    <row r="2995" spans="4:4" x14ac:dyDescent="0.2">
      <c r="D2995" s="390"/>
    </row>
    <row r="2996" spans="4:4" x14ac:dyDescent="0.2">
      <c r="D2996" s="390"/>
    </row>
    <row r="2997" spans="4:4" x14ac:dyDescent="0.2">
      <c r="D2997" s="390"/>
    </row>
    <row r="2998" spans="4:4" x14ac:dyDescent="0.2">
      <c r="D2998" s="390"/>
    </row>
    <row r="2999" spans="4:4" x14ac:dyDescent="0.2">
      <c r="D2999" s="390"/>
    </row>
    <row r="3000" spans="4:4" x14ac:dyDescent="0.2">
      <c r="D3000" s="390"/>
    </row>
    <row r="3001" spans="4:4" x14ac:dyDescent="0.2">
      <c r="D3001" s="390"/>
    </row>
    <row r="3002" spans="4:4" x14ac:dyDescent="0.2">
      <c r="D3002" s="390"/>
    </row>
    <row r="3003" spans="4:4" x14ac:dyDescent="0.2">
      <c r="D3003" s="390"/>
    </row>
    <row r="3004" spans="4:4" x14ac:dyDescent="0.2">
      <c r="D3004" s="390"/>
    </row>
    <row r="3005" spans="4:4" x14ac:dyDescent="0.2">
      <c r="D3005" s="390"/>
    </row>
    <row r="3006" spans="4:4" x14ac:dyDescent="0.2">
      <c r="D3006" s="390"/>
    </row>
    <row r="3007" spans="4:4" x14ac:dyDescent="0.2">
      <c r="D3007" s="390"/>
    </row>
    <row r="3008" spans="4:4" x14ac:dyDescent="0.2">
      <c r="D3008" s="390"/>
    </row>
    <row r="3009" spans="4:4" x14ac:dyDescent="0.2">
      <c r="D3009" s="390"/>
    </row>
    <row r="3010" spans="4:4" x14ac:dyDescent="0.2">
      <c r="D3010" s="390"/>
    </row>
    <row r="3011" spans="4:4" x14ac:dyDescent="0.2">
      <c r="D3011" s="390"/>
    </row>
    <row r="3012" spans="4:4" x14ac:dyDescent="0.2">
      <c r="D3012" s="390"/>
    </row>
    <row r="3013" spans="4:4" x14ac:dyDescent="0.2">
      <c r="D3013" s="390"/>
    </row>
    <row r="3014" spans="4:4" x14ac:dyDescent="0.2">
      <c r="D3014" s="390"/>
    </row>
    <row r="3015" spans="4:4" x14ac:dyDescent="0.2">
      <c r="D3015" s="390"/>
    </row>
    <row r="3016" spans="4:4" x14ac:dyDescent="0.2">
      <c r="D3016" s="390"/>
    </row>
    <row r="3017" spans="4:4" x14ac:dyDescent="0.2">
      <c r="D3017" s="390"/>
    </row>
    <row r="3018" spans="4:4" x14ac:dyDescent="0.2">
      <c r="D3018" s="390"/>
    </row>
    <row r="3019" spans="4:4" x14ac:dyDescent="0.2">
      <c r="D3019" s="390"/>
    </row>
    <row r="3020" spans="4:4" x14ac:dyDescent="0.2">
      <c r="D3020" s="390"/>
    </row>
    <row r="3021" spans="4:4" x14ac:dyDescent="0.2">
      <c r="D3021" s="390"/>
    </row>
    <row r="3022" spans="4:4" x14ac:dyDescent="0.2">
      <c r="D3022" s="390"/>
    </row>
    <row r="3023" spans="4:4" x14ac:dyDescent="0.2">
      <c r="D3023" s="390"/>
    </row>
    <row r="3024" spans="4:4" x14ac:dyDescent="0.2">
      <c r="D3024" s="390"/>
    </row>
    <row r="3025" spans="4:4" x14ac:dyDescent="0.2">
      <c r="D3025" s="390"/>
    </row>
    <row r="3026" spans="4:4" x14ac:dyDescent="0.2">
      <c r="D3026" s="390"/>
    </row>
    <row r="3027" spans="4:4" x14ac:dyDescent="0.2">
      <c r="D3027" s="390"/>
    </row>
    <row r="3028" spans="4:4" x14ac:dyDescent="0.2">
      <c r="D3028" s="390"/>
    </row>
    <row r="3029" spans="4:4" x14ac:dyDescent="0.2">
      <c r="D3029" s="390"/>
    </row>
    <row r="3030" spans="4:4" x14ac:dyDescent="0.2">
      <c r="D3030" s="390"/>
    </row>
    <row r="3031" spans="4:4" x14ac:dyDescent="0.2">
      <c r="D3031" s="390"/>
    </row>
    <row r="3032" spans="4:4" x14ac:dyDescent="0.2">
      <c r="D3032" s="390"/>
    </row>
    <row r="3033" spans="4:4" x14ac:dyDescent="0.2">
      <c r="D3033" s="390"/>
    </row>
    <row r="3034" spans="4:4" x14ac:dyDescent="0.2">
      <c r="D3034" s="390"/>
    </row>
    <row r="3035" spans="4:4" x14ac:dyDescent="0.2">
      <c r="D3035" s="390"/>
    </row>
    <row r="3036" spans="4:4" x14ac:dyDescent="0.2">
      <c r="D3036" s="390"/>
    </row>
    <row r="3037" spans="4:4" x14ac:dyDescent="0.2">
      <c r="D3037" s="390"/>
    </row>
    <row r="3038" spans="4:4" x14ac:dyDescent="0.2">
      <c r="D3038" s="390"/>
    </row>
    <row r="3039" spans="4:4" x14ac:dyDescent="0.2">
      <c r="D3039" s="390"/>
    </row>
    <row r="3040" spans="4:4" x14ac:dyDescent="0.2">
      <c r="D3040" s="390"/>
    </row>
    <row r="3041" spans="4:4" x14ac:dyDescent="0.2">
      <c r="D3041" s="390"/>
    </row>
    <row r="3042" spans="4:4" x14ac:dyDescent="0.2">
      <c r="D3042" s="390"/>
    </row>
    <row r="3043" spans="4:4" x14ac:dyDescent="0.2">
      <c r="D3043" s="390"/>
    </row>
    <row r="3044" spans="4:4" x14ac:dyDescent="0.2">
      <c r="D3044" s="390"/>
    </row>
    <row r="3045" spans="4:4" x14ac:dyDescent="0.2">
      <c r="D3045" s="390"/>
    </row>
    <row r="3046" spans="4:4" x14ac:dyDescent="0.2">
      <c r="D3046" s="390"/>
    </row>
    <row r="3047" spans="4:4" x14ac:dyDescent="0.2">
      <c r="D3047" s="390"/>
    </row>
    <row r="3048" spans="4:4" x14ac:dyDescent="0.2">
      <c r="D3048" s="390"/>
    </row>
    <row r="3049" spans="4:4" x14ac:dyDescent="0.2">
      <c r="D3049" s="390"/>
    </row>
    <row r="3050" spans="4:4" x14ac:dyDescent="0.2">
      <c r="D3050" s="390"/>
    </row>
    <row r="3051" spans="4:4" x14ac:dyDescent="0.2">
      <c r="D3051" s="390"/>
    </row>
    <row r="3052" spans="4:4" x14ac:dyDescent="0.2">
      <c r="D3052" s="390"/>
    </row>
    <row r="3053" spans="4:4" x14ac:dyDescent="0.2">
      <c r="D3053" s="390"/>
    </row>
    <row r="3054" spans="4:4" x14ac:dyDescent="0.2">
      <c r="D3054" s="390"/>
    </row>
    <row r="3055" spans="4:4" x14ac:dyDescent="0.2">
      <c r="D3055" s="390"/>
    </row>
    <row r="3056" spans="4:4" x14ac:dyDescent="0.2">
      <c r="D3056" s="390"/>
    </row>
    <row r="3057" spans="4:4" x14ac:dyDescent="0.2">
      <c r="D3057" s="390"/>
    </row>
    <row r="3058" spans="4:4" x14ac:dyDescent="0.2">
      <c r="D3058" s="390"/>
    </row>
    <row r="3059" spans="4:4" x14ac:dyDescent="0.2">
      <c r="D3059" s="390"/>
    </row>
    <row r="3060" spans="4:4" x14ac:dyDescent="0.2">
      <c r="D3060" s="390"/>
    </row>
    <row r="3061" spans="4:4" x14ac:dyDescent="0.2">
      <c r="D3061" s="390"/>
    </row>
    <row r="3062" spans="4:4" x14ac:dyDescent="0.2">
      <c r="D3062" s="390"/>
    </row>
    <row r="3063" spans="4:4" x14ac:dyDescent="0.2">
      <c r="D3063" s="390"/>
    </row>
    <row r="3064" spans="4:4" x14ac:dyDescent="0.2">
      <c r="D3064" s="390"/>
    </row>
    <row r="3065" spans="4:4" x14ac:dyDescent="0.2">
      <c r="D3065" s="390"/>
    </row>
    <row r="3066" spans="4:4" x14ac:dyDescent="0.2">
      <c r="D3066" s="390"/>
    </row>
    <row r="3067" spans="4:4" x14ac:dyDescent="0.2">
      <c r="D3067" s="390"/>
    </row>
    <row r="3068" spans="4:4" x14ac:dyDescent="0.2">
      <c r="D3068" s="390"/>
    </row>
    <row r="3069" spans="4:4" x14ac:dyDescent="0.2">
      <c r="D3069" s="390"/>
    </row>
    <row r="3070" spans="4:4" x14ac:dyDescent="0.2">
      <c r="D3070" s="390"/>
    </row>
    <row r="3071" spans="4:4" x14ac:dyDescent="0.2">
      <c r="D3071" s="390"/>
    </row>
    <row r="3072" spans="4:4" x14ac:dyDescent="0.2">
      <c r="D3072" s="390"/>
    </row>
    <row r="3073" spans="4:4" x14ac:dyDescent="0.2">
      <c r="D3073" s="390"/>
    </row>
    <row r="3074" spans="4:4" x14ac:dyDescent="0.2">
      <c r="D3074" s="390"/>
    </row>
    <row r="3075" spans="4:4" x14ac:dyDescent="0.2">
      <c r="D3075" s="390"/>
    </row>
    <row r="3076" spans="4:4" x14ac:dyDescent="0.2">
      <c r="D3076" s="390"/>
    </row>
    <row r="3077" spans="4:4" x14ac:dyDescent="0.2">
      <c r="D3077" s="390"/>
    </row>
    <row r="3078" spans="4:4" x14ac:dyDescent="0.2">
      <c r="D3078" s="390"/>
    </row>
    <row r="3079" spans="4:4" x14ac:dyDescent="0.2">
      <c r="D3079" s="390"/>
    </row>
    <row r="3080" spans="4:4" x14ac:dyDescent="0.2">
      <c r="D3080" s="390"/>
    </row>
    <row r="3081" spans="4:4" x14ac:dyDescent="0.2">
      <c r="D3081" s="390"/>
    </row>
    <row r="3082" spans="4:4" x14ac:dyDescent="0.2">
      <c r="D3082" s="390"/>
    </row>
    <row r="3083" spans="4:4" x14ac:dyDescent="0.2">
      <c r="D3083" s="390"/>
    </row>
    <row r="3084" spans="4:4" x14ac:dyDescent="0.2">
      <c r="D3084" s="390"/>
    </row>
    <row r="3085" spans="4:4" x14ac:dyDescent="0.2">
      <c r="D3085" s="390"/>
    </row>
    <row r="3086" spans="4:4" x14ac:dyDescent="0.2">
      <c r="D3086" s="390"/>
    </row>
    <row r="3087" spans="4:4" x14ac:dyDescent="0.2">
      <c r="D3087" s="390"/>
    </row>
    <row r="3088" spans="4:4" x14ac:dyDescent="0.2">
      <c r="D3088" s="390"/>
    </row>
    <row r="3089" spans="4:4" x14ac:dyDescent="0.2">
      <c r="D3089" s="390"/>
    </row>
    <row r="3090" spans="4:4" x14ac:dyDescent="0.2">
      <c r="D3090" s="390"/>
    </row>
    <row r="3091" spans="4:4" x14ac:dyDescent="0.2">
      <c r="D3091" s="390"/>
    </row>
    <row r="3092" spans="4:4" x14ac:dyDescent="0.2">
      <c r="D3092" s="390"/>
    </row>
    <row r="3093" spans="4:4" x14ac:dyDescent="0.2">
      <c r="D3093" s="390"/>
    </row>
    <row r="3094" spans="4:4" x14ac:dyDescent="0.2">
      <c r="D3094" s="390"/>
    </row>
    <row r="3095" spans="4:4" x14ac:dyDescent="0.2">
      <c r="D3095" s="390"/>
    </row>
    <row r="3096" spans="4:4" x14ac:dyDescent="0.2">
      <c r="D3096" s="390"/>
    </row>
    <row r="3097" spans="4:4" x14ac:dyDescent="0.2">
      <c r="D3097" s="390"/>
    </row>
    <row r="3098" spans="4:4" x14ac:dyDescent="0.2">
      <c r="D3098" s="390"/>
    </row>
    <row r="3099" spans="4:4" x14ac:dyDescent="0.2">
      <c r="D3099" s="390"/>
    </row>
    <row r="3100" spans="4:4" x14ac:dyDescent="0.2">
      <c r="D3100" s="390"/>
    </row>
    <row r="3101" spans="4:4" x14ac:dyDescent="0.2">
      <c r="D3101" s="390"/>
    </row>
    <row r="3102" spans="4:4" x14ac:dyDescent="0.2">
      <c r="D3102" s="390"/>
    </row>
    <row r="3103" spans="4:4" x14ac:dyDescent="0.2">
      <c r="D3103" s="390"/>
    </row>
    <row r="3104" spans="4:4" x14ac:dyDescent="0.2">
      <c r="D3104" s="390"/>
    </row>
    <row r="3105" spans="4:4" x14ac:dyDescent="0.2">
      <c r="D3105" s="390"/>
    </row>
    <row r="3106" spans="4:4" x14ac:dyDescent="0.2">
      <c r="D3106" s="390"/>
    </row>
    <row r="3107" spans="4:4" x14ac:dyDescent="0.2">
      <c r="D3107" s="390"/>
    </row>
    <row r="3108" spans="4:4" x14ac:dyDescent="0.2">
      <c r="D3108" s="390"/>
    </row>
    <row r="3109" spans="4:4" x14ac:dyDescent="0.2">
      <c r="D3109" s="390"/>
    </row>
    <row r="3110" spans="4:4" x14ac:dyDescent="0.2">
      <c r="D3110" s="390"/>
    </row>
    <row r="3111" spans="4:4" x14ac:dyDescent="0.2">
      <c r="D3111" s="390"/>
    </row>
    <row r="3112" spans="4:4" x14ac:dyDescent="0.2">
      <c r="D3112" s="390"/>
    </row>
    <row r="3113" spans="4:4" x14ac:dyDescent="0.2">
      <c r="D3113" s="390"/>
    </row>
    <row r="3114" spans="4:4" x14ac:dyDescent="0.2">
      <c r="D3114" s="390"/>
    </row>
    <row r="3115" spans="4:4" x14ac:dyDescent="0.2">
      <c r="D3115" s="390"/>
    </row>
    <row r="3116" spans="4:4" x14ac:dyDescent="0.2">
      <c r="D3116" s="390"/>
    </row>
    <row r="3117" spans="4:4" x14ac:dyDescent="0.2">
      <c r="D3117" s="390"/>
    </row>
    <row r="3118" spans="4:4" x14ac:dyDescent="0.2">
      <c r="D3118" s="390"/>
    </row>
    <row r="3119" spans="4:4" x14ac:dyDescent="0.2">
      <c r="D3119" s="390"/>
    </row>
    <row r="3120" spans="4:4" x14ac:dyDescent="0.2">
      <c r="D3120" s="390"/>
    </row>
    <row r="3121" spans="4:4" x14ac:dyDescent="0.2">
      <c r="D3121" s="390"/>
    </row>
    <row r="3122" spans="4:4" x14ac:dyDescent="0.2">
      <c r="D3122" s="390"/>
    </row>
    <row r="3123" spans="4:4" x14ac:dyDescent="0.2">
      <c r="D3123" s="390"/>
    </row>
    <row r="3124" spans="4:4" x14ac:dyDescent="0.2">
      <c r="D3124" s="390"/>
    </row>
    <row r="3125" spans="4:4" x14ac:dyDescent="0.2">
      <c r="D3125" s="390"/>
    </row>
    <row r="3126" spans="4:4" x14ac:dyDescent="0.2">
      <c r="D3126" s="390"/>
    </row>
    <row r="3127" spans="4:4" x14ac:dyDescent="0.2">
      <c r="D3127" s="390"/>
    </row>
    <row r="3128" spans="4:4" x14ac:dyDescent="0.2">
      <c r="D3128" s="390"/>
    </row>
    <row r="3129" spans="4:4" x14ac:dyDescent="0.2">
      <c r="D3129" s="390"/>
    </row>
    <row r="3130" spans="4:4" x14ac:dyDescent="0.2">
      <c r="D3130" s="390"/>
    </row>
    <row r="3131" spans="4:4" x14ac:dyDescent="0.2">
      <c r="D3131" s="390"/>
    </row>
    <row r="3132" spans="4:4" x14ac:dyDescent="0.2">
      <c r="D3132" s="390"/>
    </row>
    <row r="3133" spans="4:4" x14ac:dyDescent="0.2">
      <c r="D3133" s="390"/>
    </row>
    <row r="3134" spans="4:4" x14ac:dyDescent="0.2">
      <c r="D3134" s="390"/>
    </row>
    <row r="3135" spans="4:4" x14ac:dyDescent="0.2">
      <c r="D3135" s="390"/>
    </row>
    <row r="3136" spans="4:4" x14ac:dyDescent="0.2">
      <c r="D3136" s="390"/>
    </row>
    <row r="3137" spans="4:4" x14ac:dyDescent="0.2">
      <c r="D3137" s="390"/>
    </row>
    <row r="3138" spans="4:4" x14ac:dyDescent="0.2">
      <c r="D3138" s="390"/>
    </row>
    <row r="3139" spans="4:4" x14ac:dyDescent="0.2">
      <c r="D3139" s="390"/>
    </row>
    <row r="3140" spans="4:4" x14ac:dyDescent="0.2">
      <c r="D3140" s="390"/>
    </row>
    <row r="3141" spans="4:4" x14ac:dyDescent="0.2">
      <c r="D3141" s="390"/>
    </row>
    <row r="3142" spans="4:4" x14ac:dyDescent="0.2">
      <c r="D3142" s="390"/>
    </row>
    <row r="3143" spans="4:4" x14ac:dyDescent="0.2">
      <c r="D3143" s="390"/>
    </row>
    <row r="3144" spans="4:4" x14ac:dyDescent="0.2">
      <c r="D3144" s="390"/>
    </row>
    <row r="3145" spans="4:4" x14ac:dyDescent="0.2">
      <c r="D3145" s="390"/>
    </row>
    <row r="3146" spans="4:4" x14ac:dyDescent="0.2">
      <c r="D3146" s="390"/>
    </row>
    <row r="3147" spans="4:4" x14ac:dyDescent="0.2">
      <c r="D3147" s="390"/>
    </row>
    <row r="3148" spans="4:4" x14ac:dyDescent="0.2">
      <c r="D3148" s="390"/>
    </row>
    <row r="3149" spans="4:4" x14ac:dyDescent="0.2">
      <c r="D3149" s="390"/>
    </row>
    <row r="3150" spans="4:4" x14ac:dyDescent="0.2">
      <c r="D3150" s="390"/>
    </row>
    <row r="3151" spans="4:4" x14ac:dyDescent="0.2">
      <c r="D3151" s="390"/>
    </row>
    <row r="3152" spans="4:4" x14ac:dyDescent="0.2">
      <c r="D3152" s="390"/>
    </row>
    <row r="3153" spans="4:4" x14ac:dyDescent="0.2">
      <c r="D3153" s="390"/>
    </row>
    <row r="3154" spans="4:4" x14ac:dyDescent="0.2">
      <c r="D3154" s="390"/>
    </row>
    <row r="3155" spans="4:4" x14ac:dyDescent="0.2">
      <c r="D3155" s="390"/>
    </row>
    <row r="3156" spans="4:4" x14ac:dyDescent="0.2">
      <c r="D3156" s="390"/>
    </row>
    <row r="3157" spans="4:4" x14ac:dyDescent="0.2">
      <c r="D3157" s="390"/>
    </row>
    <row r="3158" spans="4:4" x14ac:dyDescent="0.2">
      <c r="D3158" s="390"/>
    </row>
    <row r="3159" spans="4:4" x14ac:dyDescent="0.2">
      <c r="D3159" s="390"/>
    </row>
    <row r="3160" spans="4:4" x14ac:dyDescent="0.2">
      <c r="D3160" s="390"/>
    </row>
    <row r="3161" spans="4:4" x14ac:dyDescent="0.2">
      <c r="D3161" s="390"/>
    </row>
    <row r="3162" spans="4:4" x14ac:dyDescent="0.2">
      <c r="D3162" s="390"/>
    </row>
    <row r="3163" spans="4:4" x14ac:dyDescent="0.2">
      <c r="D3163" s="390"/>
    </row>
    <row r="3164" spans="4:4" x14ac:dyDescent="0.2">
      <c r="D3164" s="390"/>
    </row>
    <row r="3165" spans="4:4" x14ac:dyDescent="0.2">
      <c r="D3165" s="390"/>
    </row>
    <row r="3166" spans="4:4" x14ac:dyDescent="0.2">
      <c r="D3166" s="390"/>
    </row>
    <row r="3167" spans="4:4" x14ac:dyDescent="0.2">
      <c r="D3167" s="390"/>
    </row>
    <row r="3168" spans="4:4" x14ac:dyDescent="0.2">
      <c r="D3168" s="390"/>
    </row>
    <row r="3169" spans="4:4" x14ac:dyDescent="0.2">
      <c r="D3169" s="390"/>
    </row>
    <row r="3170" spans="4:4" x14ac:dyDescent="0.2">
      <c r="D3170" s="390"/>
    </row>
    <row r="3171" spans="4:4" x14ac:dyDescent="0.2">
      <c r="D3171" s="390"/>
    </row>
    <row r="3172" spans="4:4" x14ac:dyDescent="0.2">
      <c r="D3172" s="390"/>
    </row>
    <row r="3173" spans="4:4" x14ac:dyDescent="0.2">
      <c r="D3173" s="390"/>
    </row>
    <row r="3174" spans="4:4" x14ac:dyDescent="0.2">
      <c r="D3174" s="390"/>
    </row>
    <row r="3175" spans="4:4" x14ac:dyDescent="0.2">
      <c r="D3175" s="390"/>
    </row>
    <row r="3176" spans="4:4" x14ac:dyDescent="0.2">
      <c r="D3176" s="390"/>
    </row>
    <row r="3177" spans="4:4" x14ac:dyDescent="0.2">
      <c r="D3177" s="390"/>
    </row>
    <row r="3178" spans="4:4" x14ac:dyDescent="0.2">
      <c r="D3178" s="390"/>
    </row>
    <row r="3179" spans="4:4" x14ac:dyDescent="0.2">
      <c r="D3179" s="390"/>
    </row>
    <row r="3180" spans="4:4" x14ac:dyDescent="0.2">
      <c r="D3180" s="390"/>
    </row>
    <row r="3181" spans="4:4" x14ac:dyDescent="0.2">
      <c r="D3181" s="390"/>
    </row>
    <row r="3182" spans="4:4" x14ac:dyDescent="0.2">
      <c r="D3182" s="390"/>
    </row>
    <row r="3183" spans="4:4" x14ac:dyDescent="0.2">
      <c r="D3183" s="390"/>
    </row>
    <row r="3184" spans="4:4" x14ac:dyDescent="0.2">
      <c r="D3184" s="390"/>
    </row>
    <row r="3185" spans="4:4" x14ac:dyDescent="0.2">
      <c r="D3185" s="390"/>
    </row>
    <row r="3186" spans="4:4" x14ac:dyDescent="0.2">
      <c r="D3186" s="390"/>
    </row>
    <row r="3187" spans="4:4" x14ac:dyDescent="0.2">
      <c r="D3187" s="390"/>
    </row>
    <row r="3188" spans="4:4" x14ac:dyDescent="0.2">
      <c r="D3188" s="390"/>
    </row>
    <row r="3189" spans="4:4" x14ac:dyDescent="0.2">
      <c r="D3189" s="390"/>
    </row>
    <row r="3190" spans="4:4" x14ac:dyDescent="0.2">
      <c r="D3190" s="390"/>
    </row>
    <row r="3191" spans="4:4" x14ac:dyDescent="0.2">
      <c r="D3191" s="390"/>
    </row>
    <row r="3192" spans="4:4" x14ac:dyDescent="0.2">
      <c r="D3192" s="390"/>
    </row>
    <row r="3193" spans="4:4" x14ac:dyDescent="0.2">
      <c r="D3193" s="390"/>
    </row>
    <row r="3194" spans="4:4" x14ac:dyDescent="0.2">
      <c r="D3194" s="390"/>
    </row>
    <row r="3195" spans="4:4" x14ac:dyDescent="0.2">
      <c r="D3195" s="390"/>
    </row>
    <row r="3196" spans="4:4" x14ac:dyDescent="0.2">
      <c r="D3196" s="390"/>
    </row>
    <row r="3197" spans="4:4" x14ac:dyDescent="0.2">
      <c r="D3197" s="390"/>
    </row>
    <row r="3198" spans="4:4" x14ac:dyDescent="0.2">
      <c r="D3198" s="390"/>
    </row>
    <row r="3199" spans="4:4" x14ac:dyDescent="0.2">
      <c r="D3199" s="390"/>
    </row>
    <row r="3200" spans="4:4" x14ac:dyDescent="0.2">
      <c r="D3200" s="390"/>
    </row>
    <row r="3201" spans="4:4" x14ac:dyDescent="0.2">
      <c r="D3201" s="390"/>
    </row>
    <row r="3202" spans="4:4" x14ac:dyDescent="0.2">
      <c r="D3202" s="390"/>
    </row>
    <row r="3203" spans="4:4" x14ac:dyDescent="0.2">
      <c r="D3203" s="390"/>
    </row>
    <row r="3204" spans="4:4" x14ac:dyDescent="0.2">
      <c r="D3204" s="390"/>
    </row>
    <row r="3205" spans="4:4" x14ac:dyDescent="0.2">
      <c r="D3205" s="390"/>
    </row>
    <row r="3206" spans="4:4" x14ac:dyDescent="0.2">
      <c r="D3206" s="390"/>
    </row>
    <row r="3207" spans="4:4" x14ac:dyDescent="0.2">
      <c r="D3207" s="390"/>
    </row>
    <row r="3208" spans="4:4" x14ac:dyDescent="0.2">
      <c r="D3208" s="390"/>
    </row>
    <row r="3209" spans="4:4" x14ac:dyDescent="0.2">
      <c r="D3209" s="390"/>
    </row>
    <row r="3210" spans="4:4" x14ac:dyDescent="0.2">
      <c r="D3210" s="390"/>
    </row>
    <row r="3211" spans="4:4" x14ac:dyDescent="0.2">
      <c r="D3211" s="390"/>
    </row>
    <row r="3212" spans="4:4" x14ac:dyDescent="0.2">
      <c r="D3212" s="390"/>
    </row>
    <row r="3213" spans="4:4" x14ac:dyDescent="0.2">
      <c r="D3213" s="390"/>
    </row>
    <row r="3214" spans="4:4" x14ac:dyDescent="0.2">
      <c r="D3214" s="390"/>
    </row>
    <row r="3215" spans="4:4" x14ac:dyDescent="0.2">
      <c r="D3215" s="390"/>
    </row>
    <row r="3216" spans="4:4" x14ac:dyDescent="0.2">
      <c r="D3216" s="390"/>
    </row>
    <row r="3217" spans="4:4" x14ac:dyDescent="0.2">
      <c r="D3217" s="390"/>
    </row>
    <row r="3218" spans="4:4" x14ac:dyDescent="0.2">
      <c r="D3218" s="390"/>
    </row>
    <row r="3219" spans="4:4" x14ac:dyDescent="0.2">
      <c r="D3219" s="390"/>
    </row>
    <row r="3220" spans="4:4" x14ac:dyDescent="0.2">
      <c r="D3220" s="390"/>
    </row>
    <row r="3221" spans="4:4" x14ac:dyDescent="0.2">
      <c r="D3221" s="390"/>
    </row>
    <row r="3222" spans="4:4" x14ac:dyDescent="0.2">
      <c r="D3222" s="390"/>
    </row>
    <row r="3223" spans="4:4" x14ac:dyDescent="0.2">
      <c r="D3223" s="390"/>
    </row>
    <row r="3224" spans="4:4" x14ac:dyDescent="0.2">
      <c r="D3224" s="390"/>
    </row>
    <row r="3225" spans="4:4" x14ac:dyDescent="0.2">
      <c r="D3225" s="390"/>
    </row>
    <row r="3226" spans="4:4" x14ac:dyDescent="0.2">
      <c r="D3226" s="390"/>
    </row>
    <row r="3227" spans="4:4" x14ac:dyDescent="0.2">
      <c r="D3227" s="390"/>
    </row>
    <row r="3228" spans="4:4" x14ac:dyDescent="0.2">
      <c r="D3228" s="390"/>
    </row>
    <row r="3229" spans="4:4" x14ac:dyDescent="0.2">
      <c r="D3229" s="390"/>
    </row>
    <row r="3230" spans="4:4" x14ac:dyDescent="0.2">
      <c r="D3230" s="390"/>
    </row>
    <row r="3231" spans="4:4" x14ac:dyDescent="0.2">
      <c r="D3231" s="390"/>
    </row>
    <row r="3232" spans="4:4" x14ac:dyDescent="0.2">
      <c r="D3232" s="390"/>
    </row>
    <row r="3233" spans="4:4" x14ac:dyDescent="0.2">
      <c r="D3233" s="390"/>
    </row>
    <row r="3234" spans="4:4" x14ac:dyDescent="0.2">
      <c r="D3234" s="390"/>
    </row>
    <row r="3235" spans="4:4" x14ac:dyDescent="0.2">
      <c r="D3235" s="390"/>
    </row>
    <row r="3236" spans="4:4" x14ac:dyDescent="0.2">
      <c r="D3236" s="390"/>
    </row>
    <row r="3237" spans="4:4" x14ac:dyDescent="0.2">
      <c r="D3237" s="390"/>
    </row>
    <row r="3238" spans="4:4" x14ac:dyDescent="0.2">
      <c r="D3238" s="390"/>
    </row>
    <row r="3239" spans="4:4" x14ac:dyDescent="0.2">
      <c r="D3239" s="390"/>
    </row>
    <row r="3240" spans="4:4" x14ac:dyDescent="0.2">
      <c r="D3240" s="390"/>
    </row>
    <row r="3241" spans="4:4" x14ac:dyDescent="0.2">
      <c r="D3241" s="390"/>
    </row>
    <row r="3242" spans="4:4" x14ac:dyDescent="0.2">
      <c r="D3242" s="390"/>
    </row>
    <row r="3243" spans="4:4" x14ac:dyDescent="0.2">
      <c r="D3243" s="390"/>
    </row>
    <row r="3244" spans="4:4" x14ac:dyDescent="0.2">
      <c r="D3244" s="390"/>
    </row>
    <row r="3245" spans="4:4" x14ac:dyDescent="0.2">
      <c r="D3245" s="390"/>
    </row>
    <row r="3246" spans="4:4" x14ac:dyDescent="0.2">
      <c r="D3246" s="390"/>
    </row>
    <row r="3247" spans="4:4" x14ac:dyDescent="0.2">
      <c r="D3247" s="390"/>
    </row>
    <row r="3248" spans="4:4" x14ac:dyDescent="0.2">
      <c r="D3248" s="390"/>
    </row>
    <row r="3249" spans="4:4" x14ac:dyDescent="0.2">
      <c r="D3249" s="390"/>
    </row>
    <row r="3250" spans="4:4" x14ac:dyDescent="0.2">
      <c r="D3250" s="390"/>
    </row>
    <row r="3251" spans="4:4" x14ac:dyDescent="0.2">
      <c r="D3251" s="390"/>
    </row>
    <row r="3252" spans="4:4" x14ac:dyDescent="0.2">
      <c r="D3252" s="390"/>
    </row>
    <row r="3253" spans="4:4" x14ac:dyDescent="0.2">
      <c r="D3253" s="390"/>
    </row>
    <row r="3254" spans="4:4" x14ac:dyDescent="0.2">
      <c r="D3254" s="390"/>
    </row>
    <row r="3255" spans="4:4" x14ac:dyDescent="0.2">
      <c r="D3255" s="390"/>
    </row>
    <row r="3256" spans="4:4" x14ac:dyDescent="0.2">
      <c r="D3256" s="390"/>
    </row>
    <row r="3257" spans="4:4" x14ac:dyDescent="0.2">
      <c r="D3257" s="390"/>
    </row>
    <row r="3258" spans="4:4" x14ac:dyDescent="0.2">
      <c r="D3258" s="390"/>
    </row>
    <row r="3259" spans="4:4" x14ac:dyDescent="0.2">
      <c r="D3259" s="390"/>
    </row>
    <row r="3260" spans="4:4" x14ac:dyDescent="0.2">
      <c r="D3260" s="390"/>
    </row>
    <row r="3261" spans="4:4" x14ac:dyDescent="0.2">
      <c r="D3261" s="390"/>
    </row>
    <row r="3262" spans="4:4" x14ac:dyDescent="0.2">
      <c r="D3262" s="390"/>
    </row>
    <row r="3263" spans="4:4" x14ac:dyDescent="0.2">
      <c r="D3263" s="390"/>
    </row>
    <row r="3264" spans="4:4" x14ac:dyDescent="0.2">
      <c r="D3264" s="390"/>
    </row>
    <row r="3265" spans="4:4" x14ac:dyDescent="0.2">
      <c r="D3265" s="390"/>
    </row>
    <row r="3266" spans="4:4" x14ac:dyDescent="0.2">
      <c r="D3266" s="390"/>
    </row>
    <row r="3267" spans="4:4" x14ac:dyDescent="0.2">
      <c r="D3267" s="390"/>
    </row>
    <row r="3268" spans="4:4" x14ac:dyDescent="0.2">
      <c r="D3268" s="390"/>
    </row>
    <row r="3269" spans="4:4" x14ac:dyDescent="0.2">
      <c r="D3269" s="390"/>
    </row>
    <row r="3270" spans="4:4" x14ac:dyDescent="0.2">
      <c r="D3270" s="390"/>
    </row>
    <row r="3271" spans="4:4" x14ac:dyDescent="0.2">
      <c r="D3271" s="390"/>
    </row>
    <row r="3272" spans="4:4" x14ac:dyDescent="0.2">
      <c r="D3272" s="390"/>
    </row>
    <row r="3273" spans="4:4" x14ac:dyDescent="0.2">
      <c r="D3273" s="390"/>
    </row>
    <row r="3274" spans="4:4" x14ac:dyDescent="0.2">
      <c r="D3274" s="390"/>
    </row>
    <row r="3275" spans="4:4" x14ac:dyDescent="0.2">
      <c r="D3275" s="390"/>
    </row>
    <row r="3276" spans="4:4" x14ac:dyDescent="0.2">
      <c r="D3276" s="390"/>
    </row>
    <row r="3277" spans="4:4" x14ac:dyDescent="0.2">
      <c r="D3277" s="390"/>
    </row>
    <row r="3278" spans="4:4" x14ac:dyDescent="0.2">
      <c r="D3278" s="390"/>
    </row>
    <row r="3279" spans="4:4" x14ac:dyDescent="0.2">
      <c r="D3279" s="390"/>
    </row>
    <row r="3280" spans="4:4" x14ac:dyDescent="0.2">
      <c r="D3280" s="390"/>
    </row>
    <row r="3281" spans="4:4" x14ac:dyDescent="0.2">
      <c r="D3281" s="390"/>
    </row>
    <row r="3282" spans="4:4" x14ac:dyDescent="0.2">
      <c r="D3282" s="390"/>
    </row>
    <row r="3283" spans="4:4" x14ac:dyDescent="0.2">
      <c r="D3283" s="390"/>
    </row>
    <row r="3284" spans="4:4" x14ac:dyDescent="0.2">
      <c r="D3284" s="390"/>
    </row>
    <row r="3285" spans="4:4" x14ac:dyDescent="0.2">
      <c r="D3285" s="390"/>
    </row>
    <row r="3286" spans="4:4" x14ac:dyDescent="0.2">
      <c r="D3286" s="390"/>
    </row>
    <row r="3287" spans="4:4" x14ac:dyDescent="0.2">
      <c r="D3287" s="390"/>
    </row>
    <row r="3288" spans="4:4" x14ac:dyDescent="0.2">
      <c r="D3288" s="390"/>
    </row>
    <row r="3289" spans="4:4" x14ac:dyDescent="0.2">
      <c r="D3289" s="390"/>
    </row>
    <row r="3290" spans="4:4" x14ac:dyDescent="0.2">
      <c r="D3290" s="390"/>
    </row>
    <row r="3291" spans="4:4" x14ac:dyDescent="0.2">
      <c r="D3291" s="390"/>
    </row>
    <row r="3292" spans="4:4" x14ac:dyDescent="0.2">
      <c r="D3292" s="390"/>
    </row>
    <row r="3293" spans="4:4" x14ac:dyDescent="0.2">
      <c r="D3293" s="390"/>
    </row>
    <row r="3294" spans="4:4" x14ac:dyDescent="0.2">
      <c r="D3294" s="390"/>
    </row>
    <row r="3295" spans="4:4" x14ac:dyDescent="0.2">
      <c r="D3295" s="390"/>
    </row>
    <row r="3296" spans="4:4" x14ac:dyDescent="0.2">
      <c r="D3296" s="390"/>
    </row>
    <row r="3297" spans="4:4" x14ac:dyDescent="0.2">
      <c r="D3297" s="390"/>
    </row>
    <row r="3298" spans="4:4" x14ac:dyDescent="0.2">
      <c r="D3298" s="390"/>
    </row>
    <row r="3299" spans="4:4" x14ac:dyDescent="0.2">
      <c r="D3299" s="390"/>
    </row>
    <row r="3300" spans="4:4" x14ac:dyDescent="0.2">
      <c r="D3300" s="390"/>
    </row>
    <row r="3301" spans="4:4" x14ac:dyDescent="0.2">
      <c r="D3301" s="390"/>
    </row>
    <row r="3302" spans="4:4" x14ac:dyDescent="0.2">
      <c r="D3302" s="390"/>
    </row>
    <row r="3303" spans="4:4" x14ac:dyDescent="0.2">
      <c r="D3303" s="390"/>
    </row>
    <row r="3304" spans="4:4" x14ac:dyDescent="0.2">
      <c r="D3304" s="390"/>
    </row>
    <row r="3305" spans="4:4" x14ac:dyDescent="0.2">
      <c r="D3305" s="390"/>
    </row>
    <row r="3306" spans="4:4" x14ac:dyDescent="0.2">
      <c r="D3306" s="390"/>
    </row>
    <row r="3307" spans="4:4" x14ac:dyDescent="0.2">
      <c r="D3307" s="390"/>
    </row>
    <row r="3308" spans="4:4" x14ac:dyDescent="0.2">
      <c r="D3308" s="390"/>
    </row>
    <row r="3309" spans="4:4" x14ac:dyDescent="0.2">
      <c r="D3309" s="390"/>
    </row>
    <row r="3310" spans="4:4" x14ac:dyDescent="0.2">
      <c r="D3310" s="390"/>
    </row>
    <row r="3311" spans="4:4" x14ac:dyDescent="0.2">
      <c r="D3311" s="390"/>
    </row>
    <row r="3312" spans="4:4" x14ac:dyDescent="0.2">
      <c r="D3312" s="390"/>
    </row>
    <row r="3313" spans="4:4" x14ac:dyDescent="0.2">
      <c r="D3313" s="390"/>
    </row>
    <row r="3314" spans="4:4" x14ac:dyDescent="0.2">
      <c r="D3314" s="390"/>
    </row>
    <row r="3315" spans="4:4" x14ac:dyDescent="0.2">
      <c r="D3315" s="390"/>
    </row>
    <row r="3316" spans="4:4" x14ac:dyDescent="0.2">
      <c r="D3316" s="390"/>
    </row>
    <row r="3317" spans="4:4" x14ac:dyDescent="0.2">
      <c r="D3317" s="390"/>
    </row>
    <row r="3318" spans="4:4" x14ac:dyDescent="0.2">
      <c r="D3318" s="390"/>
    </row>
    <row r="3319" spans="4:4" x14ac:dyDescent="0.2">
      <c r="D3319" s="390"/>
    </row>
    <row r="3320" spans="4:4" x14ac:dyDescent="0.2">
      <c r="D3320" s="390"/>
    </row>
    <row r="3321" spans="4:4" x14ac:dyDescent="0.2">
      <c r="D3321" s="390"/>
    </row>
    <row r="3322" spans="4:4" x14ac:dyDescent="0.2">
      <c r="D3322" s="390"/>
    </row>
    <row r="3323" spans="4:4" x14ac:dyDescent="0.2">
      <c r="D3323" s="390"/>
    </row>
    <row r="3324" spans="4:4" x14ac:dyDescent="0.2">
      <c r="D3324" s="390"/>
    </row>
    <row r="3325" spans="4:4" x14ac:dyDescent="0.2">
      <c r="D3325" s="390"/>
    </row>
    <row r="3326" spans="4:4" x14ac:dyDescent="0.2">
      <c r="D3326" s="390"/>
    </row>
    <row r="3327" spans="4:4" x14ac:dyDescent="0.2">
      <c r="D3327" s="390"/>
    </row>
    <row r="3328" spans="4:4" x14ac:dyDescent="0.2">
      <c r="D3328" s="390"/>
    </row>
    <row r="3329" spans="4:4" x14ac:dyDescent="0.2">
      <c r="D3329" s="390"/>
    </row>
    <row r="3330" spans="4:4" x14ac:dyDescent="0.2">
      <c r="D3330" s="390"/>
    </row>
    <row r="3331" spans="4:4" x14ac:dyDescent="0.2">
      <c r="D3331" s="390"/>
    </row>
    <row r="3332" spans="4:4" x14ac:dyDescent="0.2">
      <c r="D3332" s="390"/>
    </row>
    <row r="3333" spans="4:4" x14ac:dyDescent="0.2">
      <c r="D3333" s="390"/>
    </row>
    <row r="3334" spans="4:4" x14ac:dyDescent="0.2">
      <c r="D3334" s="390"/>
    </row>
    <row r="3335" spans="4:4" x14ac:dyDescent="0.2">
      <c r="D3335" s="390"/>
    </row>
    <row r="3336" spans="4:4" x14ac:dyDescent="0.2">
      <c r="D3336" s="390"/>
    </row>
    <row r="3337" spans="4:4" x14ac:dyDescent="0.2">
      <c r="D3337" s="390"/>
    </row>
    <row r="3338" spans="4:4" x14ac:dyDescent="0.2">
      <c r="D3338" s="390"/>
    </row>
    <row r="3339" spans="4:4" x14ac:dyDescent="0.2">
      <c r="D3339" s="390"/>
    </row>
    <row r="3340" spans="4:4" x14ac:dyDescent="0.2">
      <c r="D3340" s="390"/>
    </row>
    <row r="3341" spans="4:4" x14ac:dyDescent="0.2">
      <c r="D3341" s="390"/>
    </row>
    <row r="3342" spans="4:4" x14ac:dyDescent="0.2">
      <c r="D3342" s="390"/>
    </row>
    <row r="3343" spans="4:4" x14ac:dyDescent="0.2">
      <c r="D3343" s="390"/>
    </row>
    <row r="3344" spans="4:4" x14ac:dyDescent="0.2">
      <c r="D3344" s="390"/>
    </row>
    <row r="3345" spans="4:4" x14ac:dyDescent="0.2">
      <c r="D3345" s="390"/>
    </row>
    <row r="3346" spans="4:4" x14ac:dyDescent="0.2">
      <c r="D3346" s="390"/>
    </row>
    <row r="3347" spans="4:4" x14ac:dyDescent="0.2">
      <c r="D3347" s="390"/>
    </row>
    <row r="3348" spans="4:4" x14ac:dyDescent="0.2">
      <c r="D3348" s="390"/>
    </row>
    <row r="3349" spans="4:4" x14ac:dyDescent="0.2">
      <c r="D3349" s="390"/>
    </row>
    <row r="3350" spans="4:4" x14ac:dyDescent="0.2">
      <c r="D3350" s="390"/>
    </row>
    <row r="3351" spans="4:4" x14ac:dyDescent="0.2">
      <c r="D3351" s="390"/>
    </row>
    <row r="3352" spans="4:4" x14ac:dyDescent="0.2">
      <c r="D3352" s="390"/>
    </row>
    <row r="3353" spans="4:4" x14ac:dyDescent="0.2">
      <c r="D3353" s="390"/>
    </row>
    <row r="3354" spans="4:4" x14ac:dyDescent="0.2">
      <c r="D3354" s="390"/>
    </row>
    <row r="3355" spans="4:4" x14ac:dyDescent="0.2">
      <c r="D3355" s="390"/>
    </row>
    <row r="3356" spans="4:4" x14ac:dyDescent="0.2">
      <c r="D3356" s="390"/>
    </row>
    <row r="3357" spans="4:4" x14ac:dyDescent="0.2">
      <c r="D3357" s="390"/>
    </row>
    <row r="3358" spans="4:4" x14ac:dyDescent="0.2">
      <c r="D3358" s="390"/>
    </row>
    <row r="3359" spans="4:4" x14ac:dyDescent="0.2">
      <c r="D3359" s="390"/>
    </row>
    <row r="3360" spans="4:4" x14ac:dyDescent="0.2">
      <c r="D3360" s="390"/>
    </row>
    <row r="3361" spans="4:4" x14ac:dyDescent="0.2">
      <c r="D3361" s="390"/>
    </row>
    <row r="3362" spans="4:4" x14ac:dyDescent="0.2">
      <c r="D3362" s="390"/>
    </row>
    <row r="3363" spans="4:4" x14ac:dyDescent="0.2">
      <c r="D3363" s="390"/>
    </row>
    <row r="3364" spans="4:4" x14ac:dyDescent="0.2">
      <c r="D3364" s="390"/>
    </row>
    <row r="3365" spans="4:4" x14ac:dyDescent="0.2">
      <c r="D3365" s="390"/>
    </row>
    <row r="3366" spans="4:4" x14ac:dyDescent="0.2">
      <c r="D3366" s="390"/>
    </row>
    <row r="3367" spans="4:4" x14ac:dyDescent="0.2">
      <c r="D3367" s="390"/>
    </row>
    <row r="3368" spans="4:4" x14ac:dyDescent="0.2">
      <c r="D3368" s="390"/>
    </row>
    <row r="3369" spans="4:4" x14ac:dyDescent="0.2">
      <c r="D3369" s="390"/>
    </row>
    <row r="3370" spans="4:4" x14ac:dyDescent="0.2">
      <c r="D3370" s="390"/>
    </row>
    <row r="3371" spans="4:4" x14ac:dyDescent="0.2">
      <c r="D3371" s="390"/>
    </row>
    <row r="3372" spans="4:4" x14ac:dyDescent="0.2">
      <c r="D3372" s="390"/>
    </row>
    <row r="3373" spans="4:4" x14ac:dyDescent="0.2">
      <c r="D3373" s="390"/>
    </row>
    <row r="3374" spans="4:4" x14ac:dyDescent="0.2">
      <c r="D3374" s="390"/>
    </row>
    <row r="3375" spans="4:4" x14ac:dyDescent="0.2">
      <c r="D3375" s="390"/>
    </row>
    <row r="3376" spans="4:4" x14ac:dyDescent="0.2">
      <c r="D3376" s="390"/>
    </row>
    <row r="3377" spans="4:4" x14ac:dyDescent="0.2">
      <c r="D3377" s="390"/>
    </row>
    <row r="3378" spans="4:4" x14ac:dyDescent="0.2">
      <c r="D3378" s="390"/>
    </row>
    <row r="3379" spans="4:4" x14ac:dyDescent="0.2">
      <c r="D3379" s="390"/>
    </row>
    <row r="3380" spans="4:4" x14ac:dyDescent="0.2">
      <c r="D3380" s="390"/>
    </row>
    <row r="3381" spans="4:4" x14ac:dyDescent="0.2">
      <c r="D3381" s="390"/>
    </row>
    <row r="3382" spans="4:4" x14ac:dyDescent="0.2">
      <c r="D3382" s="390"/>
    </row>
    <row r="3383" spans="4:4" x14ac:dyDescent="0.2">
      <c r="D3383" s="390"/>
    </row>
    <row r="3384" spans="4:4" x14ac:dyDescent="0.2">
      <c r="D3384" s="390"/>
    </row>
    <row r="3385" spans="4:4" x14ac:dyDescent="0.2">
      <c r="D3385" s="390"/>
    </row>
    <row r="3386" spans="4:4" x14ac:dyDescent="0.2">
      <c r="D3386" s="390"/>
    </row>
    <row r="3387" spans="4:4" x14ac:dyDescent="0.2">
      <c r="D3387" s="390"/>
    </row>
    <row r="3388" spans="4:4" x14ac:dyDescent="0.2">
      <c r="D3388" s="390"/>
    </row>
    <row r="3389" spans="4:4" x14ac:dyDescent="0.2">
      <c r="D3389" s="390"/>
    </row>
    <row r="3390" spans="4:4" x14ac:dyDescent="0.2">
      <c r="D3390" s="390"/>
    </row>
    <row r="3391" spans="4:4" x14ac:dyDescent="0.2">
      <c r="D3391" s="390"/>
    </row>
    <row r="3392" spans="4:4" x14ac:dyDescent="0.2">
      <c r="D3392" s="390"/>
    </row>
    <row r="3393" spans="4:4" x14ac:dyDescent="0.2">
      <c r="D3393" s="390"/>
    </row>
    <row r="3394" spans="4:4" x14ac:dyDescent="0.2">
      <c r="D3394" s="390"/>
    </row>
    <row r="3395" spans="4:4" x14ac:dyDescent="0.2">
      <c r="D3395" s="390"/>
    </row>
    <row r="3396" spans="4:4" x14ac:dyDescent="0.2">
      <c r="D3396" s="390"/>
    </row>
    <row r="3397" spans="4:4" x14ac:dyDescent="0.2">
      <c r="D3397" s="390"/>
    </row>
    <row r="3398" spans="4:4" x14ac:dyDescent="0.2">
      <c r="D3398" s="390"/>
    </row>
    <row r="3399" spans="4:4" x14ac:dyDescent="0.2">
      <c r="D3399" s="390"/>
    </row>
    <row r="3400" spans="4:4" x14ac:dyDescent="0.2">
      <c r="D3400" s="390"/>
    </row>
    <row r="3401" spans="4:4" x14ac:dyDescent="0.2">
      <c r="D3401" s="390"/>
    </row>
    <row r="3402" spans="4:4" x14ac:dyDescent="0.2">
      <c r="D3402" s="390"/>
    </row>
    <row r="3403" spans="4:4" x14ac:dyDescent="0.2">
      <c r="D3403" s="390"/>
    </row>
    <row r="3404" spans="4:4" x14ac:dyDescent="0.2">
      <c r="D3404" s="390"/>
    </row>
    <row r="3405" spans="4:4" x14ac:dyDescent="0.2">
      <c r="D3405" s="390"/>
    </row>
    <row r="3406" spans="4:4" x14ac:dyDescent="0.2">
      <c r="D3406" s="390"/>
    </row>
    <row r="3407" spans="4:4" x14ac:dyDescent="0.2">
      <c r="D3407" s="390"/>
    </row>
    <row r="3408" spans="4:4" x14ac:dyDescent="0.2">
      <c r="D3408" s="390"/>
    </row>
    <row r="3409" spans="4:4" x14ac:dyDescent="0.2">
      <c r="D3409" s="390"/>
    </row>
    <row r="3410" spans="4:4" x14ac:dyDescent="0.2">
      <c r="D3410" s="390"/>
    </row>
    <row r="3411" spans="4:4" x14ac:dyDescent="0.2">
      <c r="D3411" s="390"/>
    </row>
    <row r="3412" spans="4:4" x14ac:dyDescent="0.2">
      <c r="D3412" s="390"/>
    </row>
    <row r="3413" spans="4:4" x14ac:dyDescent="0.2">
      <c r="D3413" s="390"/>
    </row>
    <row r="3414" spans="4:4" x14ac:dyDescent="0.2">
      <c r="D3414" s="390"/>
    </row>
    <row r="3415" spans="4:4" x14ac:dyDescent="0.2">
      <c r="D3415" s="390"/>
    </row>
    <row r="3416" spans="4:4" x14ac:dyDescent="0.2">
      <c r="D3416" s="390"/>
    </row>
    <row r="3417" spans="4:4" x14ac:dyDescent="0.2">
      <c r="D3417" s="390"/>
    </row>
    <row r="3418" spans="4:4" x14ac:dyDescent="0.2">
      <c r="D3418" s="390"/>
    </row>
    <row r="3419" spans="4:4" x14ac:dyDescent="0.2">
      <c r="D3419" s="390"/>
    </row>
    <row r="3420" spans="4:4" x14ac:dyDescent="0.2">
      <c r="D3420" s="390"/>
    </row>
    <row r="3421" spans="4:4" x14ac:dyDescent="0.2">
      <c r="D3421" s="390"/>
    </row>
    <row r="3422" spans="4:4" x14ac:dyDescent="0.2">
      <c r="D3422" s="390"/>
    </row>
    <row r="3423" spans="4:4" x14ac:dyDescent="0.2">
      <c r="D3423" s="390"/>
    </row>
    <row r="3424" spans="4:4" x14ac:dyDescent="0.2">
      <c r="D3424" s="390"/>
    </row>
    <row r="3425" spans="4:4" x14ac:dyDescent="0.2">
      <c r="D3425" s="390"/>
    </row>
    <row r="3426" spans="4:4" x14ac:dyDescent="0.2">
      <c r="D3426" s="390"/>
    </row>
    <row r="3427" spans="4:4" x14ac:dyDescent="0.2">
      <c r="D3427" s="390"/>
    </row>
    <row r="3428" spans="4:4" x14ac:dyDescent="0.2">
      <c r="D3428" s="390"/>
    </row>
    <row r="3429" spans="4:4" x14ac:dyDescent="0.2">
      <c r="D3429" s="390"/>
    </row>
    <row r="3430" spans="4:4" x14ac:dyDescent="0.2">
      <c r="D3430" s="390"/>
    </row>
    <row r="3431" spans="4:4" x14ac:dyDescent="0.2">
      <c r="D3431" s="390"/>
    </row>
    <row r="3432" spans="4:4" x14ac:dyDescent="0.2">
      <c r="D3432" s="390"/>
    </row>
    <row r="3433" spans="4:4" x14ac:dyDescent="0.2">
      <c r="D3433" s="390"/>
    </row>
    <row r="3434" spans="4:4" x14ac:dyDescent="0.2">
      <c r="D3434" s="390"/>
    </row>
    <row r="3435" spans="4:4" x14ac:dyDescent="0.2">
      <c r="D3435" s="390"/>
    </row>
    <row r="3436" spans="4:4" x14ac:dyDescent="0.2">
      <c r="D3436" s="390"/>
    </row>
    <row r="3437" spans="4:4" x14ac:dyDescent="0.2">
      <c r="D3437" s="390"/>
    </row>
    <row r="3438" spans="4:4" x14ac:dyDescent="0.2">
      <c r="D3438" s="390"/>
    </row>
    <row r="3439" spans="4:4" x14ac:dyDescent="0.2">
      <c r="D3439" s="390"/>
    </row>
    <row r="3440" spans="4:4" x14ac:dyDescent="0.2">
      <c r="D3440" s="390"/>
    </row>
    <row r="3441" spans="4:4" x14ac:dyDescent="0.2">
      <c r="D3441" s="390"/>
    </row>
    <row r="3442" spans="4:4" x14ac:dyDescent="0.2">
      <c r="D3442" s="390"/>
    </row>
    <row r="3443" spans="4:4" x14ac:dyDescent="0.2">
      <c r="D3443" s="390"/>
    </row>
    <row r="3444" spans="4:4" x14ac:dyDescent="0.2">
      <c r="D3444" s="390"/>
    </row>
    <row r="3445" spans="4:4" x14ac:dyDescent="0.2">
      <c r="D3445" s="390"/>
    </row>
    <row r="3446" spans="4:4" x14ac:dyDescent="0.2">
      <c r="D3446" s="390"/>
    </row>
    <row r="3447" spans="4:4" x14ac:dyDescent="0.2">
      <c r="D3447" s="390"/>
    </row>
    <row r="3448" spans="4:4" x14ac:dyDescent="0.2">
      <c r="D3448" s="390"/>
    </row>
    <row r="3449" spans="4:4" x14ac:dyDescent="0.2">
      <c r="D3449" s="390"/>
    </row>
    <row r="3450" spans="4:4" x14ac:dyDescent="0.2">
      <c r="D3450" s="390"/>
    </row>
    <row r="3451" spans="4:4" x14ac:dyDescent="0.2">
      <c r="D3451" s="390"/>
    </row>
    <row r="3452" spans="4:4" x14ac:dyDescent="0.2">
      <c r="D3452" s="390"/>
    </row>
    <row r="3453" spans="4:4" x14ac:dyDescent="0.2">
      <c r="D3453" s="390"/>
    </row>
    <row r="3454" spans="4:4" x14ac:dyDescent="0.2">
      <c r="D3454" s="390"/>
    </row>
    <row r="3455" spans="4:4" x14ac:dyDescent="0.2">
      <c r="D3455" s="390"/>
    </row>
    <row r="3456" spans="4:4" x14ac:dyDescent="0.2">
      <c r="D3456" s="390"/>
    </row>
    <row r="3457" spans="4:4" x14ac:dyDescent="0.2">
      <c r="D3457" s="390"/>
    </row>
    <row r="3458" spans="4:4" x14ac:dyDescent="0.2">
      <c r="D3458" s="390"/>
    </row>
    <row r="3459" spans="4:4" x14ac:dyDescent="0.2">
      <c r="D3459" s="390"/>
    </row>
    <row r="3460" spans="4:4" x14ac:dyDescent="0.2">
      <c r="D3460" s="390"/>
    </row>
    <row r="3461" spans="4:4" x14ac:dyDescent="0.2">
      <c r="D3461" s="390"/>
    </row>
    <row r="3462" spans="4:4" x14ac:dyDescent="0.2">
      <c r="D3462" s="390"/>
    </row>
    <row r="3463" spans="4:4" x14ac:dyDescent="0.2">
      <c r="D3463" s="390"/>
    </row>
    <row r="3464" spans="4:4" x14ac:dyDescent="0.2">
      <c r="D3464" s="390"/>
    </row>
    <row r="3465" spans="4:4" x14ac:dyDescent="0.2">
      <c r="D3465" s="390"/>
    </row>
    <row r="3466" spans="4:4" x14ac:dyDescent="0.2">
      <c r="D3466" s="390"/>
    </row>
    <row r="3467" spans="4:4" x14ac:dyDescent="0.2">
      <c r="D3467" s="390"/>
    </row>
    <row r="3468" spans="4:4" x14ac:dyDescent="0.2">
      <c r="D3468" s="390"/>
    </row>
    <row r="3469" spans="4:4" x14ac:dyDescent="0.2">
      <c r="D3469" s="390"/>
    </row>
    <row r="3470" spans="4:4" x14ac:dyDescent="0.2">
      <c r="D3470" s="390"/>
    </row>
    <row r="3471" spans="4:4" x14ac:dyDescent="0.2">
      <c r="D3471" s="390"/>
    </row>
    <row r="3472" spans="4:4" x14ac:dyDescent="0.2">
      <c r="D3472" s="390"/>
    </row>
    <row r="3473" spans="4:4" x14ac:dyDescent="0.2">
      <c r="D3473" s="390"/>
    </row>
    <row r="3474" spans="4:4" x14ac:dyDescent="0.2">
      <c r="D3474" s="390"/>
    </row>
    <row r="3475" spans="4:4" x14ac:dyDescent="0.2">
      <c r="D3475" s="390"/>
    </row>
    <row r="3476" spans="4:4" x14ac:dyDescent="0.2">
      <c r="D3476" s="390"/>
    </row>
    <row r="3477" spans="4:4" x14ac:dyDescent="0.2">
      <c r="D3477" s="390"/>
    </row>
    <row r="3478" spans="4:4" x14ac:dyDescent="0.2">
      <c r="D3478" s="390"/>
    </row>
    <row r="3479" spans="4:4" x14ac:dyDescent="0.2">
      <c r="D3479" s="390"/>
    </row>
    <row r="3480" spans="4:4" x14ac:dyDescent="0.2">
      <c r="D3480" s="390"/>
    </row>
    <row r="3481" spans="4:4" x14ac:dyDescent="0.2">
      <c r="D3481" s="390"/>
    </row>
    <row r="3482" spans="4:4" x14ac:dyDescent="0.2">
      <c r="D3482" s="390"/>
    </row>
    <row r="3483" spans="4:4" x14ac:dyDescent="0.2">
      <c r="D3483" s="390"/>
    </row>
    <row r="3484" spans="4:4" x14ac:dyDescent="0.2">
      <c r="D3484" s="390"/>
    </row>
    <row r="3485" spans="4:4" x14ac:dyDescent="0.2">
      <c r="D3485" s="390"/>
    </row>
    <row r="3486" spans="4:4" x14ac:dyDescent="0.2">
      <c r="D3486" s="390"/>
    </row>
    <row r="3487" spans="4:4" x14ac:dyDescent="0.2">
      <c r="D3487" s="390"/>
    </row>
    <row r="3488" spans="4:4" x14ac:dyDescent="0.2">
      <c r="D3488" s="390"/>
    </row>
    <row r="3489" spans="4:4" x14ac:dyDescent="0.2">
      <c r="D3489" s="390"/>
    </row>
    <row r="3490" spans="4:4" x14ac:dyDescent="0.2">
      <c r="D3490" s="390"/>
    </row>
    <row r="3491" spans="4:4" x14ac:dyDescent="0.2">
      <c r="D3491" s="390"/>
    </row>
    <row r="3492" spans="4:4" x14ac:dyDescent="0.2">
      <c r="D3492" s="390"/>
    </row>
    <row r="3493" spans="4:4" x14ac:dyDescent="0.2">
      <c r="D3493" s="390"/>
    </row>
    <row r="3494" spans="4:4" x14ac:dyDescent="0.2">
      <c r="D3494" s="390"/>
    </row>
    <row r="3495" spans="4:4" x14ac:dyDescent="0.2">
      <c r="D3495" s="390"/>
    </row>
    <row r="3496" spans="4:4" x14ac:dyDescent="0.2">
      <c r="D3496" s="390"/>
    </row>
    <row r="3497" spans="4:4" x14ac:dyDescent="0.2">
      <c r="D3497" s="390"/>
    </row>
    <row r="3498" spans="4:4" x14ac:dyDescent="0.2">
      <c r="D3498" s="390"/>
    </row>
    <row r="3499" spans="4:4" x14ac:dyDescent="0.2">
      <c r="D3499" s="390"/>
    </row>
    <row r="3500" spans="4:4" x14ac:dyDescent="0.2">
      <c r="D3500" s="390"/>
    </row>
    <row r="3501" spans="4:4" x14ac:dyDescent="0.2">
      <c r="D3501" s="390"/>
    </row>
    <row r="3502" spans="4:4" x14ac:dyDescent="0.2">
      <c r="D3502" s="390"/>
    </row>
    <row r="3503" spans="4:4" x14ac:dyDescent="0.2">
      <c r="D3503" s="390"/>
    </row>
    <row r="3504" spans="4:4" x14ac:dyDescent="0.2">
      <c r="D3504" s="390"/>
    </row>
    <row r="3505" spans="4:4" x14ac:dyDescent="0.2">
      <c r="D3505" s="390"/>
    </row>
    <row r="3506" spans="4:4" x14ac:dyDescent="0.2">
      <c r="D3506" s="390"/>
    </row>
    <row r="3507" spans="4:4" x14ac:dyDescent="0.2">
      <c r="D3507" s="390"/>
    </row>
    <row r="3508" spans="4:4" x14ac:dyDescent="0.2">
      <c r="D3508" s="390"/>
    </row>
    <row r="3509" spans="4:4" x14ac:dyDescent="0.2">
      <c r="D3509" s="390"/>
    </row>
    <row r="3510" spans="4:4" x14ac:dyDescent="0.2">
      <c r="D3510" s="390"/>
    </row>
    <row r="3511" spans="4:4" x14ac:dyDescent="0.2">
      <c r="D3511" s="390"/>
    </row>
    <row r="3512" spans="4:4" x14ac:dyDescent="0.2">
      <c r="D3512" s="390"/>
    </row>
    <row r="3513" spans="4:4" x14ac:dyDescent="0.2">
      <c r="D3513" s="390"/>
    </row>
    <row r="3514" spans="4:4" x14ac:dyDescent="0.2">
      <c r="D3514" s="390"/>
    </row>
    <row r="3515" spans="4:4" x14ac:dyDescent="0.2">
      <c r="D3515" s="390"/>
    </row>
    <row r="3516" spans="4:4" x14ac:dyDescent="0.2">
      <c r="D3516" s="390"/>
    </row>
    <row r="3517" spans="4:4" x14ac:dyDescent="0.2">
      <c r="D3517" s="390"/>
    </row>
    <row r="3518" spans="4:4" x14ac:dyDescent="0.2">
      <c r="D3518" s="390"/>
    </row>
    <row r="3519" spans="4:4" x14ac:dyDescent="0.2">
      <c r="D3519" s="390"/>
    </row>
    <row r="3520" spans="4:4" x14ac:dyDescent="0.2">
      <c r="D3520" s="390"/>
    </row>
    <row r="3521" spans="4:4" x14ac:dyDescent="0.2">
      <c r="D3521" s="390"/>
    </row>
    <row r="3522" spans="4:4" x14ac:dyDescent="0.2">
      <c r="D3522" s="390"/>
    </row>
    <row r="3523" spans="4:4" x14ac:dyDescent="0.2">
      <c r="D3523" s="390"/>
    </row>
    <row r="3524" spans="4:4" x14ac:dyDescent="0.2">
      <c r="D3524" s="390"/>
    </row>
    <row r="3525" spans="4:4" x14ac:dyDescent="0.2">
      <c r="D3525" s="390"/>
    </row>
    <row r="3526" spans="4:4" x14ac:dyDescent="0.2">
      <c r="D3526" s="390"/>
    </row>
    <row r="3527" spans="4:4" x14ac:dyDescent="0.2">
      <c r="D3527" s="390"/>
    </row>
    <row r="3528" spans="4:4" x14ac:dyDescent="0.2">
      <c r="D3528" s="390"/>
    </row>
    <row r="3529" spans="4:4" x14ac:dyDescent="0.2">
      <c r="D3529" s="390"/>
    </row>
    <row r="3530" spans="4:4" x14ac:dyDescent="0.2">
      <c r="D3530" s="390"/>
    </row>
    <row r="3531" spans="4:4" x14ac:dyDescent="0.2">
      <c r="D3531" s="390"/>
    </row>
    <row r="3532" spans="4:4" x14ac:dyDescent="0.2">
      <c r="D3532" s="390"/>
    </row>
    <row r="3533" spans="4:4" x14ac:dyDescent="0.2">
      <c r="D3533" s="390"/>
    </row>
    <row r="3534" spans="4:4" x14ac:dyDescent="0.2">
      <c r="D3534" s="390"/>
    </row>
    <row r="3535" spans="4:4" x14ac:dyDescent="0.2">
      <c r="D3535" s="390"/>
    </row>
    <row r="3536" spans="4:4" x14ac:dyDescent="0.2">
      <c r="D3536" s="390"/>
    </row>
    <row r="3537" spans="4:4" x14ac:dyDescent="0.2">
      <c r="D3537" s="390"/>
    </row>
    <row r="3538" spans="4:4" x14ac:dyDescent="0.2">
      <c r="D3538" s="390"/>
    </row>
    <row r="3539" spans="4:4" x14ac:dyDescent="0.2">
      <c r="D3539" s="390"/>
    </row>
    <row r="3540" spans="4:4" x14ac:dyDescent="0.2">
      <c r="D3540" s="390"/>
    </row>
    <row r="3541" spans="4:4" x14ac:dyDescent="0.2">
      <c r="D3541" s="390"/>
    </row>
    <row r="3542" spans="4:4" x14ac:dyDescent="0.2">
      <c r="D3542" s="390"/>
    </row>
    <row r="3543" spans="4:4" x14ac:dyDescent="0.2">
      <c r="D3543" s="390"/>
    </row>
    <row r="3544" spans="4:4" x14ac:dyDescent="0.2">
      <c r="D3544" s="390"/>
    </row>
    <row r="3545" spans="4:4" x14ac:dyDescent="0.2">
      <c r="D3545" s="390"/>
    </row>
    <row r="3546" spans="4:4" x14ac:dyDescent="0.2">
      <c r="D3546" s="390"/>
    </row>
    <row r="3547" spans="4:4" x14ac:dyDescent="0.2">
      <c r="D3547" s="390"/>
    </row>
    <row r="3548" spans="4:4" x14ac:dyDescent="0.2">
      <c r="D3548" s="390"/>
    </row>
    <row r="3549" spans="4:4" x14ac:dyDescent="0.2">
      <c r="D3549" s="390"/>
    </row>
    <row r="3550" spans="4:4" x14ac:dyDescent="0.2">
      <c r="D3550" s="390"/>
    </row>
    <row r="3551" spans="4:4" x14ac:dyDescent="0.2">
      <c r="D3551" s="390"/>
    </row>
    <row r="3552" spans="4:4" x14ac:dyDescent="0.2">
      <c r="D3552" s="390"/>
    </row>
    <row r="3553" spans="4:4" x14ac:dyDescent="0.2">
      <c r="D3553" s="390"/>
    </row>
    <row r="3554" spans="4:4" x14ac:dyDescent="0.2">
      <c r="D3554" s="390"/>
    </row>
    <row r="3555" spans="4:4" x14ac:dyDescent="0.2">
      <c r="D3555" s="390"/>
    </row>
    <row r="3556" spans="4:4" x14ac:dyDescent="0.2">
      <c r="D3556" s="390"/>
    </row>
    <row r="3557" spans="4:4" x14ac:dyDescent="0.2">
      <c r="D3557" s="390"/>
    </row>
    <row r="3558" spans="4:4" x14ac:dyDescent="0.2">
      <c r="D3558" s="390"/>
    </row>
    <row r="3559" spans="4:4" x14ac:dyDescent="0.2">
      <c r="D3559" s="390"/>
    </row>
    <row r="3560" spans="4:4" x14ac:dyDescent="0.2">
      <c r="D3560" s="390"/>
    </row>
    <row r="3561" spans="4:4" x14ac:dyDescent="0.2">
      <c r="D3561" s="390"/>
    </row>
    <row r="3562" spans="4:4" x14ac:dyDescent="0.2">
      <c r="D3562" s="390"/>
    </row>
    <row r="3563" spans="4:4" x14ac:dyDescent="0.2">
      <c r="D3563" s="390"/>
    </row>
    <row r="3564" spans="4:4" x14ac:dyDescent="0.2">
      <c r="D3564" s="390"/>
    </row>
    <row r="3565" spans="4:4" x14ac:dyDescent="0.2">
      <c r="D3565" s="390"/>
    </row>
    <row r="3566" spans="4:4" x14ac:dyDescent="0.2">
      <c r="D3566" s="390"/>
    </row>
    <row r="3567" spans="4:4" x14ac:dyDescent="0.2">
      <c r="D3567" s="390"/>
    </row>
    <row r="3568" spans="4:4" x14ac:dyDescent="0.2">
      <c r="D3568" s="390"/>
    </row>
    <row r="3569" spans="4:4" x14ac:dyDescent="0.2">
      <c r="D3569" s="390"/>
    </row>
    <row r="3570" spans="4:4" x14ac:dyDescent="0.2">
      <c r="D3570" s="390"/>
    </row>
    <row r="3571" spans="4:4" x14ac:dyDescent="0.2">
      <c r="D3571" s="390"/>
    </row>
    <row r="3572" spans="4:4" x14ac:dyDescent="0.2">
      <c r="D3572" s="390"/>
    </row>
    <row r="3573" spans="4:4" x14ac:dyDescent="0.2">
      <c r="D3573" s="390"/>
    </row>
    <row r="3574" spans="4:4" x14ac:dyDescent="0.2">
      <c r="D3574" s="390"/>
    </row>
    <row r="3575" spans="4:4" x14ac:dyDescent="0.2">
      <c r="D3575" s="390"/>
    </row>
    <row r="3576" spans="4:4" x14ac:dyDescent="0.2">
      <c r="D3576" s="390"/>
    </row>
    <row r="3577" spans="4:4" x14ac:dyDescent="0.2">
      <c r="D3577" s="390"/>
    </row>
    <row r="3578" spans="4:4" x14ac:dyDescent="0.2">
      <c r="D3578" s="390"/>
    </row>
    <row r="3579" spans="4:4" x14ac:dyDescent="0.2">
      <c r="D3579" s="390"/>
    </row>
    <row r="3580" spans="4:4" x14ac:dyDescent="0.2">
      <c r="D3580" s="390"/>
    </row>
    <row r="3581" spans="4:4" x14ac:dyDescent="0.2">
      <c r="D3581" s="390"/>
    </row>
    <row r="3582" spans="4:4" x14ac:dyDescent="0.2">
      <c r="D3582" s="390"/>
    </row>
    <row r="3583" spans="4:4" x14ac:dyDescent="0.2">
      <c r="D3583" s="390"/>
    </row>
    <row r="3584" spans="4:4" x14ac:dyDescent="0.2">
      <c r="D3584" s="390"/>
    </row>
    <row r="3585" spans="4:4" x14ac:dyDescent="0.2">
      <c r="D3585" s="390"/>
    </row>
    <row r="3586" spans="4:4" x14ac:dyDescent="0.2">
      <c r="D3586" s="390"/>
    </row>
    <row r="3587" spans="4:4" x14ac:dyDescent="0.2">
      <c r="D3587" s="390"/>
    </row>
    <row r="3588" spans="4:4" x14ac:dyDescent="0.2">
      <c r="D3588" s="390"/>
    </row>
    <row r="3589" spans="4:4" x14ac:dyDescent="0.2">
      <c r="D3589" s="390"/>
    </row>
    <row r="3590" spans="4:4" x14ac:dyDescent="0.2">
      <c r="D3590" s="390"/>
    </row>
    <row r="3591" spans="4:4" x14ac:dyDescent="0.2">
      <c r="D3591" s="390"/>
    </row>
    <row r="3592" spans="4:4" x14ac:dyDescent="0.2">
      <c r="D3592" s="390"/>
    </row>
    <row r="3593" spans="4:4" x14ac:dyDescent="0.2">
      <c r="D3593" s="390"/>
    </row>
    <row r="3594" spans="4:4" x14ac:dyDescent="0.2">
      <c r="D3594" s="390"/>
    </row>
    <row r="3595" spans="4:4" x14ac:dyDescent="0.2">
      <c r="D3595" s="390"/>
    </row>
    <row r="3596" spans="4:4" x14ac:dyDescent="0.2">
      <c r="D3596" s="390"/>
    </row>
    <row r="3597" spans="4:4" x14ac:dyDescent="0.2">
      <c r="D3597" s="390"/>
    </row>
    <row r="3598" spans="4:4" x14ac:dyDescent="0.2">
      <c r="D3598" s="390"/>
    </row>
    <row r="3599" spans="4:4" x14ac:dyDescent="0.2">
      <c r="D3599" s="390"/>
    </row>
    <row r="3600" spans="4:4" x14ac:dyDescent="0.2">
      <c r="D3600" s="390"/>
    </row>
    <row r="3601" spans="4:4" x14ac:dyDescent="0.2">
      <c r="D3601" s="390"/>
    </row>
    <row r="3602" spans="4:4" x14ac:dyDescent="0.2">
      <c r="D3602" s="390"/>
    </row>
    <row r="3603" spans="4:4" x14ac:dyDescent="0.2">
      <c r="D3603" s="390"/>
    </row>
    <row r="3604" spans="4:4" x14ac:dyDescent="0.2">
      <c r="D3604" s="390"/>
    </row>
    <row r="3605" spans="4:4" x14ac:dyDescent="0.2">
      <c r="D3605" s="390"/>
    </row>
    <row r="3606" spans="4:4" x14ac:dyDescent="0.2">
      <c r="D3606" s="390"/>
    </row>
    <row r="3607" spans="4:4" x14ac:dyDescent="0.2">
      <c r="D3607" s="390"/>
    </row>
    <row r="3608" spans="4:4" x14ac:dyDescent="0.2">
      <c r="D3608" s="390"/>
    </row>
    <row r="3609" spans="4:4" x14ac:dyDescent="0.2">
      <c r="D3609" s="390"/>
    </row>
    <row r="3610" spans="4:4" x14ac:dyDescent="0.2">
      <c r="D3610" s="390"/>
    </row>
    <row r="3611" spans="4:4" x14ac:dyDescent="0.2">
      <c r="D3611" s="390"/>
    </row>
    <row r="3612" spans="4:4" x14ac:dyDescent="0.2">
      <c r="D3612" s="390"/>
    </row>
    <row r="3613" spans="4:4" x14ac:dyDescent="0.2">
      <c r="D3613" s="390"/>
    </row>
    <row r="3614" spans="4:4" x14ac:dyDescent="0.2">
      <c r="D3614" s="390"/>
    </row>
    <row r="3615" spans="4:4" x14ac:dyDescent="0.2">
      <c r="D3615" s="390"/>
    </row>
    <row r="3616" spans="4:4" x14ac:dyDescent="0.2">
      <c r="D3616" s="390"/>
    </row>
    <row r="3617" spans="4:4" x14ac:dyDescent="0.2">
      <c r="D3617" s="390"/>
    </row>
    <row r="3618" spans="4:4" x14ac:dyDescent="0.2">
      <c r="D3618" s="390"/>
    </row>
    <row r="3619" spans="4:4" x14ac:dyDescent="0.2">
      <c r="D3619" s="390"/>
    </row>
    <row r="3620" spans="4:4" x14ac:dyDescent="0.2">
      <c r="D3620" s="390"/>
    </row>
    <row r="3621" spans="4:4" x14ac:dyDescent="0.2">
      <c r="D3621" s="390"/>
    </row>
    <row r="3622" spans="4:4" x14ac:dyDescent="0.2">
      <c r="D3622" s="390"/>
    </row>
    <row r="3623" spans="4:4" x14ac:dyDescent="0.2">
      <c r="D3623" s="390"/>
    </row>
    <row r="3624" spans="4:4" x14ac:dyDescent="0.2">
      <c r="D3624" s="390"/>
    </row>
    <row r="3625" spans="4:4" x14ac:dyDescent="0.2">
      <c r="D3625" s="390"/>
    </row>
    <row r="3626" spans="4:4" x14ac:dyDescent="0.2">
      <c r="D3626" s="390"/>
    </row>
    <row r="3627" spans="4:4" x14ac:dyDescent="0.2">
      <c r="D3627" s="390"/>
    </row>
    <row r="3628" spans="4:4" x14ac:dyDescent="0.2">
      <c r="D3628" s="390"/>
    </row>
    <row r="3629" spans="4:4" x14ac:dyDescent="0.2">
      <c r="D3629" s="390"/>
    </row>
    <row r="3630" spans="4:4" x14ac:dyDescent="0.2">
      <c r="D3630" s="390"/>
    </row>
    <row r="3631" spans="4:4" x14ac:dyDescent="0.2">
      <c r="D3631" s="390"/>
    </row>
    <row r="3632" spans="4:4" x14ac:dyDescent="0.2">
      <c r="D3632" s="390"/>
    </row>
    <row r="3633" spans="4:4" x14ac:dyDescent="0.2">
      <c r="D3633" s="390"/>
    </row>
    <row r="3634" spans="4:4" x14ac:dyDescent="0.2">
      <c r="D3634" s="390"/>
    </row>
    <row r="3635" spans="4:4" x14ac:dyDescent="0.2">
      <c r="D3635" s="390"/>
    </row>
    <row r="3636" spans="4:4" x14ac:dyDescent="0.2">
      <c r="D3636" s="390"/>
    </row>
    <row r="3637" spans="4:4" x14ac:dyDescent="0.2">
      <c r="D3637" s="390"/>
    </row>
    <row r="3638" spans="4:4" x14ac:dyDescent="0.2">
      <c r="D3638" s="390"/>
    </row>
    <row r="3639" spans="4:4" x14ac:dyDescent="0.2">
      <c r="D3639" s="390"/>
    </row>
    <row r="3640" spans="4:4" x14ac:dyDescent="0.2">
      <c r="D3640" s="390"/>
    </row>
    <row r="3641" spans="4:4" x14ac:dyDescent="0.2">
      <c r="D3641" s="390"/>
    </row>
    <row r="3642" spans="4:4" x14ac:dyDescent="0.2">
      <c r="D3642" s="390"/>
    </row>
    <row r="3643" spans="4:4" x14ac:dyDescent="0.2">
      <c r="D3643" s="390"/>
    </row>
    <row r="3644" spans="4:4" x14ac:dyDescent="0.2">
      <c r="D3644" s="390"/>
    </row>
    <row r="3645" spans="4:4" x14ac:dyDescent="0.2">
      <c r="D3645" s="390"/>
    </row>
    <row r="3646" spans="4:4" x14ac:dyDescent="0.2">
      <c r="D3646" s="390"/>
    </row>
    <row r="3647" spans="4:4" x14ac:dyDescent="0.2">
      <c r="D3647" s="390"/>
    </row>
    <row r="3648" spans="4:4" x14ac:dyDescent="0.2">
      <c r="D3648" s="390"/>
    </row>
    <row r="3649" spans="4:4" x14ac:dyDescent="0.2">
      <c r="D3649" s="390"/>
    </row>
    <row r="3650" spans="4:4" x14ac:dyDescent="0.2">
      <c r="D3650" s="390"/>
    </row>
    <row r="3651" spans="4:4" x14ac:dyDescent="0.2">
      <c r="D3651" s="390"/>
    </row>
    <row r="3652" spans="4:4" x14ac:dyDescent="0.2">
      <c r="D3652" s="390"/>
    </row>
    <row r="3653" spans="4:4" x14ac:dyDescent="0.2">
      <c r="D3653" s="390"/>
    </row>
    <row r="3654" spans="4:4" x14ac:dyDescent="0.2">
      <c r="D3654" s="390"/>
    </row>
    <row r="3655" spans="4:4" x14ac:dyDescent="0.2">
      <c r="D3655" s="390"/>
    </row>
    <row r="3656" spans="4:4" x14ac:dyDescent="0.2">
      <c r="D3656" s="390"/>
    </row>
    <row r="3657" spans="4:4" x14ac:dyDescent="0.2">
      <c r="D3657" s="390"/>
    </row>
    <row r="3658" spans="4:4" x14ac:dyDescent="0.2">
      <c r="D3658" s="390"/>
    </row>
    <row r="3659" spans="4:4" x14ac:dyDescent="0.2">
      <c r="D3659" s="390"/>
    </row>
    <row r="3660" spans="4:4" x14ac:dyDescent="0.2">
      <c r="D3660" s="390"/>
    </row>
    <row r="3661" spans="4:4" x14ac:dyDescent="0.2">
      <c r="D3661" s="390"/>
    </row>
    <row r="3662" spans="4:4" x14ac:dyDescent="0.2">
      <c r="D3662" s="390"/>
    </row>
    <row r="3663" spans="4:4" x14ac:dyDescent="0.2">
      <c r="D3663" s="390"/>
    </row>
    <row r="3664" spans="4:4" x14ac:dyDescent="0.2">
      <c r="D3664" s="390"/>
    </row>
    <row r="3665" spans="4:4" x14ac:dyDescent="0.2">
      <c r="D3665" s="390"/>
    </row>
    <row r="3666" spans="4:4" x14ac:dyDescent="0.2">
      <c r="D3666" s="390"/>
    </row>
    <row r="3667" spans="4:4" x14ac:dyDescent="0.2">
      <c r="D3667" s="390"/>
    </row>
    <row r="3668" spans="4:4" x14ac:dyDescent="0.2">
      <c r="D3668" s="390"/>
    </row>
    <row r="3669" spans="4:4" x14ac:dyDescent="0.2">
      <c r="D3669" s="390"/>
    </row>
    <row r="3670" spans="4:4" x14ac:dyDescent="0.2">
      <c r="D3670" s="390"/>
    </row>
    <row r="3671" spans="4:4" x14ac:dyDescent="0.2">
      <c r="D3671" s="390"/>
    </row>
    <row r="3672" spans="4:4" x14ac:dyDescent="0.2">
      <c r="D3672" s="390"/>
    </row>
    <row r="3673" spans="4:4" x14ac:dyDescent="0.2">
      <c r="D3673" s="390"/>
    </row>
    <row r="3674" spans="4:4" x14ac:dyDescent="0.2">
      <c r="D3674" s="390"/>
    </row>
    <row r="3675" spans="4:4" x14ac:dyDescent="0.2">
      <c r="D3675" s="390"/>
    </row>
    <row r="3676" spans="4:4" x14ac:dyDescent="0.2">
      <c r="D3676" s="390"/>
    </row>
    <row r="3677" spans="4:4" x14ac:dyDescent="0.2">
      <c r="D3677" s="390"/>
    </row>
    <row r="3678" spans="4:4" x14ac:dyDescent="0.2">
      <c r="D3678" s="390"/>
    </row>
    <row r="3679" spans="4:4" x14ac:dyDescent="0.2">
      <c r="D3679" s="390"/>
    </row>
    <row r="3680" spans="4:4" x14ac:dyDescent="0.2">
      <c r="D3680" s="390"/>
    </row>
    <row r="3681" spans="4:4" x14ac:dyDescent="0.2">
      <c r="D3681" s="390"/>
    </row>
    <row r="3682" spans="4:4" x14ac:dyDescent="0.2">
      <c r="D3682" s="390"/>
    </row>
    <row r="3683" spans="4:4" x14ac:dyDescent="0.2">
      <c r="D3683" s="390"/>
    </row>
    <row r="3684" spans="4:4" x14ac:dyDescent="0.2">
      <c r="D3684" s="390"/>
    </row>
    <row r="3685" spans="4:4" x14ac:dyDescent="0.2">
      <c r="D3685" s="390"/>
    </row>
    <row r="3686" spans="4:4" x14ac:dyDescent="0.2">
      <c r="D3686" s="390"/>
    </row>
    <row r="3687" spans="4:4" x14ac:dyDescent="0.2">
      <c r="D3687" s="390"/>
    </row>
    <row r="3688" spans="4:4" x14ac:dyDescent="0.2">
      <c r="D3688" s="390"/>
    </row>
    <row r="3689" spans="4:4" x14ac:dyDescent="0.2">
      <c r="D3689" s="390"/>
    </row>
    <row r="3690" spans="4:4" x14ac:dyDescent="0.2">
      <c r="D3690" s="390"/>
    </row>
    <row r="3691" spans="4:4" x14ac:dyDescent="0.2">
      <c r="D3691" s="390"/>
    </row>
    <row r="3692" spans="4:4" x14ac:dyDescent="0.2">
      <c r="D3692" s="390"/>
    </row>
    <row r="3693" spans="4:4" x14ac:dyDescent="0.2">
      <c r="D3693" s="390"/>
    </row>
    <row r="3694" spans="4:4" x14ac:dyDescent="0.2">
      <c r="D3694" s="390"/>
    </row>
    <row r="3695" spans="4:4" x14ac:dyDescent="0.2">
      <c r="D3695" s="390"/>
    </row>
    <row r="3696" spans="4:4" x14ac:dyDescent="0.2">
      <c r="D3696" s="390"/>
    </row>
    <row r="3697" spans="4:4" x14ac:dyDescent="0.2">
      <c r="D3697" s="390"/>
    </row>
    <row r="3698" spans="4:4" x14ac:dyDescent="0.2">
      <c r="D3698" s="390"/>
    </row>
    <row r="3699" spans="4:4" x14ac:dyDescent="0.2">
      <c r="D3699" s="390"/>
    </row>
    <row r="3700" spans="4:4" x14ac:dyDescent="0.2">
      <c r="D3700" s="390"/>
    </row>
    <row r="3701" spans="4:4" x14ac:dyDescent="0.2">
      <c r="D3701" s="390"/>
    </row>
    <row r="3702" spans="4:4" x14ac:dyDescent="0.2">
      <c r="D3702" s="390"/>
    </row>
    <row r="3703" spans="4:4" x14ac:dyDescent="0.2">
      <c r="D3703" s="390"/>
    </row>
    <row r="3704" spans="4:4" x14ac:dyDescent="0.2">
      <c r="D3704" s="390"/>
    </row>
    <row r="3705" spans="4:4" x14ac:dyDescent="0.2">
      <c r="D3705" s="390"/>
    </row>
    <row r="3706" spans="4:4" x14ac:dyDescent="0.2">
      <c r="D3706" s="390"/>
    </row>
    <row r="3707" spans="4:4" x14ac:dyDescent="0.2">
      <c r="D3707" s="390"/>
    </row>
    <row r="3708" spans="4:4" x14ac:dyDescent="0.2">
      <c r="D3708" s="390"/>
    </row>
    <row r="3709" spans="4:4" x14ac:dyDescent="0.2">
      <c r="D3709" s="390"/>
    </row>
    <row r="3710" spans="4:4" x14ac:dyDescent="0.2">
      <c r="D3710" s="390"/>
    </row>
    <row r="3711" spans="4:4" x14ac:dyDescent="0.2">
      <c r="D3711" s="390"/>
    </row>
    <row r="3712" spans="4:4" x14ac:dyDescent="0.2">
      <c r="D3712" s="390"/>
    </row>
    <row r="3713" spans="4:4" x14ac:dyDescent="0.2">
      <c r="D3713" s="390"/>
    </row>
    <row r="3714" spans="4:4" x14ac:dyDescent="0.2">
      <c r="D3714" s="390"/>
    </row>
    <row r="3715" spans="4:4" x14ac:dyDescent="0.2">
      <c r="D3715" s="390"/>
    </row>
    <row r="3716" spans="4:4" x14ac:dyDescent="0.2">
      <c r="D3716" s="390"/>
    </row>
    <row r="3717" spans="4:4" x14ac:dyDescent="0.2">
      <c r="D3717" s="390"/>
    </row>
    <row r="3718" spans="4:4" x14ac:dyDescent="0.2">
      <c r="D3718" s="390"/>
    </row>
    <row r="3719" spans="4:4" x14ac:dyDescent="0.2">
      <c r="D3719" s="390"/>
    </row>
    <row r="3720" spans="4:4" x14ac:dyDescent="0.2">
      <c r="D3720" s="390"/>
    </row>
    <row r="3721" spans="4:4" x14ac:dyDescent="0.2">
      <c r="D3721" s="390"/>
    </row>
    <row r="3722" spans="4:4" x14ac:dyDescent="0.2">
      <c r="D3722" s="390"/>
    </row>
    <row r="3723" spans="4:4" x14ac:dyDescent="0.2">
      <c r="D3723" s="390"/>
    </row>
    <row r="3724" spans="4:4" x14ac:dyDescent="0.2">
      <c r="D3724" s="390"/>
    </row>
    <row r="3725" spans="4:4" x14ac:dyDescent="0.2">
      <c r="D3725" s="390"/>
    </row>
    <row r="3726" spans="4:4" x14ac:dyDescent="0.2">
      <c r="D3726" s="390"/>
    </row>
    <row r="3727" spans="4:4" x14ac:dyDescent="0.2">
      <c r="D3727" s="390"/>
    </row>
    <row r="3728" spans="4:4" x14ac:dyDescent="0.2">
      <c r="D3728" s="390"/>
    </row>
    <row r="3729" spans="4:4" x14ac:dyDescent="0.2">
      <c r="D3729" s="390"/>
    </row>
    <row r="3730" spans="4:4" x14ac:dyDescent="0.2">
      <c r="D3730" s="390"/>
    </row>
    <row r="3731" spans="4:4" x14ac:dyDescent="0.2">
      <c r="D3731" s="390"/>
    </row>
    <row r="3732" spans="4:4" x14ac:dyDescent="0.2">
      <c r="D3732" s="390"/>
    </row>
    <row r="3733" spans="4:4" x14ac:dyDescent="0.2">
      <c r="D3733" s="390"/>
    </row>
    <row r="3734" spans="4:4" x14ac:dyDescent="0.2">
      <c r="D3734" s="390"/>
    </row>
    <row r="3735" spans="4:4" x14ac:dyDescent="0.2">
      <c r="D3735" s="390"/>
    </row>
    <row r="3736" spans="4:4" x14ac:dyDescent="0.2">
      <c r="D3736" s="390"/>
    </row>
    <row r="3737" spans="4:4" x14ac:dyDescent="0.2">
      <c r="D3737" s="390"/>
    </row>
    <row r="3738" spans="4:4" x14ac:dyDescent="0.2">
      <c r="D3738" s="390"/>
    </row>
    <row r="3739" spans="4:4" x14ac:dyDescent="0.2">
      <c r="D3739" s="390"/>
    </row>
    <row r="3740" spans="4:4" x14ac:dyDescent="0.2">
      <c r="D3740" s="390"/>
    </row>
    <row r="3741" spans="4:4" x14ac:dyDescent="0.2">
      <c r="D3741" s="390"/>
    </row>
    <row r="3742" spans="4:4" x14ac:dyDescent="0.2">
      <c r="D3742" s="390"/>
    </row>
    <row r="3743" spans="4:4" x14ac:dyDescent="0.2">
      <c r="D3743" s="390"/>
    </row>
    <row r="3744" spans="4:4" x14ac:dyDescent="0.2">
      <c r="D3744" s="390"/>
    </row>
    <row r="3745" spans="4:4" x14ac:dyDescent="0.2">
      <c r="D3745" s="390"/>
    </row>
    <row r="3746" spans="4:4" x14ac:dyDescent="0.2">
      <c r="D3746" s="390"/>
    </row>
    <row r="3747" spans="4:4" x14ac:dyDescent="0.2">
      <c r="D3747" s="390"/>
    </row>
    <row r="3748" spans="4:4" x14ac:dyDescent="0.2">
      <c r="D3748" s="390"/>
    </row>
    <row r="3749" spans="4:4" x14ac:dyDescent="0.2">
      <c r="D3749" s="390"/>
    </row>
    <row r="3750" spans="4:4" x14ac:dyDescent="0.2">
      <c r="D3750" s="390"/>
    </row>
    <row r="3751" spans="4:4" x14ac:dyDescent="0.2">
      <c r="D3751" s="390"/>
    </row>
    <row r="3752" spans="4:4" x14ac:dyDescent="0.2">
      <c r="D3752" s="390"/>
    </row>
    <row r="3753" spans="4:4" x14ac:dyDescent="0.2">
      <c r="D3753" s="390"/>
    </row>
    <row r="3754" spans="4:4" x14ac:dyDescent="0.2">
      <c r="D3754" s="390"/>
    </row>
    <row r="3755" spans="4:4" x14ac:dyDescent="0.2">
      <c r="D3755" s="390"/>
    </row>
    <row r="3756" spans="4:4" x14ac:dyDescent="0.2">
      <c r="D3756" s="390"/>
    </row>
    <row r="3757" spans="4:4" x14ac:dyDescent="0.2">
      <c r="D3757" s="390"/>
    </row>
    <row r="3758" spans="4:4" x14ac:dyDescent="0.2">
      <c r="D3758" s="390"/>
    </row>
    <row r="3759" spans="4:4" x14ac:dyDescent="0.2">
      <c r="D3759" s="390"/>
    </row>
    <row r="3760" spans="4:4" x14ac:dyDescent="0.2">
      <c r="D3760" s="390"/>
    </row>
    <row r="3761" spans="4:4" x14ac:dyDescent="0.2">
      <c r="D3761" s="390"/>
    </row>
    <row r="3762" spans="4:4" x14ac:dyDescent="0.2">
      <c r="D3762" s="390"/>
    </row>
    <row r="3763" spans="4:4" x14ac:dyDescent="0.2">
      <c r="D3763" s="390"/>
    </row>
    <row r="3764" spans="4:4" x14ac:dyDescent="0.2">
      <c r="D3764" s="390"/>
    </row>
    <row r="3765" spans="4:4" x14ac:dyDescent="0.2">
      <c r="D3765" s="390"/>
    </row>
    <row r="3766" spans="4:4" x14ac:dyDescent="0.2">
      <c r="D3766" s="390"/>
    </row>
    <row r="3767" spans="4:4" x14ac:dyDescent="0.2">
      <c r="D3767" s="390"/>
    </row>
    <row r="3768" spans="4:4" x14ac:dyDescent="0.2">
      <c r="D3768" s="390"/>
    </row>
    <row r="3769" spans="4:4" x14ac:dyDescent="0.2">
      <c r="D3769" s="390"/>
    </row>
    <row r="3770" spans="4:4" x14ac:dyDescent="0.2">
      <c r="D3770" s="390"/>
    </row>
    <row r="3771" spans="4:4" x14ac:dyDescent="0.2">
      <c r="D3771" s="390"/>
    </row>
    <row r="3772" spans="4:4" x14ac:dyDescent="0.2">
      <c r="D3772" s="390"/>
    </row>
    <row r="3773" spans="4:4" x14ac:dyDescent="0.2">
      <c r="D3773" s="390"/>
    </row>
    <row r="3774" spans="4:4" x14ac:dyDescent="0.2">
      <c r="D3774" s="390"/>
    </row>
    <row r="3775" spans="4:4" x14ac:dyDescent="0.2">
      <c r="D3775" s="390"/>
    </row>
    <row r="3776" spans="4:4" x14ac:dyDescent="0.2">
      <c r="D3776" s="390"/>
    </row>
    <row r="3777" spans="4:4" x14ac:dyDescent="0.2">
      <c r="D3777" s="390"/>
    </row>
    <row r="3778" spans="4:4" x14ac:dyDescent="0.2">
      <c r="D3778" s="390"/>
    </row>
    <row r="3779" spans="4:4" x14ac:dyDescent="0.2">
      <c r="D3779" s="390"/>
    </row>
    <row r="3780" spans="4:4" x14ac:dyDescent="0.2">
      <c r="D3780" s="390"/>
    </row>
    <row r="3781" spans="4:4" x14ac:dyDescent="0.2">
      <c r="D3781" s="390"/>
    </row>
    <row r="3782" spans="4:4" x14ac:dyDescent="0.2">
      <c r="D3782" s="390"/>
    </row>
    <row r="3783" spans="4:4" x14ac:dyDescent="0.2">
      <c r="D3783" s="390"/>
    </row>
    <row r="3784" spans="4:4" x14ac:dyDescent="0.2">
      <c r="D3784" s="390"/>
    </row>
    <row r="3785" spans="4:4" x14ac:dyDescent="0.2">
      <c r="D3785" s="390"/>
    </row>
    <row r="3786" spans="4:4" x14ac:dyDescent="0.2">
      <c r="D3786" s="390"/>
    </row>
    <row r="3787" spans="4:4" x14ac:dyDescent="0.2">
      <c r="D3787" s="390"/>
    </row>
    <row r="3788" spans="4:4" x14ac:dyDescent="0.2">
      <c r="D3788" s="390"/>
    </row>
    <row r="3789" spans="4:4" x14ac:dyDescent="0.2">
      <c r="D3789" s="390"/>
    </row>
    <row r="3790" spans="4:4" x14ac:dyDescent="0.2">
      <c r="D3790" s="390"/>
    </row>
    <row r="3791" spans="4:4" x14ac:dyDescent="0.2">
      <c r="D3791" s="390"/>
    </row>
    <row r="3792" spans="4:4" x14ac:dyDescent="0.2">
      <c r="D3792" s="390"/>
    </row>
    <row r="3793" spans="4:4" x14ac:dyDescent="0.2">
      <c r="D3793" s="390"/>
    </row>
    <row r="3794" spans="4:4" x14ac:dyDescent="0.2">
      <c r="D3794" s="390"/>
    </row>
    <row r="3795" spans="4:4" x14ac:dyDescent="0.2">
      <c r="D3795" s="390"/>
    </row>
    <row r="3796" spans="4:4" x14ac:dyDescent="0.2">
      <c r="D3796" s="390"/>
    </row>
    <row r="3797" spans="4:4" x14ac:dyDescent="0.2">
      <c r="D3797" s="390"/>
    </row>
    <row r="3798" spans="4:4" x14ac:dyDescent="0.2">
      <c r="D3798" s="390"/>
    </row>
    <row r="3799" spans="4:4" x14ac:dyDescent="0.2">
      <c r="D3799" s="390"/>
    </row>
    <row r="3800" spans="4:4" x14ac:dyDescent="0.2">
      <c r="D3800" s="390"/>
    </row>
    <row r="3801" spans="4:4" x14ac:dyDescent="0.2">
      <c r="D3801" s="390"/>
    </row>
    <row r="3802" spans="4:4" x14ac:dyDescent="0.2">
      <c r="D3802" s="390"/>
    </row>
    <row r="3803" spans="4:4" x14ac:dyDescent="0.2">
      <c r="D3803" s="390"/>
    </row>
    <row r="3804" spans="4:4" x14ac:dyDescent="0.2">
      <c r="D3804" s="390"/>
    </row>
    <row r="3805" spans="4:4" x14ac:dyDescent="0.2">
      <c r="D3805" s="390"/>
    </row>
    <row r="3806" spans="4:4" x14ac:dyDescent="0.2">
      <c r="D3806" s="390"/>
    </row>
    <row r="3807" spans="4:4" x14ac:dyDescent="0.2">
      <c r="D3807" s="390"/>
    </row>
    <row r="3808" spans="4:4" x14ac:dyDescent="0.2">
      <c r="D3808" s="390"/>
    </row>
    <row r="3809" spans="4:4" x14ac:dyDescent="0.2">
      <c r="D3809" s="390"/>
    </row>
    <row r="3810" spans="4:4" x14ac:dyDescent="0.2">
      <c r="D3810" s="390"/>
    </row>
    <row r="3811" spans="4:4" x14ac:dyDescent="0.2">
      <c r="D3811" s="390"/>
    </row>
    <row r="3812" spans="4:4" x14ac:dyDescent="0.2">
      <c r="D3812" s="390"/>
    </row>
    <row r="3813" spans="4:4" x14ac:dyDescent="0.2">
      <c r="D3813" s="390"/>
    </row>
    <row r="3814" spans="4:4" x14ac:dyDescent="0.2">
      <c r="D3814" s="390"/>
    </row>
    <row r="3815" spans="4:4" x14ac:dyDescent="0.2">
      <c r="D3815" s="390"/>
    </row>
    <row r="3816" spans="4:4" x14ac:dyDescent="0.2">
      <c r="D3816" s="390"/>
    </row>
    <row r="3817" spans="4:4" x14ac:dyDescent="0.2">
      <c r="D3817" s="390"/>
    </row>
    <row r="3818" spans="4:4" x14ac:dyDescent="0.2">
      <c r="D3818" s="390"/>
    </row>
    <row r="3819" spans="4:4" x14ac:dyDescent="0.2">
      <c r="D3819" s="390"/>
    </row>
    <row r="3820" spans="4:4" x14ac:dyDescent="0.2">
      <c r="D3820" s="390"/>
    </row>
    <row r="3821" spans="4:4" x14ac:dyDescent="0.2">
      <c r="D3821" s="390"/>
    </row>
    <row r="3822" spans="4:4" x14ac:dyDescent="0.2">
      <c r="D3822" s="390"/>
    </row>
    <row r="3823" spans="4:4" x14ac:dyDescent="0.2">
      <c r="D3823" s="390"/>
    </row>
    <row r="3824" spans="4:4" x14ac:dyDescent="0.2">
      <c r="D3824" s="390"/>
    </row>
    <row r="3825" spans="4:4" x14ac:dyDescent="0.2">
      <c r="D3825" s="390"/>
    </row>
    <row r="3826" spans="4:4" x14ac:dyDescent="0.2">
      <c r="D3826" s="390"/>
    </row>
    <row r="3827" spans="4:4" x14ac:dyDescent="0.2">
      <c r="D3827" s="390"/>
    </row>
    <row r="3828" spans="4:4" x14ac:dyDescent="0.2">
      <c r="D3828" s="390"/>
    </row>
    <row r="3829" spans="4:4" x14ac:dyDescent="0.2">
      <c r="D3829" s="390"/>
    </row>
    <row r="3830" spans="4:4" x14ac:dyDescent="0.2">
      <c r="D3830" s="390"/>
    </row>
    <row r="3831" spans="4:4" x14ac:dyDescent="0.2">
      <c r="D3831" s="390"/>
    </row>
    <row r="3832" spans="4:4" x14ac:dyDescent="0.2">
      <c r="D3832" s="390"/>
    </row>
    <row r="3833" spans="4:4" x14ac:dyDescent="0.2">
      <c r="D3833" s="390"/>
    </row>
    <row r="3834" spans="4:4" x14ac:dyDescent="0.2">
      <c r="D3834" s="390"/>
    </row>
    <row r="3835" spans="4:4" x14ac:dyDescent="0.2">
      <c r="D3835" s="390"/>
    </row>
    <row r="3836" spans="4:4" x14ac:dyDescent="0.2">
      <c r="D3836" s="390"/>
    </row>
    <row r="3837" spans="4:4" x14ac:dyDescent="0.2">
      <c r="D3837" s="390"/>
    </row>
    <row r="3838" spans="4:4" x14ac:dyDescent="0.2">
      <c r="D3838" s="390"/>
    </row>
    <row r="3839" spans="4:4" x14ac:dyDescent="0.2">
      <c r="D3839" s="390"/>
    </row>
    <row r="3840" spans="4:4" x14ac:dyDescent="0.2">
      <c r="D3840" s="390"/>
    </row>
    <row r="3841" spans="4:4" x14ac:dyDescent="0.2">
      <c r="D3841" s="390"/>
    </row>
    <row r="3842" spans="4:4" x14ac:dyDescent="0.2">
      <c r="D3842" s="390"/>
    </row>
    <row r="3843" spans="4:4" x14ac:dyDescent="0.2">
      <c r="D3843" s="390"/>
    </row>
    <row r="3844" spans="4:4" x14ac:dyDescent="0.2">
      <c r="D3844" s="390"/>
    </row>
    <row r="3845" spans="4:4" x14ac:dyDescent="0.2">
      <c r="D3845" s="390"/>
    </row>
    <row r="3846" spans="4:4" x14ac:dyDescent="0.2">
      <c r="D3846" s="390"/>
    </row>
    <row r="3847" spans="4:4" x14ac:dyDescent="0.2">
      <c r="D3847" s="390"/>
    </row>
    <row r="3848" spans="4:4" x14ac:dyDescent="0.2">
      <c r="D3848" s="390"/>
    </row>
    <row r="3849" spans="4:4" x14ac:dyDescent="0.2">
      <c r="D3849" s="390"/>
    </row>
    <row r="3850" spans="4:4" x14ac:dyDescent="0.2">
      <c r="D3850" s="390"/>
    </row>
    <row r="3851" spans="4:4" x14ac:dyDescent="0.2">
      <c r="D3851" s="390"/>
    </row>
    <row r="3852" spans="4:4" x14ac:dyDescent="0.2">
      <c r="D3852" s="390"/>
    </row>
    <row r="3853" spans="4:4" x14ac:dyDescent="0.2">
      <c r="D3853" s="390"/>
    </row>
    <row r="3854" spans="4:4" x14ac:dyDescent="0.2">
      <c r="D3854" s="390"/>
    </row>
    <row r="3855" spans="4:4" x14ac:dyDescent="0.2">
      <c r="D3855" s="390"/>
    </row>
    <row r="3856" spans="4:4" x14ac:dyDescent="0.2">
      <c r="D3856" s="390"/>
    </row>
    <row r="3857" spans="4:4" x14ac:dyDescent="0.2">
      <c r="D3857" s="390"/>
    </row>
    <row r="3858" spans="4:4" x14ac:dyDescent="0.2">
      <c r="D3858" s="390"/>
    </row>
    <row r="3859" spans="4:4" x14ac:dyDescent="0.2">
      <c r="D3859" s="390"/>
    </row>
    <row r="3860" spans="4:4" x14ac:dyDescent="0.2">
      <c r="D3860" s="390"/>
    </row>
    <row r="3861" spans="4:4" x14ac:dyDescent="0.2">
      <c r="D3861" s="390"/>
    </row>
    <row r="3862" spans="4:4" x14ac:dyDescent="0.2">
      <c r="D3862" s="390"/>
    </row>
    <row r="3863" spans="4:4" x14ac:dyDescent="0.2">
      <c r="D3863" s="390"/>
    </row>
    <row r="3864" spans="4:4" x14ac:dyDescent="0.2">
      <c r="D3864" s="390"/>
    </row>
    <row r="3865" spans="4:4" x14ac:dyDescent="0.2">
      <c r="D3865" s="390"/>
    </row>
    <row r="3866" spans="4:4" x14ac:dyDescent="0.2">
      <c r="D3866" s="390"/>
    </row>
    <row r="3867" spans="4:4" x14ac:dyDescent="0.2">
      <c r="D3867" s="390"/>
    </row>
    <row r="3868" spans="4:4" x14ac:dyDescent="0.2">
      <c r="D3868" s="390"/>
    </row>
    <row r="3869" spans="4:4" x14ac:dyDescent="0.2">
      <c r="D3869" s="390"/>
    </row>
    <row r="3870" spans="4:4" x14ac:dyDescent="0.2">
      <c r="D3870" s="390"/>
    </row>
    <row r="3871" spans="4:4" x14ac:dyDescent="0.2">
      <c r="D3871" s="390"/>
    </row>
    <row r="3872" spans="4:4" x14ac:dyDescent="0.2">
      <c r="D3872" s="390"/>
    </row>
    <row r="3873" spans="4:4" x14ac:dyDescent="0.2">
      <c r="D3873" s="390"/>
    </row>
    <row r="3874" spans="4:4" x14ac:dyDescent="0.2">
      <c r="D3874" s="390"/>
    </row>
    <row r="3875" spans="4:4" x14ac:dyDescent="0.2">
      <c r="D3875" s="390"/>
    </row>
    <row r="3876" spans="4:4" x14ac:dyDescent="0.2">
      <c r="D3876" s="390"/>
    </row>
    <row r="3877" spans="4:4" x14ac:dyDescent="0.2">
      <c r="D3877" s="390"/>
    </row>
    <row r="3878" spans="4:4" x14ac:dyDescent="0.2">
      <c r="D3878" s="390"/>
    </row>
    <row r="3879" spans="4:4" x14ac:dyDescent="0.2">
      <c r="D3879" s="390"/>
    </row>
    <row r="3880" spans="4:4" x14ac:dyDescent="0.2">
      <c r="D3880" s="390"/>
    </row>
    <row r="3881" spans="4:4" x14ac:dyDescent="0.2">
      <c r="D3881" s="390"/>
    </row>
    <row r="3882" spans="4:4" x14ac:dyDescent="0.2">
      <c r="D3882" s="390"/>
    </row>
    <row r="3883" spans="4:4" x14ac:dyDescent="0.2">
      <c r="D3883" s="390"/>
    </row>
    <row r="3884" spans="4:4" x14ac:dyDescent="0.2">
      <c r="D3884" s="390"/>
    </row>
    <row r="3885" spans="4:4" x14ac:dyDescent="0.2">
      <c r="D3885" s="390"/>
    </row>
    <row r="3886" spans="4:4" x14ac:dyDescent="0.2">
      <c r="D3886" s="390"/>
    </row>
    <row r="3887" spans="4:4" x14ac:dyDescent="0.2">
      <c r="D3887" s="390"/>
    </row>
    <row r="3888" spans="4:4" x14ac:dyDescent="0.2">
      <c r="D3888" s="390"/>
    </row>
    <row r="3889" spans="4:4" x14ac:dyDescent="0.2">
      <c r="D3889" s="390"/>
    </row>
    <row r="3890" spans="4:4" x14ac:dyDescent="0.2">
      <c r="D3890" s="390"/>
    </row>
    <row r="3891" spans="4:4" x14ac:dyDescent="0.2">
      <c r="D3891" s="390"/>
    </row>
    <row r="3892" spans="4:4" x14ac:dyDescent="0.2">
      <c r="D3892" s="390"/>
    </row>
    <row r="3893" spans="4:4" x14ac:dyDescent="0.2">
      <c r="D3893" s="390"/>
    </row>
    <row r="3894" spans="4:4" x14ac:dyDescent="0.2">
      <c r="D3894" s="390"/>
    </row>
    <row r="3895" spans="4:4" x14ac:dyDescent="0.2">
      <c r="D3895" s="390"/>
    </row>
    <row r="3896" spans="4:4" x14ac:dyDescent="0.2">
      <c r="D3896" s="390"/>
    </row>
    <row r="3897" spans="4:4" x14ac:dyDescent="0.2">
      <c r="D3897" s="390"/>
    </row>
    <row r="3898" spans="4:4" x14ac:dyDescent="0.2">
      <c r="D3898" s="390"/>
    </row>
    <row r="3899" spans="4:4" x14ac:dyDescent="0.2">
      <c r="D3899" s="390"/>
    </row>
    <row r="3900" spans="4:4" x14ac:dyDescent="0.2">
      <c r="D3900" s="390"/>
    </row>
    <row r="3901" spans="4:4" x14ac:dyDescent="0.2">
      <c r="D3901" s="390"/>
    </row>
    <row r="3902" spans="4:4" x14ac:dyDescent="0.2">
      <c r="D3902" s="390"/>
    </row>
    <row r="3903" spans="4:4" x14ac:dyDescent="0.2">
      <c r="D3903" s="390"/>
    </row>
    <row r="3904" spans="4:4" x14ac:dyDescent="0.2">
      <c r="D3904" s="390"/>
    </row>
    <row r="3905" spans="4:4" x14ac:dyDescent="0.2">
      <c r="D3905" s="390"/>
    </row>
    <row r="3906" spans="4:4" x14ac:dyDescent="0.2">
      <c r="D3906" s="390"/>
    </row>
    <row r="3907" spans="4:4" x14ac:dyDescent="0.2">
      <c r="D3907" s="390"/>
    </row>
    <row r="3908" spans="4:4" x14ac:dyDescent="0.2">
      <c r="D3908" s="390"/>
    </row>
    <row r="3909" spans="4:4" x14ac:dyDescent="0.2">
      <c r="D3909" s="390"/>
    </row>
    <row r="3910" spans="4:4" x14ac:dyDescent="0.2">
      <c r="D3910" s="390"/>
    </row>
    <row r="3911" spans="4:4" x14ac:dyDescent="0.2">
      <c r="D3911" s="390"/>
    </row>
    <row r="3912" spans="4:4" x14ac:dyDescent="0.2">
      <c r="D3912" s="390"/>
    </row>
    <row r="3913" spans="4:4" x14ac:dyDescent="0.2">
      <c r="D3913" s="390"/>
    </row>
    <row r="3914" spans="4:4" x14ac:dyDescent="0.2">
      <c r="D3914" s="390"/>
    </row>
    <row r="3915" spans="4:4" x14ac:dyDescent="0.2">
      <c r="D3915" s="390"/>
    </row>
    <row r="3916" spans="4:4" x14ac:dyDescent="0.2">
      <c r="D3916" s="390"/>
    </row>
    <row r="3917" spans="4:4" x14ac:dyDescent="0.2">
      <c r="D3917" s="390"/>
    </row>
    <row r="3918" spans="4:4" x14ac:dyDescent="0.2">
      <c r="D3918" s="390"/>
    </row>
    <row r="3919" spans="4:4" x14ac:dyDescent="0.2">
      <c r="D3919" s="390"/>
    </row>
    <row r="3920" spans="4:4" x14ac:dyDescent="0.2">
      <c r="D3920" s="390"/>
    </row>
    <row r="3921" spans="4:4" x14ac:dyDescent="0.2">
      <c r="D3921" s="390"/>
    </row>
    <row r="3922" spans="4:4" x14ac:dyDescent="0.2">
      <c r="D3922" s="390"/>
    </row>
    <row r="3923" spans="4:4" x14ac:dyDescent="0.2">
      <c r="D3923" s="390"/>
    </row>
    <row r="3924" spans="4:4" x14ac:dyDescent="0.2">
      <c r="D3924" s="390"/>
    </row>
    <row r="3925" spans="4:4" x14ac:dyDescent="0.2">
      <c r="D3925" s="390"/>
    </row>
    <row r="3926" spans="4:4" x14ac:dyDescent="0.2">
      <c r="D3926" s="390"/>
    </row>
    <row r="3927" spans="4:4" x14ac:dyDescent="0.2">
      <c r="D3927" s="390"/>
    </row>
    <row r="3928" spans="4:4" x14ac:dyDescent="0.2">
      <c r="D3928" s="390"/>
    </row>
    <row r="3929" spans="4:4" x14ac:dyDescent="0.2">
      <c r="D3929" s="390"/>
    </row>
    <row r="3930" spans="4:4" x14ac:dyDescent="0.2">
      <c r="D3930" s="390"/>
    </row>
    <row r="3931" spans="4:4" x14ac:dyDescent="0.2">
      <c r="D3931" s="390"/>
    </row>
    <row r="3932" spans="4:4" x14ac:dyDescent="0.2">
      <c r="D3932" s="390"/>
    </row>
    <row r="3933" spans="4:4" x14ac:dyDescent="0.2">
      <c r="D3933" s="390"/>
    </row>
    <row r="3934" spans="4:4" x14ac:dyDescent="0.2">
      <c r="D3934" s="390"/>
    </row>
    <row r="3935" spans="4:4" x14ac:dyDescent="0.2">
      <c r="D3935" s="390"/>
    </row>
    <row r="3936" spans="4:4" x14ac:dyDescent="0.2">
      <c r="D3936" s="390"/>
    </row>
    <row r="3937" spans="4:4" x14ac:dyDescent="0.2">
      <c r="D3937" s="390"/>
    </row>
    <row r="3938" spans="4:4" x14ac:dyDescent="0.2">
      <c r="D3938" s="390"/>
    </row>
    <row r="3939" spans="4:4" x14ac:dyDescent="0.2">
      <c r="D3939" s="390"/>
    </row>
    <row r="3940" spans="4:4" x14ac:dyDescent="0.2">
      <c r="D3940" s="390"/>
    </row>
    <row r="3941" spans="4:4" x14ac:dyDescent="0.2">
      <c r="D3941" s="390"/>
    </row>
    <row r="3942" spans="4:4" x14ac:dyDescent="0.2">
      <c r="D3942" s="390"/>
    </row>
    <row r="3943" spans="4:4" x14ac:dyDescent="0.2">
      <c r="D3943" s="390"/>
    </row>
    <row r="3944" spans="4:4" x14ac:dyDescent="0.2">
      <c r="D3944" s="390"/>
    </row>
    <row r="3945" spans="4:4" x14ac:dyDescent="0.2">
      <c r="D3945" s="390"/>
    </row>
    <row r="3946" spans="4:4" x14ac:dyDescent="0.2">
      <c r="D3946" s="390"/>
    </row>
    <row r="3947" spans="4:4" x14ac:dyDescent="0.2">
      <c r="D3947" s="390"/>
    </row>
    <row r="3948" spans="4:4" x14ac:dyDescent="0.2">
      <c r="D3948" s="390"/>
    </row>
    <row r="3949" spans="4:4" x14ac:dyDescent="0.2">
      <c r="D3949" s="390"/>
    </row>
    <row r="3950" spans="4:4" x14ac:dyDescent="0.2">
      <c r="D3950" s="390"/>
    </row>
    <row r="3951" spans="4:4" x14ac:dyDescent="0.2">
      <c r="D3951" s="390"/>
    </row>
    <row r="3952" spans="4:4" x14ac:dyDescent="0.2">
      <c r="D3952" s="390"/>
    </row>
    <row r="3953" spans="4:4" x14ac:dyDescent="0.2">
      <c r="D3953" s="390"/>
    </row>
    <row r="3954" spans="4:4" x14ac:dyDescent="0.2">
      <c r="D3954" s="390"/>
    </row>
    <row r="3955" spans="4:4" x14ac:dyDescent="0.2">
      <c r="D3955" s="390"/>
    </row>
    <row r="3956" spans="4:4" x14ac:dyDescent="0.2">
      <c r="D3956" s="390"/>
    </row>
    <row r="3957" spans="4:4" x14ac:dyDescent="0.2">
      <c r="D3957" s="390"/>
    </row>
    <row r="3958" spans="4:4" x14ac:dyDescent="0.2">
      <c r="D3958" s="390"/>
    </row>
    <row r="3959" spans="4:4" x14ac:dyDescent="0.2">
      <c r="D3959" s="390"/>
    </row>
    <row r="3960" spans="4:4" x14ac:dyDescent="0.2">
      <c r="D3960" s="390"/>
    </row>
    <row r="3961" spans="4:4" x14ac:dyDescent="0.2">
      <c r="D3961" s="390"/>
    </row>
    <row r="3962" spans="4:4" x14ac:dyDescent="0.2">
      <c r="D3962" s="390"/>
    </row>
    <row r="3963" spans="4:4" x14ac:dyDescent="0.2">
      <c r="D3963" s="390"/>
    </row>
    <row r="3964" spans="4:4" x14ac:dyDescent="0.2">
      <c r="D3964" s="390"/>
    </row>
    <row r="3965" spans="4:4" x14ac:dyDescent="0.2">
      <c r="D3965" s="390"/>
    </row>
    <row r="3966" spans="4:4" x14ac:dyDescent="0.2">
      <c r="D3966" s="390"/>
    </row>
    <row r="3967" spans="4:4" x14ac:dyDescent="0.2">
      <c r="D3967" s="390"/>
    </row>
    <row r="3968" spans="4:4" x14ac:dyDescent="0.2">
      <c r="D3968" s="390"/>
    </row>
    <row r="3969" spans="4:4" x14ac:dyDescent="0.2">
      <c r="D3969" s="390"/>
    </row>
    <row r="3970" spans="4:4" x14ac:dyDescent="0.2">
      <c r="D3970" s="390"/>
    </row>
    <row r="3971" spans="4:4" x14ac:dyDescent="0.2">
      <c r="D3971" s="390"/>
    </row>
    <row r="3972" spans="4:4" x14ac:dyDescent="0.2">
      <c r="D3972" s="390"/>
    </row>
    <row r="3973" spans="4:4" x14ac:dyDescent="0.2">
      <c r="D3973" s="390"/>
    </row>
    <row r="3974" spans="4:4" x14ac:dyDescent="0.2">
      <c r="D3974" s="390"/>
    </row>
    <row r="3975" spans="4:4" x14ac:dyDescent="0.2">
      <c r="D3975" s="390"/>
    </row>
    <row r="3976" spans="4:4" x14ac:dyDescent="0.2">
      <c r="D3976" s="390"/>
    </row>
    <row r="3977" spans="4:4" x14ac:dyDescent="0.2">
      <c r="D3977" s="390"/>
    </row>
    <row r="3978" spans="4:4" x14ac:dyDescent="0.2">
      <c r="D3978" s="390"/>
    </row>
    <row r="3979" spans="4:4" x14ac:dyDescent="0.2">
      <c r="D3979" s="390"/>
    </row>
    <row r="3980" spans="4:4" x14ac:dyDescent="0.2">
      <c r="D3980" s="390"/>
    </row>
    <row r="3981" spans="4:4" x14ac:dyDescent="0.2">
      <c r="D3981" s="390"/>
    </row>
    <row r="3982" spans="4:4" x14ac:dyDescent="0.2">
      <c r="D3982" s="390"/>
    </row>
    <row r="3983" spans="4:4" x14ac:dyDescent="0.2">
      <c r="D3983" s="390"/>
    </row>
    <row r="3984" spans="4:4" x14ac:dyDescent="0.2">
      <c r="D3984" s="390"/>
    </row>
    <row r="3985" spans="4:4" x14ac:dyDescent="0.2">
      <c r="D3985" s="390"/>
    </row>
    <row r="3986" spans="4:4" x14ac:dyDescent="0.2">
      <c r="D3986" s="390"/>
    </row>
    <row r="3987" spans="4:4" x14ac:dyDescent="0.2">
      <c r="D3987" s="390"/>
    </row>
    <row r="3988" spans="4:4" x14ac:dyDescent="0.2">
      <c r="D3988" s="390"/>
    </row>
    <row r="3989" spans="4:4" x14ac:dyDescent="0.2">
      <c r="D3989" s="390"/>
    </row>
    <row r="3990" spans="4:4" x14ac:dyDescent="0.2">
      <c r="D3990" s="390"/>
    </row>
    <row r="3991" spans="4:4" x14ac:dyDescent="0.2">
      <c r="D3991" s="390"/>
    </row>
    <row r="3992" spans="4:4" x14ac:dyDescent="0.2">
      <c r="D3992" s="390"/>
    </row>
    <row r="3993" spans="4:4" x14ac:dyDescent="0.2">
      <c r="D3993" s="390"/>
    </row>
    <row r="3994" spans="4:4" x14ac:dyDescent="0.2">
      <c r="D3994" s="390"/>
    </row>
    <row r="3995" spans="4:4" x14ac:dyDescent="0.2">
      <c r="D3995" s="390"/>
    </row>
    <row r="3996" spans="4:4" x14ac:dyDescent="0.2">
      <c r="D3996" s="390"/>
    </row>
    <row r="3997" spans="4:4" x14ac:dyDescent="0.2">
      <c r="D3997" s="390"/>
    </row>
    <row r="3998" spans="4:4" x14ac:dyDescent="0.2">
      <c r="D3998" s="390"/>
    </row>
    <row r="3999" spans="4:4" x14ac:dyDescent="0.2">
      <c r="D3999" s="390"/>
    </row>
    <row r="4000" spans="4:4" x14ac:dyDescent="0.2">
      <c r="D4000" s="390"/>
    </row>
    <row r="4001" spans="4:4" x14ac:dyDescent="0.2">
      <c r="D4001" s="390"/>
    </row>
    <row r="4002" spans="4:4" x14ac:dyDescent="0.2">
      <c r="D4002" s="390"/>
    </row>
    <row r="4003" spans="4:4" x14ac:dyDescent="0.2">
      <c r="D4003" s="390"/>
    </row>
    <row r="4004" spans="4:4" x14ac:dyDescent="0.2">
      <c r="D4004" s="390"/>
    </row>
    <row r="4005" spans="4:4" x14ac:dyDescent="0.2">
      <c r="D4005" s="390"/>
    </row>
    <row r="4006" spans="4:4" x14ac:dyDescent="0.2">
      <c r="D4006" s="390"/>
    </row>
    <row r="4007" spans="4:4" x14ac:dyDescent="0.2">
      <c r="D4007" s="390"/>
    </row>
    <row r="4008" spans="4:4" x14ac:dyDescent="0.2">
      <c r="D4008" s="390"/>
    </row>
    <row r="4009" spans="4:4" x14ac:dyDescent="0.2">
      <c r="D4009" s="390"/>
    </row>
    <row r="4010" spans="4:4" x14ac:dyDescent="0.2">
      <c r="D4010" s="390"/>
    </row>
    <row r="4011" spans="4:4" x14ac:dyDescent="0.2">
      <c r="D4011" s="390"/>
    </row>
    <row r="4012" spans="4:4" x14ac:dyDescent="0.2">
      <c r="D4012" s="390"/>
    </row>
    <row r="4013" spans="4:4" x14ac:dyDescent="0.2">
      <c r="D4013" s="390"/>
    </row>
    <row r="4014" spans="4:4" x14ac:dyDescent="0.2">
      <c r="D4014" s="390"/>
    </row>
    <row r="4015" spans="4:4" x14ac:dyDescent="0.2">
      <c r="D4015" s="390"/>
    </row>
    <row r="4016" spans="4:4" x14ac:dyDescent="0.2">
      <c r="D4016" s="390"/>
    </row>
    <row r="4017" spans="4:4" x14ac:dyDescent="0.2">
      <c r="D4017" s="390"/>
    </row>
    <row r="4018" spans="4:4" x14ac:dyDescent="0.2">
      <c r="D4018" s="390"/>
    </row>
    <row r="4019" spans="4:4" x14ac:dyDescent="0.2">
      <c r="D4019" s="390"/>
    </row>
    <row r="4020" spans="4:4" x14ac:dyDescent="0.2">
      <c r="D4020" s="390"/>
    </row>
    <row r="4021" spans="4:4" x14ac:dyDescent="0.2">
      <c r="D4021" s="390"/>
    </row>
    <row r="4022" spans="4:4" x14ac:dyDescent="0.2">
      <c r="D4022" s="390"/>
    </row>
    <row r="4023" spans="4:4" x14ac:dyDescent="0.2">
      <c r="D4023" s="390"/>
    </row>
    <row r="4024" spans="4:4" x14ac:dyDescent="0.2">
      <c r="D4024" s="390"/>
    </row>
    <row r="4025" spans="4:4" x14ac:dyDescent="0.2">
      <c r="D4025" s="390"/>
    </row>
    <row r="4026" spans="4:4" x14ac:dyDescent="0.2">
      <c r="D4026" s="390"/>
    </row>
    <row r="4027" spans="4:4" x14ac:dyDescent="0.2">
      <c r="D4027" s="390"/>
    </row>
    <row r="4028" spans="4:4" x14ac:dyDescent="0.2">
      <c r="D4028" s="390"/>
    </row>
    <row r="4029" spans="4:4" x14ac:dyDescent="0.2">
      <c r="D4029" s="390"/>
    </row>
    <row r="4030" spans="4:4" x14ac:dyDescent="0.2">
      <c r="D4030" s="390"/>
    </row>
    <row r="4031" spans="4:4" x14ac:dyDescent="0.2">
      <c r="D4031" s="390"/>
    </row>
    <row r="4032" spans="4:4" x14ac:dyDescent="0.2">
      <c r="D4032" s="390"/>
    </row>
    <row r="4033" spans="4:4" x14ac:dyDescent="0.2">
      <c r="D4033" s="390"/>
    </row>
    <row r="4034" spans="4:4" x14ac:dyDescent="0.2">
      <c r="D4034" s="390"/>
    </row>
    <row r="4035" spans="4:4" x14ac:dyDescent="0.2">
      <c r="D4035" s="390"/>
    </row>
    <row r="4036" spans="4:4" x14ac:dyDescent="0.2">
      <c r="D4036" s="390"/>
    </row>
    <row r="4037" spans="4:4" x14ac:dyDescent="0.2">
      <c r="D4037" s="390"/>
    </row>
    <row r="4038" spans="4:4" x14ac:dyDescent="0.2">
      <c r="D4038" s="390"/>
    </row>
    <row r="4039" spans="4:4" x14ac:dyDescent="0.2">
      <c r="D4039" s="390"/>
    </row>
    <row r="4040" spans="4:4" x14ac:dyDescent="0.2">
      <c r="D4040" s="390"/>
    </row>
    <row r="4041" spans="4:4" x14ac:dyDescent="0.2">
      <c r="D4041" s="390"/>
    </row>
    <row r="4042" spans="4:4" x14ac:dyDescent="0.2">
      <c r="D4042" s="390"/>
    </row>
    <row r="4043" spans="4:4" x14ac:dyDescent="0.2">
      <c r="D4043" s="390"/>
    </row>
    <row r="4044" spans="4:4" x14ac:dyDescent="0.2">
      <c r="D4044" s="390"/>
    </row>
    <row r="4045" spans="4:4" x14ac:dyDescent="0.2">
      <c r="D4045" s="390"/>
    </row>
    <row r="4046" spans="4:4" x14ac:dyDescent="0.2">
      <c r="D4046" s="390"/>
    </row>
    <row r="4047" spans="4:4" x14ac:dyDescent="0.2">
      <c r="D4047" s="390"/>
    </row>
    <row r="4048" spans="4:4" x14ac:dyDescent="0.2">
      <c r="D4048" s="390"/>
    </row>
    <row r="4049" spans="4:4" x14ac:dyDescent="0.2">
      <c r="D4049" s="390"/>
    </row>
    <row r="4050" spans="4:4" x14ac:dyDescent="0.2">
      <c r="D4050" s="390"/>
    </row>
    <row r="4051" spans="4:4" x14ac:dyDescent="0.2">
      <c r="D4051" s="390"/>
    </row>
    <row r="4052" spans="4:4" x14ac:dyDescent="0.2">
      <c r="D4052" s="390"/>
    </row>
    <row r="4053" spans="4:4" x14ac:dyDescent="0.2">
      <c r="D4053" s="390"/>
    </row>
    <row r="4054" spans="4:4" x14ac:dyDescent="0.2">
      <c r="D4054" s="390"/>
    </row>
    <row r="4055" spans="4:4" x14ac:dyDescent="0.2">
      <c r="D4055" s="390"/>
    </row>
    <row r="4056" spans="4:4" x14ac:dyDescent="0.2">
      <c r="D4056" s="390"/>
    </row>
    <row r="4057" spans="4:4" x14ac:dyDescent="0.2">
      <c r="D4057" s="390"/>
    </row>
    <row r="4058" spans="4:4" x14ac:dyDescent="0.2">
      <c r="D4058" s="390"/>
    </row>
    <row r="4059" spans="4:4" x14ac:dyDescent="0.2">
      <c r="D4059" s="390"/>
    </row>
    <row r="4060" spans="4:4" x14ac:dyDescent="0.2">
      <c r="D4060" s="390"/>
    </row>
    <row r="4061" spans="4:4" x14ac:dyDescent="0.2">
      <c r="D4061" s="390"/>
    </row>
    <row r="4062" spans="4:4" x14ac:dyDescent="0.2">
      <c r="D4062" s="390"/>
    </row>
    <row r="4063" spans="4:4" x14ac:dyDescent="0.2">
      <c r="D4063" s="390"/>
    </row>
    <row r="4064" spans="4:4" x14ac:dyDescent="0.2">
      <c r="D4064" s="390"/>
    </row>
    <row r="4065" spans="4:4" x14ac:dyDescent="0.2">
      <c r="D4065" s="390"/>
    </row>
    <row r="4066" spans="4:4" x14ac:dyDescent="0.2">
      <c r="D4066" s="390"/>
    </row>
    <row r="4067" spans="4:4" x14ac:dyDescent="0.2">
      <c r="D4067" s="390"/>
    </row>
    <row r="4068" spans="4:4" x14ac:dyDescent="0.2">
      <c r="D4068" s="390"/>
    </row>
    <row r="4069" spans="4:4" x14ac:dyDescent="0.2">
      <c r="D4069" s="390"/>
    </row>
    <row r="4070" spans="4:4" x14ac:dyDescent="0.2">
      <c r="D4070" s="390"/>
    </row>
    <row r="4071" spans="4:4" x14ac:dyDescent="0.2">
      <c r="D4071" s="390"/>
    </row>
    <row r="4072" spans="4:4" x14ac:dyDescent="0.2">
      <c r="D4072" s="390"/>
    </row>
    <row r="4073" spans="4:4" x14ac:dyDescent="0.2">
      <c r="D4073" s="390"/>
    </row>
    <row r="4074" spans="4:4" x14ac:dyDescent="0.2">
      <c r="D4074" s="390"/>
    </row>
    <row r="4075" spans="4:4" x14ac:dyDescent="0.2">
      <c r="D4075" s="390"/>
    </row>
    <row r="4076" spans="4:4" x14ac:dyDescent="0.2">
      <c r="D4076" s="390"/>
    </row>
    <row r="4077" spans="4:4" x14ac:dyDescent="0.2">
      <c r="D4077" s="390"/>
    </row>
    <row r="4078" spans="4:4" x14ac:dyDescent="0.2">
      <c r="D4078" s="390"/>
    </row>
    <row r="4079" spans="4:4" x14ac:dyDescent="0.2">
      <c r="D4079" s="390"/>
    </row>
    <row r="4080" spans="4:4" x14ac:dyDescent="0.2">
      <c r="D4080" s="390"/>
    </row>
    <row r="4081" spans="4:4" x14ac:dyDescent="0.2">
      <c r="D4081" s="390"/>
    </row>
    <row r="4082" spans="4:4" x14ac:dyDescent="0.2">
      <c r="D4082" s="390"/>
    </row>
    <row r="4083" spans="4:4" x14ac:dyDescent="0.2">
      <c r="D4083" s="390"/>
    </row>
    <row r="4084" spans="4:4" x14ac:dyDescent="0.2">
      <c r="D4084" s="390"/>
    </row>
    <row r="4085" spans="4:4" x14ac:dyDescent="0.2">
      <c r="D4085" s="390"/>
    </row>
    <row r="4086" spans="4:4" x14ac:dyDescent="0.2">
      <c r="D4086" s="390"/>
    </row>
    <row r="4087" spans="4:4" x14ac:dyDescent="0.2">
      <c r="D4087" s="390"/>
    </row>
    <row r="4088" spans="4:4" x14ac:dyDescent="0.2">
      <c r="D4088" s="390"/>
    </row>
    <row r="4089" spans="4:4" x14ac:dyDescent="0.2">
      <c r="D4089" s="390"/>
    </row>
    <row r="4090" spans="4:4" x14ac:dyDescent="0.2">
      <c r="D4090" s="390"/>
    </row>
    <row r="4091" spans="4:4" x14ac:dyDescent="0.2">
      <c r="D4091" s="390"/>
    </row>
    <row r="4092" spans="4:4" x14ac:dyDescent="0.2">
      <c r="D4092" s="390"/>
    </row>
    <row r="4093" spans="4:4" x14ac:dyDescent="0.2">
      <c r="D4093" s="390"/>
    </row>
    <row r="4094" spans="4:4" x14ac:dyDescent="0.2">
      <c r="D4094" s="390"/>
    </row>
    <row r="4095" spans="4:4" x14ac:dyDescent="0.2">
      <c r="D4095" s="390"/>
    </row>
    <row r="4096" spans="4:4" x14ac:dyDescent="0.2">
      <c r="D4096" s="390"/>
    </row>
    <row r="4097" spans="4:4" x14ac:dyDescent="0.2">
      <c r="D4097" s="390"/>
    </row>
    <row r="4098" spans="4:4" x14ac:dyDescent="0.2">
      <c r="D4098" s="390"/>
    </row>
    <row r="4099" spans="4:4" x14ac:dyDescent="0.2">
      <c r="D4099" s="390"/>
    </row>
    <row r="4100" spans="4:4" x14ac:dyDescent="0.2">
      <c r="D4100" s="390"/>
    </row>
    <row r="4101" spans="4:4" x14ac:dyDescent="0.2">
      <c r="D4101" s="390"/>
    </row>
    <row r="4102" spans="4:4" x14ac:dyDescent="0.2">
      <c r="D4102" s="390"/>
    </row>
    <row r="4103" spans="4:4" x14ac:dyDescent="0.2">
      <c r="D4103" s="390"/>
    </row>
    <row r="4104" spans="4:4" x14ac:dyDescent="0.2">
      <c r="D4104" s="390"/>
    </row>
    <row r="4105" spans="4:4" x14ac:dyDescent="0.2">
      <c r="D4105" s="390"/>
    </row>
    <row r="4106" spans="4:4" x14ac:dyDescent="0.2">
      <c r="D4106" s="390"/>
    </row>
    <row r="4107" spans="4:4" x14ac:dyDescent="0.2">
      <c r="D4107" s="390"/>
    </row>
    <row r="4108" spans="4:4" x14ac:dyDescent="0.2">
      <c r="D4108" s="390"/>
    </row>
    <row r="4109" spans="4:4" x14ac:dyDescent="0.2">
      <c r="D4109" s="390"/>
    </row>
    <row r="4110" spans="4:4" x14ac:dyDescent="0.2">
      <c r="D4110" s="390"/>
    </row>
    <row r="4111" spans="4:4" x14ac:dyDescent="0.2">
      <c r="D4111" s="390"/>
    </row>
    <row r="4112" spans="4:4" x14ac:dyDescent="0.2">
      <c r="D4112" s="390"/>
    </row>
    <row r="4113" spans="4:4" x14ac:dyDescent="0.2">
      <c r="D4113" s="390"/>
    </row>
    <row r="4114" spans="4:4" x14ac:dyDescent="0.2">
      <c r="D4114" s="390"/>
    </row>
    <row r="4115" spans="4:4" x14ac:dyDescent="0.2">
      <c r="D4115" s="390"/>
    </row>
    <row r="4116" spans="4:4" x14ac:dyDescent="0.2">
      <c r="D4116" s="390"/>
    </row>
    <row r="4117" spans="4:4" x14ac:dyDescent="0.2">
      <c r="D4117" s="390"/>
    </row>
    <row r="4118" spans="4:4" x14ac:dyDescent="0.2">
      <c r="D4118" s="390"/>
    </row>
    <row r="4119" spans="4:4" x14ac:dyDescent="0.2">
      <c r="D4119" s="390"/>
    </row>
    <row r="4120" spans="4:4" x14ac:dyDescent="0.2">
      <c r="D4120" s="390"/>
    </row>
    <row r="4121" spans="4:4" x14ac:dyDescent="0.2">
      <c r="D4121" s="390"/>
    </row>
    <row r="4122" spans="4:4" x14ac:dyDescent="0.2">
      <c r="D4122" s="390"/>
    </row>
    <row r="4123" spans="4:4" x14ac:dyDescent="0.2">
      <c r="D4123" s="390"/>
    </row>
    <row r="4124" spans="4:4" x14ac:dyDescent="0.2">
      <c r="D4124" s="390"/>
    </row>
    <row r="4125" spans="4:4" x14ac:dyDescent="0.2">
      <c r="D4125" s="390"/>
    </row>
    <row r="4126" spans="4:4" x14ac:dyDescent="0.2">
      <c r="D4126" s="390"/>
    </row>
    <row r="4127" spans="4:4" x14ac:dyDescent="0.2">
      <c r="D4127" s="390"/>
    </row>
    <row r="4128" spans="4:4" x14ac:dyDescent="0.2">
      <c r="D4128" s="390"/>
    </row>
    <row r="4129" spans="4:4" x14ac:dyDescent="0.2">
      <c r="D4129" s="390"/>
    </row>
    <row r="4130" spans="4:4" x14ac:dyDescent="0.2">
      <c r="D4130" s="390"/>
    </row>
    <row r="4131" spans="4:4" x14ac:dyDescent="0.2">
      <c r="D4131" s="390"/>
    </row>
    <row r="4132" spans="4:4" x14ac:dyDescent="0.2">
      <c r="D4132" s="390"/>
    </row>
    <row r="4133" spans="4:4" x14ac:dyDescent="0.2">
      <c r="D4133" s="390"/>
    </row>
    <row r="4134" spans="4:4" x14ac:dyDescent="0.2">
      <c r="D4134" s="390"/>
    </row>
    <row r="4135" spans="4:4" x14ac:dyDescent="0.2">
      <c r="D4135" s="390"/>
    </row>
    <row r="4136" spans="4:4" x14ac:dyDescent="0.2">
      <c r="D4136" s="390"/>
    </row>
    <row r="4137" spans="4:4" x14ac:dyDescent="0.2">
      <c r="D4137" s="390"/>
    </row>
    <row r="4138" spans="4:4" x14ac:dyDescent="0.2">
      <c r="D4138" s="390"/>
    </row>
    <row r="4139" spans="4:4" x14ac:dyDescent="0.2">
      <c r="D4139" s="390"/>
    </row>
    <row r="4140" spans="4:4" x14ac:dyDescent="0.2">
      <c r="D4140" s="390"/>
    </row>
    <row r="4141" spans="4:4" x14ac:dyDescent="0.2">
      <c r="D4141" s="390"/>
    </row>
    <row r="4142" spans="4:4" x14ac:dyDescent="0.2">
      <c r="D4142" s="390"/>
    </row>
    <row r="4143" spans="4:4" x14ac:dyDescent="0.2">
      <c r="D4143" s="390"/>
    </row>
    <row r="4144" spans="4:4" x14ac:dyDescent="0.2">
      <c r="D4144" s="390"/>
    </row>
    <row r="4145" spans="4:4" x14ac:dyDescent="0.2">
      <c r="D4145" s="390"/>
    </row>
    <row r="4146" spans="4:4" x14ac:dyDescent="0.2">
      <c r="D4146" s="390"/>
    </row>
    <row r="4147" spans="4:4" x14ac:dyDescent="0.2">
      <c r="D4147" s="390"/>
    </row>
    <row r="4148" spans="4:4" x14ac:dyDescent="0.2">
      <c r="D4148" s="390"/>
    </row>
    <row r="4149" spans="4:4" x14ac:dyDescent="0.2">
      <c r="D4149" s="390"/>
    </row>
    <row r="4150" spans="4:4" x14ac:dyDescent="0.2">
      <c r="D4150" s="390"/>
    </row>
    <row r="4151" spans="4:4" x14ac:dyDescent="0.2">
      <c r="D4151" s="390"/>
    </row>
    <row r="4152" spans="4:4" x14ac:dyDescent="0.2">
      <c r="D4152" s="390"/>
    </row>
    <row r="4153" spans="4:4" x14ac:dyDescent="0.2">
      <c r="D4153" s="390"/>
    </row>
    <row r="4154" spans="4:4" x14ac:dyDescent="0.2">
      <c r="D4154" s="390"/>
    </row>
    <row r="4155" spans="4:4" x14ac:dyDescent="0.2">
      <c r="D4155" s="390"/>
    </row>
    <row r="4156" spans="4:4" x14ac:dyDescent="0.2">
      <c r="D4156" s="390"/>
    </row>
    <row r="4157" spans="4:4" x14ac:dyDescent="0.2">
      <c r="D4157" s="390"/>
    </row>
    <row r="4158" spans="4:4" x14ac:dyDescent="0.2">
      <c r="D4158" s="390"/>
    </row>
    <row r="4159" spans="4:4" x14ac:dyDescent="0.2">
      <c r="D4159" s="390"/>
    </row>
    <row r="4160" spans="4:4" x14ac:dyDescent="0.2">
      <c r="D4160" s="390"/>
    </row>
    <row r="4161" spans="4:4" x14ac:dyDescent="0.2">
      <c r="D4161" s="390"/>
    </row>
    <row r="4162" spans="4:4" x14ac:dyDescent="0.2">
      <c r="D4162" s="390"/>
    </row>
    <row r="4163" spans="4:4" x14ac:dyDescent="0.2">
      <c r="D4163" s="390"/>
    </row>
    <row r="4164" spans="4:4" x14ac:dyDescent="0.2">
      <c r="D4164" s="390"/>
    </row>
    <row r="4165" spans="4:4" x14ac:dyDescent="0.2">
      <c r="D4165" s="390"/>
    </row>
    <row r="4166" spans="4:4" x14ac:dyDescent="0.2">
      <c r="D4166" s="390"/>
    </row>
    <row r="4167" spans="4:4" x14ac:dyDescent="0.2">
      <c r="D4167" s="390"/>
    </row>
    <row r="4168" spans="4:4" x14ac:dyDescent="0.2">
      <c r="D4168" s="390"/>
    </row>
    <row r="4169" spans="4:4" x14ac:dyDescent="0.2">
      <c r="D4169" s="390"/>
    </row>
    <row r="4170" spans="4:4" x14ac:dyDescent="0.2">
      <c r="D4170" s="390"/>
    </row>
    <row r="4171" spans="4:4" x14ac:dyDescent="0.2">
      <c r="D4171" s="390"/>
    </row>
    <row r="4172" spans="4:4" x14ac:dyDescent="0.2">
      <c r="D4172" s="390"/>
    </row>
    <row r="4173" spans="4:4" x14ac:dyDescent="0.2">
      <c r="D4173" s="390"/>
    </row>
    <row r="4174" spans="4:4" x14ac:dyDescent="0.2">
      <c r="D4174" s="390"/>
    </row>
    <row r="4175" spans="4:4" x14ac:dyDescent="0.2">
      <c r="D4175" s="390"/>
    </row>
    <row r="4176" spans="4:4" x14ac:dyDescent="0.2">
      <c r="D4176" s="390"/>
    </row>
    <row r="4177" spans="4:4" x14ac:dyDescent="0.2">
      <c r="D4177" s="390"/>
    </row>
    <row r="4178" spans="4:4" x14ac:dyDescent="0.2">
      <c r="D4178" s="390"/>
    </row>
    <row r="4179" spans="4:4" x14ac:dyDescent="0.2">
      <c r="D4179" s="390"/>
    </row>
    <row r="4180" spans="4:4" x14ac:dyDescent="0.2">
      <c r="D4180" s="390"/>
    </row>
    <row r="4181" spans="4:4" x14ac:dyDescent="0.2">
      <c r="D4181" s="390"/>
    </row>
    <row r="4182" spans="4:4" x14ac:dyDescent="0.2">
      <c r="D4182" s="390"/>
    </row>
    <row r="4183" spans="4:4" x14ac:dyDescent="0.2">
      <c r="D4183" s="390"/>
    </row>
    <row r="4184" spans="4:4" x14ac:dyDescent="0.2">
      <c r="D4184" s="390"/>
    </row>
    <row r="4185" spans="4:4" x14ac:dyDescent="0.2">
      <c r="D4185" s="390"/>
    </row>
    <row r="4186" spans="4:4" x14ac:dyDescent="0.2">
      <c r="D4186" s="390"/>
    </row>
    <row r="4187" spans="4:4" x14ac:dyDescent="0.2">
      <c r="D4187" s="390"/>
    </row>
    <row r="4188" spans="4:4" x14ac:dyDescent="0.2">
      <c r="D4188" s="390"/>
    </row>
    <row r="4189" spans="4:4" x14ac:dyDescent="0.2">
      <c r="D4189" s="390"/>
    </row>
    <row r="4190" spans="4:4" x14ac:dyDescent="0.2">
      <c r="D4190" s="390"/>
    </row>
    <row r="4191" spans="4:4" x14ac:dyDescent="0.2">
      <c r="D4191" s="390"/>
    </row>
    <row r="4192" spans="4:4" x14ac:dyDescent="0.2">
      <c r="D4192" s="390"/>
    </row>
    <row r="4193" spans="4:4" x14ac:dyDescent="0.2">
      <c r="D4193" s="390"/>
    </row>
    <row r="4194" spans="4:4" x14ac:dyDescent="0.2">
      <c r="D4194" s="390"/>
    </row>
    <row r="4195" spans="4:4" x14ac:dyDescent="0.2">
      <c r="D4195" s="390"/>
    </row>
    <row r="4196" spans="4:4" x14ac:dyDescent="0.2">
      <c r="D4196" s="390"/>
    </row>
    <row r="4197" spans="4:4" x14ac:dyDescent="0.2">
      <c r="D4197" s="390"/>
    </row>
    <row r="4198" spans="4:4" x14ac:dyDescent="0.2">
      <c r="D4198" s="390"/>
    </row>
    <row r="4199" spans="4:4" x14ac:dyDescent="0.2">
      <c r="D4199" s="390"/>
    </row>
    <row r="4200" spans="4:4" x14ac:dyDescent="0.2">
      <c r="D4200" s="390"/>
    </row>
    <row r="4201" spans="4:4" x14ac:dyDescent="0.2">
      <c r="D4201" s="390"/>
    </row>
    <row r="4202" spans="4:4" x14ac:dyDescent="0.2">
      <c r="D4202" s="390"/>
    </row>
    <row r="4203" spans="4:4" x14ac:dyDescent="0.2">
      <c r="D4203" s="390"/>
    </row>
    <row r="4204" spans="4:4" x14ac:dyDescent="0.2">
      <c r="D4204" s="390"/>
    </row>
    <row r="4205" spans="4:4" x14ac:dyDescent="0.2">
      <c r="D4205" s="390"/>
    </row>
    <row r="4206" spans="4:4" x14ac:dyDescent="0.2">
      <c r="D4206" s="390"/>
    </row>
    <row r="4207" spans="4:4" x14ac:dyDescent="0.2">
      <c r="D4207" s="390"/>
    </row>
    <row r="4208" spans="4:4" x14ac:dyDescent="0.2">
      <c r="D4208" s="390"/>
    </row>
    <row r="4209" spans="4:4" x14ac:dyDescent="0.2">
      <c r="D4209" s="390"/>
    </row>
    <row r="4210" spans="4:4" x14ac:dyDescent="0.2">
      <c r="D4210" s="390"/>
    </row>
    <row r="4211" spans="4:4" x14ac:dyDescent="0.2">
      <c r="D4211" s="390"/>
    </row>
    <row r="4212" spans="4:4" x14ac:dyDescent="0.2">
      <c r="D4212" s="390"/>
    </row>
    <row r="4213" spans="4:4" x14ac:dyDescent="0.2">
      <c r="D4213" s="390"/>
    </row>
    <row r="4214" spans="4:4" x14ac:dyDescent="0.2">
      <c r="D4214" s="390"/>
    </row>
    <row r="4215" spans="4:4" x14ac:dyDescent="0.2">
      <c r="D4215" s="390"/>
    </row>
    <row r="4216" spans="4:4" x14ac:dyDescent="0.2">
      <c r="D4216" s="390"/>
    </row>
    <row r="4217" spans="4:4" x14ac:dyDescent="0.2">
      <c r="D4217" s="390"/>
    </row>
    <row r="4218" spans="4:4" x14ac:dyDescent="0.2">
      <c r="D4218" s="390"/>
    </row>
    <row r="4219" spans="4:4" x14ac:dyDescent="0.2">
      <c r="D4219" s="390"/>
    </row>
    <row r="4220" spans="4:4" x14ac:dyDescent="0.2">
      <c r="D4220" s="390"/>
    </row>
    <row r="4221" spans="4:4" x14ac:dyDescent="0.2">
      <c r="D4221" s="390"/>
    </row>
    <row r="4222" spans="4:4" x14ac:dyDescent="0.2">
      <c r="D4222" s="390"/>
    </row>
    <row r="4223" spans="4:4" x14ac:dyDescent="0.2">
      <c r="D4223" s="390"/>
    </row>
    <row r="4224" spans="4:4" x14ac:dyDescent="0.2">
      <c r="D4224" s="390"/>
    </row>
    <row r="4225" spans="4:4" x14ac:dyDescent="0.2">
      <c r="D4225" s="390"/>
    </row>
    <row r="4226" spans="4:4" x14ac:dyDescent="0.2">
      <c r="D4226" s="390"/>
    </row>
    <row r="4227" spans="4:4" x14ac:dyDescent="0.2">
      <c r="D4227" s="390"/>
    </row>
    <row r="4228" spans="4:4" x14ac:dyDescent="0.2">
      <c r="D4228" s="390"/>
    </row>
    <row r="4229" spans="4:4" x14ac:dyDescent="0.2">
      <c r="D4229" s="390"/>
    </row>
    <row r="4230" spans="4:4" x14ac:dyDescent="0.2">
      <c r="D4230" s="390"/>
    </row>
    <row r="4231" spans="4:4" x14ac:dyDescent="0.2">
      <c r="D4231" s="390"/>
    </row>
    <row r="4232" spans="4:4" x14ac:dyDescent="0.2">
      <c r="D4232" s="390"/>
    </row>
    <row r="4233" spans="4:4" x14ac:dyDescent="0.2">
      <c r="D4233" s="390"/>
    </row>
    <row r="4234" spans="4:4" x14ac:dyDescent="0.2">
      <c r="D4234" s="390"/>
    </row>
    <row r="4235" spans="4:4" x14ac:dyDescent="0.2">
      <c r="D4235" s="390"/>
    </row>
    <row r="4236" spans="4:4" x14ac:dyDescent="0.2">
      <c r="D4236" s="390"/>
    </row>
    <row r="4237" spans="4:4" x14ac:dyDescent="0.2">
      <c r="D4237" s="390"/>
    </row>
    <row r="4238" spans="4:4" x14ac:dyDescent="0.2">
      <c r="D4238" s="390"/>
    </row>
    <row r="4239" spans="4:4" x14ac:dyDescent="0.2">
      <c r="D4239" s="390"/>
    </row>
    <row r="4240" spans="4:4" x14ac:dyDescent="0.2">
      <c r="D4240" s="390"/>
    </row>
    <row r="4241" spans="4:4" x14ac:dyDescent="0.2">
      <c r="D4241" s="390"/>
    </row>
    <row r="4242" spans="4:4" x14ac:dyDescent="0.2">
      <c r="D4242" s="390"/>
    </row>
    <row r="4243" spans="4:4" x14ac:dyDescent="0.2">
      <c r="D4243" s="390"/>
    </row>
    <row r="4244" spans="4:4" x14ac:dyDescent="0.2">
      <c r="D4244" s="390"/>
    </row>
    <row r="4245" spans="4:4" x14ac:dyDescent="0.2">
      <c r="D4245" s="390"/>
    </row>
    <row r="4246" spans="4:4" x14ac:dyDescent="0.2">
      <c r="D4246" s="390"/>
    </row>
    <row r="4247" spans="4:4" x14ac:dyDescent="0.2">
      <c r="D4247" s="390"/>
    </row>
    <row r="4248" spans="4:4" x14ac:dyDescent="0.2">
      <c r="D4248" s="390"/>
    </row>
    <row r="4249" spans="4:4" x14ac:dyDescent="0.2">
      <c r="D4249" s="390"/>
    </row>
    <row r="4250" spans="4:4" x14ac:dyDescent="0.2">
      <c r="D4250" s="390"/>
    </row>
    <row r="4251" spans="4:4" x14ac:dyDescent="0.2">
      <c r="D4251" s="390"/>
    </row>
    <row r="4252" spans="4:4" x14ac:dyDescent="0.2">
      <c r="D4252" s="390"/>
    </row>
    <row r="4253" spans="4:4" x14ac:dyDescent="0.2">
      <c r="D4253" s="390"/>
    </row>
    <row r="4254" spans="4:4" x14ac:dyDescent="0.2">
      <c r="D4254" s="390"/>
    </row>
    <row r="4255" spans="4:4" x14ac:dyDescent="0.2">
      <c r="D4255" s="390"/>
    </row>
    <row r="4256" spans="4:4" x14ac:dyDescent="0.2">
      <c r="D4256" s="390"/>
    </row>
    <row r="4257" spans="4:4" x14ac:dyDescent="0.2">
      <c r="D4257" s="390"/>
    </row>
    <row r="4258" spans="4:4" x14ac:dyDescent="0.2">
      <c r="D4258" s="390"/>
    </row>
    <row r="4259" spans="4:4" x14ac:dyDescent="0.2">
      <c r="D4259" s="390"/>
    </row>
    <row r="4260" spans="4:4" x14ac:dyDescent="0.2">
      <c r="D4260" s="390"/>
    </row>
    <row r="4261" spans="4:4" x14ac:dyDescent="0.2">
      <c r="D4261" s="390"/>
    </row>
    <row r="4262" spans="4:4" x14ac:dyDescent="0.2">
      <c r="D4262" s="390"/>
    </row>
    <row r="4263" spans="4:4" x14ac:dyDescent="0.2">
      <c r="D4263" s="390"/>
    </row>
    <row r="4264" spans="4:4" x14ac:dyDescent="0.2">
      <c r="D4264" s="390"/>
    </row>
    <row r="4265" spans="4:4" x14ac:dyDescent="0.2">
      <c r="D4265" s="390"/>
    </row>
    <row r="4266" spans="4:4" x14ac:dyDescent="0.2">
      <c r="D4266" s="390"/>
    </row>
    <row r="4267" spans="4:4" x14ac:dyDescent="0.2">
      <c r="D4267" s="390"/>
    </row>
    <row r="4268" spans="4:4" x14ac:dyDescent="0.2">
      <c r="D4268" s="390"/>
    </row>
    <row r="4269" spans="4:4" x14ac:dyDescent="0.2">
      <c r="D4269" s="390"/>
    </row>
    <row r="4270" spans="4:4" x14ac:dyDescent="0.2">
      <c r="D4270" s="390"/>
    </row>
    <row r="4271" spans="4:4" x14ac:dyDescent="0.2">
      <c r="D4271" s="390"/>
    </row>
    <row r="4272" spans="4:4" x14ac:dyDescent="0.2">
      <c r="D4272" s="390"/>
    </row>
    <row r="4273" spans="4:4" x14ac:dyDescent="0.2">
      <c r="D4273" s="390"/>
    </row>
    <row r="4274" spans="4:4" x14ac:dyDescent="0.2">
      <c r="D4274" s="390"/>
    </row>
    <row r="4275" spans="4:4" x14ac:dyDescent="0.2">
      <c r="D4275" s="390"/>
    </row>
    <row r="4276" spans="4:4" x14ac:dyDescent="0.2">
      <c r="D4276" s="390"/>
    </row>
    <row r="4277" spans="4:4" x14ac:dyDescent="0.2">
      <c r="D4277" s="390"/>
    </row>
    <row r="4278" spans="4:4" x14ac:dyDescent="0.2">
      <c r="D4278" s="390"/>
    </row>
    <row r="4279" spans="4:4" x14ac:dyDescent="0.2">
      <c r="D4279" s="390"/>
    </row>
    <row r="4280" spans="4:4" x14ac:dyDescent="0.2">
      <c r="D4280" s="390"/>
    </row>
    <row r="4281" spans="4:4" x14ac:dyDescent="0.2">
      <c r="D4281" s="390"/>
    </row>
    <row r="4282" spans="4:4" x14ac:dyDescent="0.2">
      <c r="D4282" s="390"/>
    </row>
    <row r="4283" spans="4:4" x14ac:dyDescent="0.2">
      <c r="D4283" s="390"/>
    </row>
    <row r="4284" spans="4:4" x14ac:dyDescent="0.2">
      <c r="D4284" s="390"/>
    </row>
    <row r="4285" spans="4:4" x14ac:dyDescent="0.2">
      <c r="D4285" s="390"/>
    </row>
    <row r="4286" spans="4:4" x14ac:dyDescent="0.2">
      <c r="D4286" s="390"/>
    </row>
    <row r="4287" spans="4:4" x14ac:dyDescent="0.2">
      <c r="D4287" s="390"/>
    </row>
    <row r="4288" spans="4:4" x14ac:dyDescent="0.2">
      <c r="D4288" s="390"/>
    </row>
    <row r="4289" spans="4:4" x14ac:dyDescent="0.2">
      <c r="D4289" s="390"/>
    </row>
    <row r="4290" spans="4:4" x14ac:dyDescent="0.2">
      <c r="D4290" s="390"/>
    </row>
    <row r="4291" spans="4:4" x14ac:dyDescent="0.2">
      <c r="D4291" s="390"/>
    </row>
    <row r="4292" spans="4:4" x14ac:dyDescent="0.2">
      <c r="D4292" s="390"/>
    </row>
    <row r="4293" spans="4:4" x14ac:dyDescent="0.2">
      <c r="D4293" s="390"/>
    </row>
    <row r="4294" spans="4:4" x14ac:dyDescent="0.2">
      <c r="D4294" s="390"/>
    </row>
    <row r="4295" spans="4:4" x14ac:dyDescent="0.2">
      <c r="D4295" s="390"/>
    </row>
    <row r="4296" spans="4:4" x14ac:dyDescent="0.2">
      <c r="D4296" s="390"/>
    </row>
    <row r="4297" spans="4:4" x14ac:dyDescent="0.2">
      <c r="D4297" s="390"/>
    </row>
    <row r="4298" spans="4:4" x14ac:dyDescent="0.2">
      <c r="D4298" s="390"/>
    </row>
    <row r="4299" spans="4:4" x14ac:dyDescent="0.2">
      <c r="D4299" s="390"/>
    </row>
    <row r="4300" spans="4:4" x14ac:dyDescent="0.2">
      <c r="D4300" s="390"/>
    </row>
    <row r="4301" spans="4:4" x14ac:dyDescent="0.2">
      <c r="D4301" s="390"/>
    </row>
    <row r="4302" spans="4:4" x14ac:dyDescent="0.2">
      <c r="D4302" s="390"/>
    </row>
    <row r="4303" spans="4:4" x14ac:dyDescent="0.2">
      <c r="D4303" s="390"/>
    </row>
    <row r="4304" spans="4:4" x14ac:dyDescent="0.2">
      <c r="D4304" s="390"/>
    </row>
    <row r="4305" spans="4:4" x14ac:dyDescent="0.2">
      <c r="D4305" s="390"/>
    </row>
    <row r="4306" spans="4:4" x14ac:dyDescent="0.2">
      <c r="D4306" s="390"/>
    </row>
    <row r="4307" spans="4:4" x14ac:dyDescent="0.2">
      <c r="D4307" s="390"/>
    </row>
    <row r="4308" spans="4:4" x14ac:dyDescent="0.2">
      <c r="D4308" s="390"/>
    </row>
    <row r="4309" spans="4:4" x14ac:dyDescent="0.2">
      <c r="D4309" s="390"/>
    </row>
    <row r="4310" spans="4:4" x14ac:dyDescent="0.2">
      <c r="D4310" s="390"/>
    </row>
    <row r="4311" spans="4:4" x14ac:dyDescent="0.2">
      <c r="D4311" s="390"/>
    </row>
    <row r="4312" spans="4:4" x14ac:dyDescent="0.2">
      <c r="D4312" s="390"/>
    </row>
    <row r="4313" spans="4:4" x14ac:dyDescent="0.2">
      <c r="D4313" s="390"/>
    </row>
    <row r="4314" spans="4:4" x14ac:dyDescent="0.2">
      <c r="D4314" s="390"/>
    </row>
    <row r="4315" spans="4:4" x14ac:dyDescent="0.2">
      <c r="D4315" s="390"/>
    </row>
    <row r="4316" spans="4:4" x14ac:dyDescent="0.2">
      <c r="D4316" s="390"/>
    </row>
    <row r="4317" spans="4:4" x14ac:dyDescent="0.2">
      <c r="D4317" s="390"/>
    </row>
    <row r="4318" spans="4:4" x14ac:dyDescent="0.2">
      <c r="D4318" s="390"/>
    </row>
    <row r="4319" spans="4:4" x14ac:dyDescent="0.2">
      <c r="D4319" s="390"/>
    </row>
    <row r="4320" spans="4:4" x14ac:dyDescent="0.2">
      <c r="D4320" s="390"/>
    </row>
    <row r="4321" spans="4:4" x14ac:dyDescent="0.2">
      <c r="D4321" s="390"/>
    </row>
    <row r="4322" spans="4:4" x14ac:dyDescent="0.2">
      <c r="D4322" s="390"/>
    </row>
    <row r="4323" spans="4:4" x14ac:dyDescent="0.2">
      <c r="D4323" s="390"/>
    </row>
    <row r="4324" spans="4:4" x14ac:dyDescent="0.2">
      <c r="D4324" s="390"/>
    </row>
    <row r="4325" spans="4:4" x14ac:dyDescent="0.2">
      <c r="D4325" s="390"/>
    </row>
    <row r="4326" spans="4:4" x14ac:dyDescent="0.2">
      <c r="D4326" s="390"/>
    </row>
    <row r="4327" spans="4:4" x14ac:dyDescent="0.2">
      <c r="D4327" s="390"/>
    </row>
    <row r="4328" spans="4:4" x14ac:dyDescent="0.2">
      <c r="D4328" s="390"/>
    </row>
    <row r="4329" spans="4:4" x14ac:dyDescent="0.2">
      <c r="D4329" s="390"/>
    </row>
    <row r="4330" spans="4:4" x14ac:dyDescent="0.2">
      <c r="D4330" s="390"/>
    </row>
    <row r="4331" spans="4:4" x14ac:dyDescent="0.2">
      <c r="D4331" s="390"/>
    </row>
    <row r="4332" spans="4:4" x14ac:dyDescent="0.2">
      <c r="D4332" s="390"/>
    </row>
    <row r="4333" spans="4:4" x14ac:dyDescent="0.2">
      <c r="D4333" s="390"/>
    </row>
    <row r="4334" spans="4:4" x14ac:dyDescent="0.2">
      <c r="D4334" s="390"/>
    </row>
    <row r="4335" spans="4:4" x14ac:dyDescent="0.2">
      <c r="D4335" s="390"/>
    </row>
    <row r="4336" spans="4:4" x14ac:dyDescent="0.2">
      <c r="D4336" s="390"/>
    </row>
    <row r="4337" spans="4:4" x14ac:dyDescent="0.2">
      <c r="D4337" s="390"/>
    </row>
    <row r="4338" spans="4:4" x14ac:dyDescent="0.2">
      <c r="D4338" s="390"/>
    </row>
    <row r="4339" spans="4:4" x14ac:dyDescent="0.2">
      <c r="D4339" s="390"/>
    </row>
    <row r="4340" spans="4:4" x14ac:dyDescent="0.2">
      <c r="D4340" s="390"/>
    </row>
    <row r="4341" spans="4:4" x14ac:dyDescent="0.2">
      <c r="D4341" s="390"/>
    </row>
    <row r="4342" spans="4:4" x14ac:dyDescent="0.2">
      <c r="D4342" s="390"/>
    </row>
    <row r="4343" spans="4:4" x14ac:dyDescent="0.2">
      <c r="D4343" s="390"/>
    </row>
    <row r="4344" spans="4:4" x14ac:dyDescent="0.2">
      <c r="D4344" s="390"/>
    </row>
    <row r="4345" spans="4:4" x14ac:dyDescent="0.2">
      <c r="D4345" s="390"/>
    </row>
    <row r="4346" spans="4:4" x14ac:dyDescent="0.2">
      <c r="D4346" s="390"/>
    </row>
    <row r="4347" spans="4:4" x14ac:dyDescent="0.2">
      <c r="D4347" s="390"/>
    </row>
    <row r="4348" spans="4:4" x14ac:dyDescent="0.2">
      <c r="D4348" s="390"/>
    </row>
    <row r="4349" spans="4:4" x14ac:dyDescent="0.2">
      <c r="D4349" s="390"/>
    </row>
    <row r="4350" spans="4:4" x14ac:dyDescent="0.2">
      <c r="D4350" s="390"/>
    </row>
    <row r="4351" spans="4:4" x14ac:dyDescent="0.2">
      <c r="D4351" s="390"/>
    </row>
    <row r="4352" spans="4:4" x14ac:dyDescent="0.2">
      <c r="D4352" s="390"/>
    </row>
    <row r="4353" spans="4:4" x14ac:dyDescent="0.2">
      <c r="D4353" s="390"/>
    </row>
    <row r="4354" spans="4:4" x14ac:dyDescent="0.2">
      <c r="D4354" s="390"/>
    </row>
    <row r="4355" spans="4:4" x14ac:dyDescent="0.2">
      <c r="D4355" s="390"/>
    </row>
    <row r="4356" spans="4:4" x14ac:dyDescent="0.2">
      <c r="D4356" s="390"/>
    </row>
    <row r="4357" spans="4:4" x14ac:dyDescent="0.2">
      <c r="D4357" s="390"/>
    </row>
    <row r="4358" spans="4:4" x14ac:dyDescent="0.2">
      <c r="D4358" s="390"/>
    </row>
    <row r="4359" spans="4:4" x14ac:dyDescent="0.2">
      <c r="D4359" s="390"/>
    </row>
    <row r="4360" spans="4:4" x14ac:dyDescent="0.2">
      <c r="D4360" s="390"/>
    </row>
    <row r="4361" spans="4:4" x14ac:dyDescent="0.2">
      <c r="D4361" s="390"/>
    </row>
    <row r="4362" spans="4:4" x14ac:dyDescent="0.2">
      <c r="D4362" s="390"/>
    </row>
    <row r="4363" spans="4:4" x14ac:dyDescent="0.2">
      <c r="D4363" s="390"/>
    </row>
    <row r="4364" spans="4:4" x14ac:dyDescent="0.2">
      <c r="D4364" s="390"/>
    </row>
    <row r="4365" spans="4:4" x14ac:dyDescent="0.2">
      <c r="D4365" s="390"/>
    </row>
    <row r="4366" spans="4:4" x14ac:dyDescent="0.2">
      <c r="D4366" s="390"/>
    </row>
    <row r="4367" spans="4:4" x14ac:dyDescent="0.2">
      <c r="D4367" s="390"/>
    </row>
    <row r="4368" spans="4:4" x14ac:dyDescent="0.2">
      <c r="D4368" s="390"/>
    </row>
    <row r="4369" spans="4:4" x14ac:dyDescent="0.2">
      <c r="D4369" s="390"/>
    </row>
    <row r="4370" spans="4:4" x14ac:dyDescent="0.2">
      <c r="D4370" s="390"/>
    </row>
    <row r="4371" spans="4:4" x14ac:dyDescent="0.2">
      <c r="D4371" s="390"/>
    </row>
    <row r="4372" spans="4:4" x14ac:dyDescent="0.2">
      <c r="D4372" s="390"/>
    </row>
    <row r="4373" spans="4:4" x14ac:dyDescent="0.2">
      <c r="D4373" s="390"/>
    </row>
    <row r="4374" spans="4:4" x14ac:dyDescent="0.2">
      <c r="D4374" s="390"/>
    </row>
    <row r="4375" spans="4:4" x14ac:dyDescent="0.2">
      <c r="D4375" s="390"/>
    </row>
    <row r="4376" spans="4:4" x14ac:dyDescent="0.2">
      <c r="D4376" s="390"/>
    </row>
    <row r="4377" spans="4:4" x14ac:dyDescent="0.2">
      <c r="D4377" s="390"/>
    </row>
    <row r="4378" spans="4:4" x14ac:dyDescent="0.2">
      <c r="D4378" s="390"/>
    </row>
    <row r="4379" spans="4:4" x14ac:dyDescent="0.2">
      <c r="D4379" s="390"/>
    </row>
    <row r="4380" spans="4:4" x14ac:dyDescent="0.2">
      <c r="D4380" s="390"/>
    </row>
    <row r="4381" spans="4:4" x14ac:dyDescent="0.2">
      <c r="D4381" s="390"/>
    </row>
    <row r="4382" spans="4:4" x14ac:dyDescent="0.2">
      <c r="D4382" s="390"/>
    </row>
    <row r="4383" spans="4:4" x14ac:dyDescent="0.2">
      <c r="D4383" s="390"/>
    </row>
    <row r="4384" spans="4:4" x14ac:dyDescent="0.2">
      <c r="D4384" s="390"/>
    </row>
    <row r="4385" spans="4:4" x14ac:dyDescent="0.2">
      <c r="D4385" s="390"/>
    </row>
    <row r="4386" spans="4:4" x14ac:dyDescent="0.2">
      <c r="D4386" s="390"/>
    </row>
    <row r="4387" spans="4:4" x14ac:dyDescent="0.2">
      <c r="D4387" s="390"/>
    </row>
    <row r="4388" spans="4:4" x14ac:dyDescent="0.2">
      <c r="D4388" s="390"/>
    </row>
    <row r="4389" spans="4:4" x14ac:dyDescent="0.2">
      <c r="D4389" s="390"/>
    </row>
    <row r="4390" spans="4:4" x14ac:dyDescent="0.2">
      <c r="D4390" s="390"/>
    </row>
    <row r="4391" spans="4:4" x14ac:dyDescent="0.2">
      <c r="D4391" s="390"/>
    </row>
    <row r="4392" spans="4:4" x14ac:dyDescent="0.2">
      <c r="D4392" s="390"/>
    </row>
    <row r="4393" spans="4:4" x14ac:dyDescent="0.2">
      <c r="D4393" s="390"/>
    </row>
    <row r="4394" spans="4:4" x14ac:dyDescent="0.2">
      <c r="D4394" s="390"/>
    </row>
    <row r="4395" spans="4:4" x14ac:dyDescent="0.2">
      <c r="D4395" s="390"/>
    </row>
    <row r="4396" spans="4:4" x14ac:dyDescent="0.2">
      <c r="D4396" s="390"/>
    </row>
    <row r="4397" spans="4:4" x14ac:dyDescent="0.2">
      <c r="D4397" s="390"/>
    </row>
    <row r="4398" spans="4:4" x14ac:dyDescent="0.2">
      <c r="D4398" s="390"/>
    </row>
    <row r="4399" spans="4:4" x14ac:dyDescent="0.2">
      <c r="D4399" s="390"/>
    </row>
    <row r="4400" spans="4:4" x14ac:dyDescent="0.2">
      <c r="D4400" s="390"/>
    </row>
    <row r="4401" spans="4:4" x14ac:dyDescent="0.2">
      <c r="D4401" s="390"/>
    </row>
    <row r="4402" spans="4:4" x14ac:dyDescent="0.2">
      <c r="D4402" s="390"/>
    </row>
    <row r="4403" spans="4:4" x14ac:dyDescent="0.2">
      <c r="D4403" s="390"/>
    </row>
    <row r="4404" spans="4:4" x14ac:dyDescent="0.2">
      <c r="D4404" s="390"/>
    </row>
    <row r="4405" spans="4:4" x14ac:dyDescent="0.2">
      <c r="D4405" s="390"/>
    </row>
    <row r="4406" spans="4:4" x14ac:dyDescent="0.2">
      <c r="D4406" s="390"/>
    </row>
    <row r="4407" spans="4:4" x14ac:dyDescent="0.2">
      <c r="D4407" s="390"/>
    </row>
    <row r="4408" spans="4:4" x14ac:dyDescent="0.2">
      <c r="D4408" s="390"/>
    </row>
    <row r="4409" spans="4:4" x14ac:dyDescent="0.2">
      <c r="D4409" s="390"/>
    </row>
    <row r="4410" spans="4:4" x14ac:dyDescent="0.2">
      <c r="D4410" s="390"/>
    </row>
    <row r="4411" spans="4:4" x14ac:dyDescent="0.2">
      <c r="D4411" s="390"/>
    </row>
    <row r="4412" spans="4:4" x14ac:dyDescent="0.2">
      <c r="D4412" s="390"/>
    </row>
    <row r="4413" spans="4:4" x14ac:dyDescent="0.2">
      <c r="D4413" s="390"/>
    </row>
    <row r="4414" spans="4:4" x14ac:dyDescent="0.2">
      <c r="D4414" s="390"/>
    </row>
    <row r="4415" spans="4:4" x14ac:dyDescent="0.2">
      <c r="D4415" s="390"/>
    </row>
    <row r="4416" spans="4:4" x14ac:dyDescent="0.2">
      <c r="D4416" s="390"/>
    </row>
    <row r="4417" spans="4:4" x14ac:dyDescent="0.2">
      <c r="D4417" s="390"/>
    </row>
    <row r="4418" spans="4:4" x14ac:dyDescent="0.2">
      <c r="D4418" s="390"/>
    </row>
    <row r="4419" spans="4:4" x14ac:dyDescent="0.2">
      <c r="D4419" s="390"/>
    </row>
    <row r="4420" spans="4:4" x14ac:dyDescent="0.2">
      <c r="D4420" s="390"/>
    </row>
    <row r="4421" spans="4:4" x14ac:dyDescent="0.2">
      <c r="D4421" s="390"/>
    </row>
    <row r="4422" spans="4:4" x14ac:dyDescent="0.2">
      <c r="D4422" s="390"/>
    </row>
    <row r="4423" spans="4:4" x14ac:dyDescent="0.2">
      <c r="D4423" s="390"/>
    </row>
    <row r="4424" spans="4:4" x14ac:dyDescent="0.2">
      <c r="D4424" s="390"/>
    </row>
    <row r="4425" spans="4:4" x14ac:dyDescent="0.2">
      <c r="D4425" s="390"/>
    </row>
    <row r="4426" spans="4:4" x14ac:dyDescent="0.2">
      <c r="D4426" s="390"/>
    </row>
    <row r="4427" spans="4:4" x14ac:dyDescent="0.2">
      <c r="D4427" s="390"/>
    </row>
    <row r="4428" spans="4:4" x14ac:dyDescent="0.2">
      <c r="D4428" s="390"/>
    </row>
    <row r="4429" spans="4:4" x14ac:dyDescent="0.2">
      <c r="D4429" s="390"/>
    </row>
    <row r="4430" spans="4:4" x14ac:dyDescent="0.2">
      <c r="D4430" s="390"/>
    </row>
    <row r="4431" spans="4:4" x14ac:dyDescent="0.2">
      <c r="D4431" s="390"/>
    </row>
    <row r="4432" spans="4:4" x14ac:dyDescent="0.2">
      <c r="D4432" s="390"/>
    </row>
    <row r="4433" spans="4:4" x14ac:dyDescent="0.2">
      <c r="D4433" s="390"/>
    </row>
    <row r="4434" spans="4:4" x14ac:dyDescent="0.2">
      <c r="D4434" s="390"/>
    </row>
    <row r="4435" spans="4:4" x14ac:dyDescent="0.2">
      <c r="D4435" s="390"/>
    </row>
    <row r="4436" spans="4:4" x14ac:dyDescent="0.2">
      <c r="D4436" s="390"/>
    </row>
    <row r="4437" spans="4:4" x14ac:dyDescent="0.2">
      <c r="D4437" s="390"/>
    </row>
    <row r="4438" spans="4:4" x14ac:dyDescent="0.2">
      <c r="D4438" s="390"/>
    </row>
    <row r="4439" spans="4:4" x14ac:dyDescent="0.2">
      <c r="D4439" s="390"/>
    </row>
    <row r="4440" spans="4:4" x14ac:dyDescent="0.2">
      <c r="D4440" s="390"/>
    </row>
    <row r="4441" spans="4:4" x14ac:dyDescent="0.2">
      <c r="D4441" s="390"/>
    </row>
    <row r="4442" spans="4:4" x14ac:dyDescent="0.2">
      <c r="D4442" s="390"/>
    </row>
    <row r="4443" spans="4:4" x14ac:dyDescent="0.2">
      <c r="D4443" s="390"/>
    </row>
    <row r="4444" spans="4:4" x14ac:dyDescent="0.2">
      <c r="D4444" s="390"/>
    </row>
    <row r="4445" spans="4:4" x14ac:dyDescent="0.2">
      <c r="D4445" s="390"/>
    </row>
    <row r="4446" spans="4:4" x14ac:dyDescent="0.2">
      <c r="D4446" s="390"/>
    </row>
    <row r="4447" spans="4:4" x14ac:dyDescent="0.2">
      <c r="D4447" s="390"/>
    </row>
    <row r="4448" spans="4:4" x14ac:dyDescent="0.2">
      <c r="D4448" s="390"/>
    </row>
    <row r="4449" spans="4:4" x14ac:dyDescent="0.2">
      <c r="D4449" s="390"/>
    </row>
    <row r="4450" spans="4:4" x14ac:dyDescent="0.2">
      <c r="D4450" s="390"/>
    </row>
    <row r="4451" spans="4:4" x14ac:dyDescent="0.2">
      <c r="D4451" s="390"/>
    </row>
    <row r="4452" spans="4:4" x14ac:dyDescent="0.2">
      <c r="D4452" s="390"/>
    </row>
    <row r="4453" spans="4:4" x14ac:dyDescent="0.2">
      <c r="D4453" s="390"/>
    </row>
    <row r="4454" spans="4:4" x14ac:dyDescent="0.2">
      <c r="D4454" s="390"/>
    </row>
    <row r="4455" spans="4:4" x14ac:dyDescent="0.2">
      <c r="D4455" s="390"/>
    </row>
    <row r="4456" spans="4:4" x14ac:dyDescent="0.2">
      <c r="D4456" s="390"/>
    </row>
    <row r="4457" spans="4:4" x14ac:dyDescent="0.2">
      <c r="D4457" s="390"/>
    </row>
    <row r="4458" spans="4:4" x14ac:dyDescent="0.2">
      <c r="D4458" s="390"/>
    </row>
    <row r="4459" spans="4:4" x14ac:dyDescent="0.2">
      <c r="D4459" s="390"/>
    </row>
    <row r="4460" spans="4:4" x14ac:dyDescent="0.2">
      <c r="D4460" s="390"/>
    </row>
    <row r="4461" spans="4:4" x14ac:dyDescent="0.2">
      <c r="D4461" s="390"/>
    </row>
    <row r="4462" spans="4:4" x14ac:dyDescent="0.2">
      <c r="D4462" s="390"/>
    </row>
    <row r="4463" spans="4:4" x14ac:dyDescent="0.2">
      <c r="D4463" s="390"/>
    </row>
    <row r="4464" spans="4:4" x14ac:dyDescent="0.2">
      <c r="D4464" s="390"/>
    </row>
    <row r="4465" spans="4:4" x14ac:dyDescent="0.2">
      <c r="D4465" s="390"/>
    </row>
    <row r="4466" spans="4:4" x14ac:dyDescent="0.2">
      <c r="D4466" s="390"/>
    </row>
    <row r="4467" spans="4:4" x14ac:dyDescent="0.2">
      <c r="D4467" s="390"/>
    </row>
    <row r="4468" spans="4:4" x14ac:dyDescent="0.2">
      <c r="D4468" s="390"/>
    </row>
    <row r="4469" spans="4:4" x14ac:dyDescent="0.2">
      <c r="D4469" s="390"/>
    </row>
    <row r="4470" spans="4:4" x14ac:dyDescent="0.2">
      <c r="D4470" s="390"/>
    </row>
    <row r="4471" spans="4:4" x14ac:dyDescent="0.2">
      <c r="D4471" s="390"/>
    </row>
    <row r="4472" spans="4:4" x14ac:dyDescent="0.2">
      <c r="D4472" s="390"/>
    </row>
    <row r="4473" spans="4:4" x14ac:dyDescent="0.2">
      <c r="D4473" s="390"/>
    </row>
    <row r="4474" spans="4:4" x14ac:dyDescent="0.2">
      <c r="D4474" s="390"/>
    </row>
    <row r="4475" spans="4:4" x14ac:dyDescent="0.2">
      <c r="D4475" s="390"/>
    </row>
    <row r="4476" spans="4:4" x14ac:dyDescent="0.2">
      <c r="D4476" s="390"/>
    </row>
    <row r="4477" spans="4:4" x14ac:dyDescent="0.2">
      <c r="D4477" s="390"/>
    </row>
    <row r="4478" spans="4:4" x14ac:dyDescent="0.2">
      <c r="D4478" s="390"/>
    </row>
    <row r="4479" spans="4:4" x14ac:dyDescent="0.2">
      <c r="D4479" s="390"/>
    </row>
    <row r="4480" spans="4:4" x14ac:dyDescent="0.2">
      <c r="D4480" s="390"/>
    </row>
    <row r="4481" spans="4:4" x14ac:dyDescent="0.2">
      <c r="D4481" s="390"/>
    </row>
    <row r="4482" spans="4:4" x14ac:dyDescent="0.2">
      <c r="D4482" s="390"/>
    </row>
    <row r="4483" spans="4:4" x14ac:dyDescent="0.2">
      <c r="D4483" s="390"/>
    </row>
    <row r="4484" spans="4:4" x14ac:dyDescent="0.2">
      <c r="D4484" s="390"/>
    </row>
    <row r="4485" spans="4:4" x14ac:dyDescent="0.2">
      <c r="D4485" s="390"/>
    </row>
    <row r="4486" spans="4:4" x14ac:dyDescent="0.2">
      <c r="D4486" s="390"/>
    </row>
    <row r="4487" spans="4:4" x14ac:dyDescent="0.2">
      <c r="D4487" s="390"/>
    </row>
    <row r="4488" spans="4:4" x14ac:dyDescent="0.2">
      <c r="D4488" s="390"/>
    </row>
    <row r="4489" spans="4:4" x14ac:dyDescent="0.2">
      <c r="D4489" s="390"/>
    </row>
    <row r="4490" spans="4:4" x14ac:dyDescent="0.2">
      <c r="D4490" s="390"/>
    </row>
    <row r="4491" spans="4:4" x14ac:dyDescent="0.2">
      <c r="D4491" s="390"/>
    </row>
    <row r="4492" spans="4:4" x14ac:dyDescent="0.2">
      <c r="D4492" s="390"/>
    </row>
    <row r="4493" spans="4:4" x14ac:dyDescent="0.2">
      <c r="D4493" s="390"/>
    </row>
    <row r="4494" spans="4:4" x14ac:dyDescent="0.2">
      <c r="D4494" s="390"/>
    </row>
    <row r="4495" spans="4:4" x14ac:dyDescent="0.2">
      <c r="D4495" s="390"/>
    </row>
    <row r="4496" spans="4:4" x14ac:dyDescent="0.2">
      <c r="D4496" s="390"/>
    </row>
    <row r="4497" spans="4:4" x14ac:dyDescent="0.2">
      <c r="D4497" s="390"/>
    </row>
    <row r="4498" spans="4:4" x14ac:dyDescent="0.2">
      <c r="D4498" s="390"/>
    </row>
    <row r="4499" spans="4:4" x14ac:dyDescent="0.2">
      <c r="D4499" s="390"/>
    </row>
    <row r="4500" spans="4:4" x14ac:dyDescent="0.2">
      <c r="D4500" s="390"/>
    </row>
    <row r="4501" spans="4:4" x14ac:dyDescent="0.2">
      <c r="D4501" s="390"/>
    </row>
    <row r="4502" spans="4:4" x14ac:dyDescent="0.2">
      <c r="D4502" s="390"/>
    </row>
    <row r="4503" spans="4:4" x14ac:dyDescent="0.2">
      <c r="D4503" s="390"/>
    </row>
    <row r="4504" spans="4:4" x14ac:dyDescent="0.2">
      <c r="D4504" s="390"/>
    </row>
    <row r="4505" spans="4:4" x14ac:dyDescent="0.2">
      <c r="D4505" s="390"/>
    </row>
    <row r="4506" spans="4:4" x14ac:dyDescent="0.2">
      <c r="D4506" s="390"/>
    </row>
    <row r="4507" spans="4:4" x14ac:dyDescent="0.2">
      <c r="D4507" s="390"/>
    </row>
    <row r="4508" spans="4:4" x14ac:dyDescent="0.2">
      <c r="D4508" s="390"/>
    </row>
    <row r="4509" spans="4:4" x14ac:dyDescent="0.2">
      <c r="D4509" s="390"/>
    </row>
    <row r="4510" spans="4:4" x14ac:dyDescent="0.2">
      <c r="D4510" s="390"/>
    </row>
    <row r="4511" spans="4:4" x14ac:dyDescent="0.2">
      <c r="D4511" s="390"/>
    </row>
    <row r="4512" spans="4:4" x14ac:dyDescent="0.2">
      <c r="D4512" s="390"/>
    </row>
    <row r="4513" spans="4:4" x14ac:dyDescent="0.2">
      <c r="D4513" s="390"/>
    </row>
    <row r="4514" spans="4:4" x14ac:dyDescent="0.2">
      <c r="D4514" s="390"/>
    </row>
    <row r="4515" spans="4:4" x14ac:dyDescent="0.2">
      <c r="D4515" s="390"/>
    </row>
    <row r="4516" spans="4:4" x14ac:dyDescent="0.2">
      <c r="D4516" s="390"/>
    </row>
    <row r="4517" spans="4:4" x14ac:dyDescent="0.2">
      <c r="D4517" s="390"/>
    </row>
    <row r="4518" spans="4:4" x14ac:dyDescent="0.2">
      <c r="D4518" s="390"/>
    </row>
    <row r="4519" spans="4:4" x14ac:dyDescent="0.2">
      <c r="D4519" s="390"/>
    </row>
    <row r="4520" spans="4:4" x14ac:dyDescent="0.2">
      <c r="D4520" s="390"/>
    </row>
    <row r="4521" spans="4:4" x14ac:dyDescent="0.2">
      <c r="D4521" s="390"/>
    </row>
    <row r="4522" spans="4:4" x14ac:dyDescent="0.2">
      <c r="D4522" s="390"/>
    </row>
    <row r="4523" spans="4:4" x14ac:dyDescent="0.2">
      <c r="D4523" s="390"/>
    </row>
    <row r="4524" spans="4:4" x14ac:dyDescent="0.2">
      <c r="D4524" s="390"/>
    </row>
    <row r="4525" spans="4:4" x14ac:dyDescent="0.2">
      <c r="D4525" s="390"/>
    </row>
    <row r="4526" spans="4:4" x14ac:dyDescent="0.2">
      <c r="D4526" s="390"/>
    </row>
    <row r="4527" spans="4:4" x14ac:dyDescent="0.2">
      <c r="D4527" s="390"/>
    </row>
    <row r="4528" spans="4:4" x14ac:dyDescent="0.2">
      <c r="D4528" s="390"/>
    </row>
    <row r="4529" spans="4:4" x14ac:dyDescent="0.2">
      <c r="D4529" s="390"/>
    </row>
    <row r="4530" spans="4:4" x14ac:dyDescent="0.2">
      <c r="D4530" s="390"/>
    </row>
    <row r="4531" spans="4:4" x14ac:dyDescent="0.2">
      <c r="D4531" s="390"/>
    </row>
    <row r="4532" spans="4:4" x14ac:dyDescent="0.2">
      <c r="D4532" s="390"/>
    </row>
    <row r="4533" spans="4:4" x14ac:dyDescent="0.2">
      <c r="D4533" s="390"/>
    </row>
    <row r="4534" spans="4:4" x14ac:dyDescent="0.2">
      <c r="D4534" s="390"/>
    </row>
    <row r="4535" spans="4:4" x14ac:dyDescent="0.2">
      <c r="D4535" s="390"/>
    </row>
    <row r="4536" spans="4:4" x14ac:dyDescent="0.2">
      <c r="D4536" s="390"/>
    </row>
    <row r="4537" spans="4:4" x14ac:dyDescent="0.2">
      <c r="D4537" s="390"/>
    </row>
    <row r="4538" spans="4:4" x14ac:dyDescent="0.2">
      <c r="D4538" s="390"/>
    </row>
    <row r="4539" spans="4:4" x14ac:dyDescent="0.2">
      <c r="D4539" s="390"/>
    </row>
    <row r="4540" spans="4:4" x14ac:dyDescent="0.2">
      <c r="D4540" s="390"/>
    </row>
    <row r="4541" spans="4:4" x14ac:dyDescent="0.2">
      <c r="D4541" s="390"/>
    </row>
    <row r="4542" spans="4:4" x14ac:dyDescent="0.2">
      <c r="D4542" s="390"/>
    </row>
    <row r="4543" spans="4:4" x14ac:dyDescent="0.2">
      <c r="D4543" s="390"/>
    </row>
    <row r="4544" spans="4:4" x14ac:dyDescent="0.2">
      <c r="D4544" s="390"/>
    </row>
    <row r="4545" spans="4:4" x14ac:dyDescent="0.2">
      <c r="D4545" s="390"/>
    </row>
    <row r="4546" spans="4:4" x14ac:dyDescent="0.2">
      <c r="D4546" s="390"/>
    </row>
    <row r="4547" spans="4:4" x14ac:dyDescent="0.2">
      <c r="D4547" s="390"/>
    </row>
    <row r="4548" spans="4:4" x14ac:dyDescent="0.2">
      <c r="D4548" s="390"/>
    </row>
    <row r="4549" spans="4:4" x14ac:dyDescent="0.2">
      <c r="D4549" s="390"/>
    </row>
    <row r="4550" spans="4:4" x14ac:dyDescent="0.2">
      <c r="D4550" s="390"/>
    </row>
    <row r="4551" spans="4:4" x14ac:dyDescent="0.2">
      <c r="D4551" s="390"/>
    </row>
    <row r="4552" spans="4:4" x14ac:dyDescent="0.2">
      <c r="D4552" s="390"/>
    </row>
    <row r="4553" spans="4:4" x14ac:dyDescent="0.2">
      <c r="D4553" s="390"/>
    </row>
    <row r="4554" spans="4:4" x14ac:dyDescent="0.2">
      <c r="D4554" s="390"/>
    </row>
    <row r="4555" spans="4:4" x14ac:dyDescent="0.2">
      <c r="D4555" s="390"/>
    </row>
    <row r="4556" spans="4:4" x14ac:dyDescent="0.2">
      <c r="D4556" s="390"/>
    </row>
    <row r="4557" spans="4:4" x14ac:dyDescent="0.2">
      <c r="D4557" s="390"/>
    </row>
    <row r="4558" spans="4:4" x14ac:dyDescent="0.2">
      <c r="D4558" s="390"/>
    </row>
    <row r="4559" spans="4:4" x14ac:dyDescent="0.2">
      <c r="D4559" s="390"/>
    </row>
    <row r="4560" spans="4:4" x14ac:dyDescent="0.2">
      <c r="D4560" s="390"/>
    </row>
    <row r="4561" spans="4:4" x14ac:dyDescent="0.2">
      <c r="D4561" s="390"/>
    </row>
    <row r="4562" spans="4:4" x14ac:dyDescent="0.2">
      <c r="D4562" s="390"/>
    </row>
    <row r="4563" spans="4:4" x14ac:dyDescent="0.2">
      <c r="D4563" s="390"/>
    </row>
    <row r="4564" spans="4:4" x14ac:dyDescent="0.2">
      <c r="D4564" s="390"/>
    </row>
    <row r="4565" spans="4:4" x14ac:dyDescent="0.2">
      <c r="D4565" s="390"/>
    </row>
    <row r="4566" spans="4:4" x14ac:dyDescent="0.2">
      <c r="D4566" s="390"/>
    </row>
    <row r="4567" spans="4:4" x14ac:dyDescent="0.2">
      <c r="D4567" s="390"/>
    </row>
    <row r="4568" spans="4:4" x14ac:dyDescent="0.2">
      <c r="D4568" s="390"/>
    </row>
    <row r="4569" spans="4:4" x14ac:dyDescent="0.2">
      <c r="D4569" s="390"/>
    </row>
    <row r="4570" spans="4:4" x14ac:dyDescent="0.2">
      <c r="D4570" s="390"/>
    </row>
    <row r="4571" spans="4:4" x14ac:dyDescent="0.2">
      <c r="D4571" s="390"/>
    </row>
    <row r="4572" spans="4:4" x14ac:dyDescent="0.2">
      <c r="D4572" s="390"/>
    </row>
    <row r="4573" spans="4:4" x14ac:dyDescent="0.2">
      <c r="D4573" s="390"/>
    </row>
    <row r="4574" spans="4:4" x14ac:dyDescent="0.2">
      <c r="D4574" s="390"/>
    </row>
    <row r="4575" spans="4:4" x14ac:dyDescent="0.2">
      <c r="D4575" s="390"/>
    </row>
    <row r="4576" spans="4:4" x14ac:dyDescent="0.2">
      <c r="D4576" s="390"/>
    </row>
    <row r="4577" spans="4:4" x14ac:dyDescent="0.2">
      <c r="D4577" s="390"/>
    </row>
    <row r="4578" spans="4:4" x14ac:dyDescent="0.2">
      <c r="D4578" s="390"/>
    </row>
    <row r="4579" spans="4:4" x14ac:dyDescent="0.2">
      <c r="D4579" s="390"/>
    </row>
    <row r="4580" spans="4:4" x14ac:dyDescent="0.2">
      <c r="D4580" s="390"/>
    </row>
    <row r="4581" spans="4:4" x14ac:dyDescent="0.2">
      <c r="D4581" s="390"/>
    </row>
    <row r="4582" spans="4:4" x14ac:dyDescent="0.2">
      <c r="D4582" s="390"/>
    </row>
    <row r="4583" spans="4:4" x14ac:dyDescent="0.2">
      <c r="D4583" s="390"/>
    </row>
    <row r="4584" spans="4:4" x14ac:dyDescent="0.2">
      <c r="D4584" s="390"/>
    </row>
    <row r="4585" spans="4:4" x14ac:dyDescent="0.2">
      <c r="D4585" s="390"/>
    </row>
    <row r="4586" spans="4:4" x14ac:dyDescent="0.2">
      <c r="D4586" s="390"/>
    </row>
    <row r="4587" spans="4:4" x14ac:dyDescent="0.2">
      <c r="D4587" s="390"/>
    </row>
    <row r="4588" spans="4:4" x14ac:dyDescent="0.2">
      <c r="D4588" s="390"/>
    </row>
    <row r="4589" spans="4:4" x14ac:dyDescent="0.2">
      <c r="D4589" s="390"/>
    </row>
    <row r="4590" spans="4:4" x14ac:dyDescent="0.2">
      <c r="D4590" s="390"/>
    </row>
    <row r="4591" spans="4:4" x14ac:dyDescent="0.2">
      <c r="D4591" s="390"/>
    </row>
    <row r="4592" spans="4:4" x14ac:dyDescent="0.2">
      <c r="D4592" s="390"/>
    </row>
    <row r="4593" spans="4:4" x14ac:dyDescent="0.2">
      <c r="D4593" s="390"/>
    </row>
    <row r="4594" spans="4:4" x14ac:dyDescent="0.2">
      <c r="D4594" s="390"/>
    </row>
    <row r="4595" spans="4:4" x14ac:dyDescent="0.2">
      <c r="D4595" s="390"/>
    </row>
    <row r="4596" spans="4:4" x14ac:dyDescent="0.2">
      <c r="D4596" s="390"/>
    </row>
    <row r="4597" spans="4:4" x14ac:dyDescent="0.2">
      <c r="D4597" s="390"/>
    </row>
    <row r="4598" spans="4:4" x14ac:dyDescent="0.2">
      <c r="D4598" s="390"/>
    </row>
    <row r="4599" spans="4:4" x14ac:dyDescent="0.2">
      <c r="D4599" s="390"/>
    </row>
    <row r="4600" spans="4:4" x14ac:dyDescent="0.2">
      <c r="D4600" s="390"/>
    </row>
    <row r="4601" spans="4:4" x14ac:dyDescent="0.2">
      <c r="D4601" s="390"/>
    </row>
    <row r="4602" spans="4:4" x14ac:dyDescent="0.2">
      <c r="D4602" s="390"/>
    </row>
    <row r="4603" spans="4:4" x14ac:dyDescent="0.2">
      <c r="D4603" s="390"/>
    </row>
    <row r="4604" spans="4:4" x14ac:dyDescent="0.2">
      <c r="D4604" s="390"/>
    </row>
    <row r="4605" spans="4:4" x14ac:dyDescent="0.2">
      <c r="D4605" s="390"/>
    </row>
    <row r="4606" spans="4:4" x14ac:dyDescent="0.2">
      <c r="D4606" s="390"/>
    </row>
    <row r="4607" spans="4:4" x14ac:dyDescent="0.2">
      <c r="D4607" s="390"/>
    </row>
    <row r="4608" spans="4:4" x14ac:dyDescent="0.2">
      <c r="D4608" s="390"/>
    </row>
    <row r="4609" spans="4:4" x14ac:dyDescent="0.2">
      <c r="D4609" s="390"/>
    </row>
    <row r="4610" spans="4:4" x14ac:dyDescent="0.2">
      <c r="D4610" s="390"/>
    </row>
    <row r="4611" spans="4:4" x14ac:dyDescent="0.2">
      <c r="D4611" s="390"/>
    </row>
    <row r="4612" spans="4:4" x14ac:dyDescent="0.2">
      <c r="D4612" s="390"/>
    </row>
    <row r="4613" spans="4:4" x14ac:dyDescent="0.2">
      <c r="D4613" s="390"/>
    </row>
    <row r="4614" spans="4:4" x14ac:dyDescent="0.2">
      <c r="D4614" s="390"/>
    </row>
    <row r="4615" spans="4:4" x14ac:dyDescent="0.2">
      <c r="D4615" s="390"/>
    </row>
    <row r="4616" spans="4:4" x14ac:dyDescent="0.2">
      <c r="D4616" s="390"/>
    </row>
    <row r="4617" spans="4:4" x14ac:dyDescent="0.2">
      <c r="D4617" s="390"/>
    </row>
    <row r="4618" spans="4:4" x14ac:dyDescent="0.2">
      <c r="D4618" s="390"/>
    </row>
    <row r="4619" spans="4:4" x14ac:dyDescent="0.2">
      <c r="D4619" s="390"/>
    </row>
    <row r="4620" spans="4:4" x14ac:dyDescent="0.2">
      <c r="D4620" s="390"/>
    </row>
    <row r="4621" spans="4:4" x14ac:dyDescent="0.2">
      <c r="D4621" s="390"/>
    </row>
    <row r="4622" spans="4:4" x14ac:dyDescent="0.2">
      <c r="D4622" s="390"/>
    </row>
    <row r="4623" spans="4:4" x14ac:dyDescent="0.2">
      <c r="D4623" s="390"/>
    </row>
    <row r="4624" spans="4:4" x14ac:dyDescent="0.2">
      <c r="D4624" s="390"/>
    </row>
    <row r="4625" spans="4:4" x14ac:dyDescent="0.2">
      <c r="D4625" s="390"/>
    </row>
    <row r="4626" spans="4:4" x14ac:dyDescent="0.2">
      <c r="D4626" s="390"/>
    </row>
    <row r="4627" spans="4:4" x14ac:dyDescent="0.2">
      <c r="D4627" s="390"/>
    </row>
    <row r="4628" spans="4:4" x14ac:dyDescent="0.2">
      <c r="D4628" s="390"/>
    </row>
    <row r="4629" spans="4:4" x14ac:dyDescent="0.2">
      <c r="D4629" s="390"/>
    </row>
    <row r="4630" spans="4:4" x14ac:dyDescent="0.2">
      <c r="D4630" s="390"/>
    </row>
    <row r="4631" spans="4:4" x14ac:dyDescent="0.2">
      <c r="D4631" s="390"/>
    </row>
    <row r="4632" spans="4:4" x14ac:dyDescent="0.2">
      <c r="D4632" s="390"/>
    </row>
    <row r="4633" spans="4:4" x14ac:dyDescent="0.2">
      <c r="D4633" s="390"/>
    </row>
    <row r="4634" spans="4:4" x14ac:dyDescent="0.2">
      <c r="D4634" s="390"/>
    </row>
    <row r="4635" spans="4:4" x14ac:dyDescent="0.2">
      <c r="D4635" s="390"/>
    </row>
    <row r="4636" spans="4:4" x14ac:dyDescent="0.2">
      <c r="D4636" s="390"/>
    </row>
    <row r="4637" spans="4:4" x14ac:dyDescent="0.2">
      <c r="D4637" s="390"/>
    </row>
    <row r="4638" spans="4:4" x14ac:dyDescent="0.2">
      <c r="D4638" s="390"/>
    </row>
    <row r="4639" spans="4:4" x14ac:dyDescent="0.2">
      <c r="D4639" s="390"/>
    </row>
    <row r="4640" spans="4:4" x14ac:dyDescent="0.2">
      <c r="D4640" s="390"/>
    </row>
    <row r="4641" spans="4:4" x14ac:dyDescent="0.2">
      <c r="D4641" s="390"/>
    </row>
    <row r="4642" spans="4:4" x14ac:dyDescent="0.2">
      <c r="D4642" s="390"/>
    </row>
    <row r="4643" spans="4:4" x14ac:dyDescent="0.2">
      <c r="D4643" s="390"/>
    </row>
    <row r="4644" spans="4:4" x14ac:dyDescent="0.2">
      <c r="D4644" s="390"/>
    </row>
    <row r="4645" spans="4:4" x14ac:dyDescent="0.2">
      <c r="D4645" s="390"/>
    </row>
    <row r="4646" spans="4:4" x14ac:dyDescent="0.2">
      <c r="D4646" s="390"/>
    </row>
    <row r="4647" spans="4:4" x14ac:dyDescent="0.2">
      <c r="D4647" s="390"/>
    </row>
    <row r="4648" spans="4:4" x14ac:dyDescent="0.2">
      <c r="D4648" s="390"/>
    </row>
    <row r="4649" spans="4:4" x14ac:dyDescent="0.2">
      <c r="D4649" s="390"/>
    </row>
    <row r="4650" spans="4:4" x14ac:dyDescent="0.2">
      <c r="D4650" s="390"/>
    </row>
    <row r="4651" spans="4:4" x14ac:dyDescent="0.2">
      <c r="D4651" s="390"/>
    </row>
    <row r="4652" spans="4:4" x14ac:dyDescent="0.2">
      <c r="D4652" s="390"/>
    </row>
    <row r="4653" spans="4:4" x14ac:dyDescent="0.2">
      <c r="D4653" s="390"/>
    </row>
    <row r="4654" spans="4:4" x14ac:dyDescent="0.2">
      <c r="D4654" s="390"/>
    </row>
    <row r="4655" spans="4:4" x14ac:dyDescent="0.2">
      <c r="D4655" s="390"/>
    </row>
    <row r="4656" spans="4:4" x14ac:dyDescent="0.2">
      <c r="D4656" s="390"/>
    </row>
    <row r="4657" spans="4:4" x14ac:dyDescent="0.2">
      <c r="D4657" s="390"/>
    </row>
    <row r="4658" spans="4:4" x14ac:dyDescent="0.2">
      <c r="D4658" s="390"/>
    </row>
    <row r="4659" spans="4:4" x14ac:dyDescent="0.2">
      <c r="D4659" s="390"/>
    </row>
    <row r="4660" spans="4:4" x14ac:dyDescent="0.2">
      <c r="D4660" s="390"/>
    </row>
    <row r="4661" spans="4:4" x14ac:dyDescent="0.2">
      <c r="D4661" s="390"/>
    </row>
    <row r="4662" spans="4:4" x14ac:dyDescent="0.2">
      <c r="D4662" s="390"/>
    </row>
    <row r="4663" spans="4:4" x14ac:dyDescent="0.2">
      <c r="D4663" s="390"/>
    </row>
    <row r="4664" spans="4:4" x14ac:dyDescent="0.2">
      <c r="D4664" s="390"/>
    </row>
    <row r="4665" spans="4:4" x14ac:dyDescent="0.2">
      <c r="D4665" s="390"/>
    </row>
    <row r="4666" spans="4:4" x14ac:dyDescent="0.2">
      <c r="D4666" s="390"/>
    </row>
    <row r="4667" spans="4:4" x14ac:dyDescent="0.2">
      <c r="D4667" s="390"/>
    </row>
    <row r="4668" spans="4:4" x14ac:dyDescent="0.2">
      <c r="D4668" s="390"/>
    </row>
    <row r="4669" spans="4:4" x14ac:dyDescent="0.2">
      <c r="D4669" s="390"/>
    </row>
    <row r="4670" spans="4:4" x14ac:dyDescent="0.2">
      <c r="D4670" s="390"/>
    </row>
    <row r="4671" spans="4:4" x14ac:dyDescent="0.2">
      <c r="D4671" s="390"/>
    </row>
    <row r="4672" spans="4:4" x14ac:dyDescent="0.2">
      <c r="D4672" s="390"/>
    </row>
    <row r="4673" spans="4:4" x14ac:dyDescent="0.2">
      <c r="D4673" s="390"/>
    </row>
    <row r="4674" spans="4:4" x14ac:dyDescent="0.2">
      <c r="D4674" s="390"/>
    </row>
    <row r="4675" spans="4:4" x14ac:dyDescent="0.2">
      <c r="D4675" s="390"/>
    </row>
    <row r="4676" spans="4:4" x14ac:dyDescent="0.2">
      <c r="D4676" s="390"/>
    </row>
    <row r="4677" spans="4:4" x14ac:dyDescent="0.2">
      <c r="D4677" s="390"/>
    </row>
    <row r="4678" spans="4:4" x14ac:dyDescent="0.2">
      <c r="D4678" s="390"/>
    </row>
    <row r="4679" spans="4:4" x14ac:dyDescent="0.2">
      <c r="D4679" s="390"/>
    </row>
    <row r="4680" spans="4:4" x14ac:dyDescent="0.2">
      <c r="D4680" s="390"/>
    </row>
    <row r="4681" spans="4:4" x14ac:dyDescent="0.2">
      <c r="D4681" s="390"/>
    </row>
    <row r="4682" spans="4:4" x14ac:dyDescent="0.2">
      <c r="D4682" s="390"/>
    </row>
    <row r="4683" spans="4:4" x14ac:dyDescent="0.2">
      <c r="D4683" s="390"/>
    </row>
    <row r="4684" spans="4:4" x14ac:dyDescent="0.2">
      <c r="D4684" s="390"/>
    </row>
    <row r="4685" spans="4:4" x14ac:dyDescent="0.2">
      <c r="D4685" s="390"/>
    </row>
    <row r="4686" spans="4:4" x14ac:dyDescent="0.2">
      <c r="D4686" s="390"/>
    </row>
    <row r="4687" spans="4:4" x14ac:dyDescent="0.2">
      <c r="D4687" s="390"/>
    </row>
    <row r="4688" spans="4:4" x14ac:dyDescent="0.2">
      <c r="D4688" s="390"/>
    </row>
    <row r="4689" spans="4:4" x14ac:dyDescent="0.2">
      <c r="D4689" s="390"/>
    </row>
    <row r="4690" spans="4:4" x14ac:dyDescent="0.2">
      <c r="D4690" s="390"/>
    </row>
    <row r="4691" spans="4:4" x14ac:dyDescent="0.2">
      <c r="D4691" s="390"/>
    </row>
    <row r="4692" spans="4:4" x14ac:dyDescent="0.2">
      <c r="D4692" s="390"/>
    </row>
    <row r="4693" spans="4:4" x14ac:dyDescent="0.2">
      <c r="D4693" s="390"/>
    </row>
    <row r="4694" spans="4:4" x14ac:dyDescent="0.2">
      <c r="D4694" s="390"/>
    </row>
    <row r="4695" spans="4:4" x14ac:dyDescent="0.2">
      <c r="D4695" s="390"/>
    </row>
    <row r="4696" spans="4:4" x14ac:dyDescent="0.2">
      <c r="D4696" s="390"/>
    </row>
    <row r="4697" spans="4:4" x14ac:dyDescent="0.2">
      <c r="D4697" s="390"/>
    </row>
    <row r="4698" spans="4:4" x14ac:dyDescent="0.2">
      <c r="D4698" s="390"/>
    </row>
    <row r="4699" spans="4:4" x14ac:dyDescent="0.2">
      <c r="D4699" s="390"/>
    </row>
    <row r="4700" spans="4:4" x14ac:dyDescent="0.2">
      <c r="D4700" s="390"/>
    </row>
    <row r="4701" spans="4:4" x14ac:dyDescent="0.2">
      <c r="D4701" s="390"/>
    </row>
    <row r="4702" spans="4:4" x14ac:dyDescent="0.2">
      <c r="D4702" s="390"/>
    </row>
    <row r="4703" spans="4:4" x14ac:dyDescent="0.2">
      <c r="D4703" s="390"/>
    </row>
    <row r="4704" spans="4:4" x14ac:dyDescent="0.2">
      <c r="D4704" s="390"/>
    </row>
    <row r="4705" spans="4:4" x14ac:dyDescent="0.2">
      <c r="D4705" s="390"/>
    </row>
    <row r="4706" spans="4:4" x14ac:dyDescent="0.2">
      <c r="D4706" s="390"/>
    </row>
    <row r="4707" spans="4:4" x14ac:dyDescent="0.2">
      <c r="D4707" s="390"/>
    </row>
    <row r="4708" spans="4:4" x14ac:dyDescent="0.2">
      <c r="D4708" s="390"/>
    </row>
    <row r="4709" spans="4:4" x14ac:dyDescent="0.2">
      <c r="D4709" s="390"/>
    </row>
    <row r="4710" spans="4:4" x14ac:dyDescent="0.2">
      <c r="D4710" s="390"/>
    </row>
    <row r="4711" spans="4:4" x14ac:dyDescent="0.2">
      <c r="D4711" s="390"/>
    </row>
    <row r="4712" spans="4:4" x14ac:dyDescent="0.2">
      <c r="D4712" s="390"/>
    </row>
    <row r="4713" spans="4:4" x14ac:dyDescent="0.2">
      <c r="D4713" s="390"/>
    </row>
    <row r="4714" spans="4:4" x14ac:dyDescent="0.2">
      <c r="D4714" s="390"/>
    </row>
    <row r="4715" spans="4:4" x14ac:dyDescent="0.2">
      <c r="D4715" s="390"/>
    </row>
    <row r="4716" spans="4:4" x14ac:dyDescent="0.2">
      <c r="D4716" s="390"/>
    </row>
    <row r="4717" spans="4:4" x14ac:dyDescent="0.2">
      <c r="D4717" s="390"/>
    </row>
    <row r="4718" spans="4:4" x14ac:dyDescent="0.2">
      <c r="D4718" s="390"/>
    </row>
    <row r="4719" spans="4:4" x14ac:dyDescent="0.2">
      <c r="D4719" s="390"/>
    </row>
    <row r="4720" spans="4:4" x14ac:dyDescent="0.2">
      <c r="D4720" s="390"/>
    </row>
    <row r="4721" spans="4:4" x14ac:dyDescent="0.2">
      <c r="D4721" s="390"/>
    </row>
    <row r="4722" spans="4:4" x14ac:dyDescent="0.2">
      <c r="D4722" s="390"/>
    </row>
    <row r="4723" spans="4:4" x14ac:dyDescent="0.2">
      <c r="D4723" s="390"/>
    </row>
    <row r="4724" spans="4:4" x14ac:dyDescent="0.2">
      <c r="D4724" s="390"/>
    </row>
    <row r="4725" spans="4:4" x14ac:dyDescent="0.2">
      <c r="D4725" s="390"/>
    </row>
    <row r="4726" spans="4:4" x14ac:dyDescent="0.2">
      <c r="D4726" s="390"/>
    </row>
    <row r="4727" spans="4:4" x14ac:dyDescent="0.2">
      <c r="D4727" s="390"/>
    </row>
    <row r="4728" spans="4:4" x14ac:dyDescent="0.2">
      <c r="D4728" s="390"/>
    </row>
    <row r="4729" spans="4:4" x14ac:dyDescent="0.2">
      <c r="D4729" s="390"/>
    </row>
    <row r="4730" spans="4:4" x14ac:dyDescent="0.2">
      <c r="D4730" s="390"/>
    </row>
    <row r="4731" spans="4:4" x14ac:dyDescent="0.2">
      <c r="D4731" s="390"/>
    </row>
    <row r="4732" spans="4:4" x14ac:dyDescent="0.2">
      <c r="D4732" s="390"/>
    </row>
    <row r="4733" spans="4:4" x14ac:dyDescent="0.2">
      <c r="D4733" s="390"/>
    </row>
    <row r="4734" spans="4:4" x14ac:dyDescent="0.2">
      <c r="D4734" s="390"/>
    </row>
    <row r="4735" spans="4:4" x14ac:dyDescent="0.2">
      <c r="D4735" s="390"/>
    </row>
    <row r="4736" spans="4:4" x14ac:dyDescent="0.2">
      <c r="D4736" s="390"/>
    </row>
    <row r="4737" spans="4:4" x14ac:dyDescent="0.2">
      <c r="D4737" s="390"/>
    </row>
    <row r="4738" spans="4:4" x14ac:dyDescent="0.2">
      <c r="D4738" s="390"/>
    </row>
    <row r="4739" spans="4:4" x14ac:dyDescent="0.2">
      <c r="D4739" s="390"/>
    </row>
    <row r="4740" spans="4:4" x14ac:dyDescent="0.2">
      <c r="D4740" s="390"/>
    </row>
    <row r="4741" spans="4:4" x14ac:dyDescent="0.2">
      <c r="D4741" s="390"/>
    </row>
    <row r="4742" spans="4:4" x14ac:dyDescent="0.2">
      <c r="D4742" s="390"/>
    </row>
    <row r="4743" spans="4:4" x14ac:dyDescent="0.2">
      <c r="D4743" s="390"/>
    </row>
    <row r="4744" spans="4:4" x14ac:dyDescent="0.2">
      <c r="D4744" s="390"/>
    </row>
    <row r="4745" spans="4:4" x14ac:dyDescent="0.2">
      <c r="D4745" s="390"/>
    </row>
    <row r="4746" spans="4:4" x14ac:dyDescent="0.2">
      <c r="D4746" s="390"/>
    </row>
    <row r="4747" spans="4:4" x14ac:dyDescent="0.2">
      <c r="D4747" s="390"/>
    </row>
    <row r="4748" spans="4:4" x14ac:dyDescent="0.2">
      <c r="D4748" s="390"/>
    </row>
    <row r="4749" spans="4:4" x14ac:dyDescent="0.2">
      <c r="D4749" s="390"/>
    </row>
    <row r="4750" spans="4:4" x14ac:dyDescent="0.2">
      <c r="D4750" s="390"/>
    </row>
    <row r="4751" spans="4:4" x14ac:dyDescent="0.2">
      <c r="D4751" s="390"/>
    </row>
    <row r="4752" spans="4:4" x14ac:dyDescent="0.2">
      <c r="D4752" s="390"/>
    </row>
    <row r="4753" spans="4:4" x14ac:dyDescent="0.2">
      <c r="D4753" s="390"/>
    </row>
    <row r="4754" spans="4:4" x14ac:dyDescent="0.2">
      <c r="D4754" s="390"/>
    </row>
    <row r="4755" spans="4:4" x14ac:dyDescent="0.2">
      <c r="D4755" s="390"/>
    </row>
    <row r="4756" spans="4:4" x14ac:dyDescent="0.2">
      <c r="D4756" s="390"/>
    </row>
    <row r="4757" spans="4:4" x14ac:dyDescent="0.2">
      <c r="D4757" s="390"/>
    </row>
    <row r="4758" spans="4:4" x14ac:dyDescent="0.2">
      <c r="D4758" s="390"/>
    </row>
    <row r="4759" spans="4:4" x14ac:dyDescent="0.2">
      <c r="D4759" s="390"/>
    </row>
    <row r="4760" spans="4:4" x14ac:dyDescent="0.2">
      <c r="D4760" s="390"/>
    </row>
    <row r="4761" spans="4:4" x14ac:dyDescent="0.2">
      <c r="D4761" s="390"/>
    </row>
    <row r="4762" spans="4:4" x14ac:dyDescent="0.2">
      <c r="D4762" s="390"/>
    </row>
    <row r="4763" spans="4:4" x14ac:dyDescent="0.2">
      <c r="D4763" s="390"/>
    </row>
    <row r="4764" spans="4:4" x14ac:dyDescent="0.2">
      <c r="D4764" s="390"/>
    </row>
    <row r="4765" spans="4:4" x14ac:dyDescent="0.2">
      <c r="D4765" s="390"/>
    </row>
    <row r="4766" spans="4:4" x14ac:dyDescent="0.2">
      <c r="D4766" s="390"/>
    </row>
    <row r="4767" spans="4:4" x14ac:dyDescent="0.2">
      <c r="D4767" s="390"/>
    </row>
    <row r="4768" spans="4:4" x14ac:dyDescent="0.2">
      <c r="D4768" s="390"/>
    </row>
    <row r="4769" spans="4:4" x14ac:dyDescent="0.2">
      <c r="D4769" s="390"/>
    </row>
    <row r="4770" spans="4:4" x14ac:dyDescent="0.2">
      <c r="D4770" s="390"/>
    </row>
    <row r="4771" spans="4:4" x14ac:dyDescent="0.2">
      <c r="D4771" s="390"/>
    </row>
    <row r="4772" spans="4:4" x14ac:dyDescent="0.2">
      <c r="D4772" s="390"/>
    </row>
    <row r="4773" spans="4:4" x14ac:dyDescent="0.2">
      <c r="D4773" s="390"/>
    </row>
    <row r="4774" spans="4:4" x14ac:dyDescent="0.2">
      <c r="D4774" s="390"/>
    </row>
    <row r="4775" spans="4:4" x14ac:dyDescent="0.2">
      <c r="D4775" s="390"/>
    </row>
    <row r="4776" spans="4:4" x14ac:dyDescent="0.2">
      <c r="D4776" s="390"/>
    </row>
    <row r="4777" spans="4:4" x14ac:dyDescent="0.2">
      <c r="D4777" s="390"/>
    </row>
    <row r="4778" spans="4:4" x14ac:dyDescent="0.2">
      <c r="D4778" s="390"/>
    </row>
    <row r="4779" spans="4:4" x14ac:dyDescent="0.2">
      <c r="D4779" s="390"/>
    </row>
    <row r="4780" spans="4:4" x14ac:dyDescent="0.2">
      <c r="D4780" s="390"/>
    </row>
    <row r="4781" spans="4:4" x14ac:dyDescent="0.2">
      <c r="D4781" s="390"/>
    </row>
    <row r="4782" spans="4:4" x14ac:dyDescent="0.2">
      <c r="D4782" s="390"/>
    </row>
    <row r="4783" spans="4:4" x14ac:dyDescent="0.2">
      <c r="D4783" s="390"/>
    </row>
    <row r="4784" spans="4:4" x14ac:dyDescent="0.2">
      <c r="D4784" s="390"/>
    </row>
    <row r="4785" spans="4:4" x14ac:dyDescent="0.2">
      <c r="D4785" s="390"/>
    </row>
    <row r="4786" spans="4:4" x14ac:dyDescent="0.2">
      <c r="D4786" s="390"/>
    </row>
    <row r="4787" spans="4:4" x14ac:dyDescent="0.2">
      <c r="D4787" s="390"/>
    </row>
    <row r="4788" spans="4:4" x14ac:dyDescent="0.2">
      <c r="D4788" s="390"/>
    </row>
    <row r="4789" spans="4:4" x14ac:dyDescent="0.2">
      <c r="D4789" s="390"/>
    </row>
    <row r="4790" spans="4:4" x14ac:dyDescent="0.2">
      <c r="D4790" s="390"/>
    </row>
    <row r="4791" spans="4:4" x14ac:dyDescent="0.2">
      <c r="D4791" s="390"/>
    </row>
    <row r="4792" spans="4:4" x14ac:dyDescent="0.2">
      <c r="D4792" s="390"/>
    </row>
    <row r="4793" spans="4:4" x14ac:dyDescent="0.2">
      <c r="D4793" s="390"/>
    </row>
    <row r="4794" spans="4:4" x14ac:dyDescent="0.2">
      <c r="D4794" s="390"/>
    </row>
    <row r="4795" spans="4:4" x14ac:dyDescent="0.2">
      <c r="D4795" s="390"/>
    </row>
    <row r="4796" spans="4:4" x14ac:dyDescent="0.2">
      <c r="D4796" s="390"/>
    </row>
    <row r="4797" spans="4:4" x14ac:dyDescent="0.2">
      <c r="D4797" s="390"/>
    </row>
    <row r="4798" spans="4:4" x14ac:dyDescent="0.2">
      <c r="D4798" s="390"/>
    </row>
    <row r="4799" spans="4:4" x14ac:dyDescent="0.2">
      <c r="D4799" s="390"/>
    </row>
    <row r="4800" spans="4:4" x14ac:dyDescent="0.2">
      <c r="D4800" s="390"/>
    </row>
    <row r="4801" spans="4:4" x14ac:dyDescent="0.2">
      <c r="D4801" s="390"/>
    </row>
    <row r="4802" spans="4:4" x14ac:dyDescent="0.2">
      <c r="D4802" s="390"/>
    </row>
    <row r="4803" spans="4:4" x14ac:dyDescent="0.2">
      <c r="D4803" s="390"/>
    </row>
    <row r="4804" spans="4:4" x14ac:dyDescent="0.2">
      <c r="D4804" s="390"/>
    </row>
    <row r="4805" spans="4:4" x14ac:dyDescent="0.2">
      <c r="D4805" s="390"/>
    </row>
    <row r="4806" spans="4:4" x14ac:dyDescent="0.2">
      <c r="D4806" s="390"/>
    </row>
    <row r="4807" spans="4:4" x14ac:dyDescent="0.2">
      <c r="D4807" s="390"/>
    </row>
    <row r="4808" spans="4:4" x14ac:dyDescent="0.2">
      <c r="D4808" s="390"/>
    </row>
    <row r="4809" spans="4:4" x14ac:dyDescent="0.2">
      <c r="D4809" s="390"/>
    </row>
    <row r="4810" spans="4:4" x14ac:dyDescent="0.2">
      <c r="D4810" s="390"/>
    </row>
    <row r="4811" spans="4:4" x14ac:dyDescent="0.2">
      <c r="D4811" s="390"/>
    </row>
    <row r="4812" spans="4:4" x14ac:dyDescent="0.2">
      <c r="D4812" s="390"/>
    </row>
    <row r="4813" spans="4:4" x14ac:dyDescent="0.2">
      <c r="D4813" s="390"/>
    </row>
    <row r="4814" spans="4:4" x14ac:dyDescent="0.2">
      <c r="D4814" s="390"/>
    </row>
    <row r="4815" spans="4:4" x14ac:dyDescent="0.2">
      <c r="D4815" s="390"/>
    </row>
    <row r="4816" spans="4:4" x14ac:dyDescent="0.2">
      <c r="D4816" s="390"/>
    </row>
    <row r="4817" spans="4:4" x14ac:dyDescent="0.2">
      <c r="D4817" s="390"/>
    </row>
    <row r="4818" spans="4:4" x14ac:dyDescent="0.2">
      <c r="D4818" s="390"/>
    </row>
    <row r="4819" spans="4:4" x14ac:dyDescent="0.2">
      <c r="D4819" s="390"/>
    </row>
    <row r="4820" spans="4:4" x14ac:dyDescent="0.2">
      <c r="D4820" s="390"/>
    </row>
    <row r="4821" spans="4:4" x14ac:dyDescent="0.2">
      <c r="D4821" s="390"/>
    </row>
    <row r="4822" spans="4:4" x14ac:dyDescent="0.2">
      <c r="D4822" s="390"/>
    </row>
    <row r="4823" spans="4:4" x14ac:dyDescent="0.2">
      <c r="D4823" s="390"/>
    </row>
    <row r="4824" spans="4:4" x14ac:dyDescent="0.2">
      <c r="D4824" s="390"/>
    </row>
    <row r="4825" spans="4:4" x14ac:dyDescent="0.2">
      <c r="D4825" s="390"/>
    </row>
    <row r="4826" spans="4:4" x14ac:dyDescent="0.2">
      <c r="D4826" s="390"/>
    </row>
    <row r="4827" spans="4:4" x14ac:dyDescent="0.2">
      <c r="D4827" s="390"/>
    </row>
    <row r="4828" spans="4:4" x14ac:dyDescent="0.2">
      <c r="D4828" s="390"/>
    </row>
    <row r="4829" spans="4:4" x14ac:dyDescent="0.2">
      <c r="D4829" s="390"/>
    </row>
    <row r="4830" spans="4:4" x14ac:dyDescent="0.2">
      <c r="D4830" s="390"/>
    </row>
    <row r="4831" spans="4:4" x14ac:dyDescent="0.2">
      <c r="D4831" s="390"/>
    </row>
    <row r="4832" spans="4:4" x14ac:dyDescent="0.2">
      <c r="D4832" s="390"/>
    </row>
    <row r="4833" spans="4:4" x14ac:dyDescent="0.2">
      <c r="D4833" s="390"/>
    </row>
    <row r="4834" spans="4:4" x14ac:dyDescent="0.2">
      <c r="D4834" s="390"/>
    </row>
    <row r="4835" spans="4:4" x14ac:dyDescent="0.2">
      <c r="D4835" s="390"/>
    </row>
    <row r="4836" spans="4:4" x14ac:dyDescent="0.2">
      <c r="D4836" s="390"/>
    </row>
    <row r="4837" spans="4:4" x14ac:dyDescent="0.2">
      <c r="D4837" s="390"/>
    </row>
    <row r="4838" spans="4:4" x14ac:dyDescent="0.2">
      <c r="D4838" s="390"/>
    </row>
    <row r="4839" spans="4:4" x14ac:dyDescent="0.2">
      <c r="D4839" s="390"/>
    </row>
    <row r="4840" spans="4:4" x14ac:dyDescent="0.2">
      <c r="D4840" s="390"/>
    </row>
    <row r="4841" spans="4:4" x14ac:dyDescent="0.2">
      <c r="D4841" s="390"/>
    </row>
    <row r="4842" spans="4:4" x14ac:dyDescent="0.2">
      <c r="D4842" s="390"/>
    </row>
    <row r="4843" spans="4:4" x14ac:dyDescent="0.2">
      <c r="D4843" s="390"/>
    </row>
    <row r="4844" spans="4:4" x14ac:dyDescent="0.2">
      <c r="D4844" s="390"/>
    </row>
    <row r="4845" spans="4:4" x14ac:dyDescent="0.2">
      <c r="D4845" s="390"/>
    </row>
    <row r="4846" spans="4:4" x14ac:dyDescent="0.2">
      <c r="D4846" s="390"/>
    </row>
    <row r="4847" spans="4:4" x14ac:dyDescent="0.2">
      <c r="D4847" s="390"/>
    </row>
    <row r="4848" spans="4:4" x14ac:dyDescent="0.2">
      <c r="D4848" s="390"/>
    </row>
    <row r="4849" spans="4:4" x14ac:dyDescent="0.2">
      <c r="D4849" s="390"/>
    </row>
    <row r="4850" spans="4:4" x14ac:dyDescent="0.2">
      <c r="D4850" s="390"/>
    </row>
    <row r="4851" spans="4:4" x14ac:dyDescent="0.2">
      <c r="D4851" s="390"/>
    </row>
    <row r="4852" spans="4:4" x14ac:dyDescent="0.2">
      <c r="D4852" s="390"/>
    </row>
    <row r="4853" spans="4:4" x14ac:dyDescent="0.2">
      <c r="D4853" s="390"/>
    </row>
    <row r="4854" spans="4:4" x14ac:dyDescent="0.2">
      <c r="D4854" s="390"/>
    </row>
    <row r="4855" spans="4:4" x14ac:dyDescent="0.2">
      <c r="D4855" s="390"/>
    </row>
    <row r="4856" spans="4:4" x14ac:dyDescent="0.2">
      <c r="D4856" s="390"/>
    </row>
    <row r="4857" spans="4:4" x14ac:dyDescent="0.2">
      <c r="D4857" s="390"/>
    </row>
    <row r="4858" spans="4:4" x14ac:dyDescent="0.2">
      <c r="D4858" s="390"/>
    </row>
    <row r="4859" spans="4:4" x14ac:dyDescent="0.2">
      <c r="D4859" s="390"/>
    </row>
    <row r="4860" spans="4:4" x14ac:dyDescent="0.2">
      <c r="D4860" s="390"/>
    </row>
    <row r="4861" spans="4:4" x14ac:dyDescent="0.2">
      <c r="D4861" s="390"/>
    </row>
    <row r="4862" spans="4:4" x14ac:dyDescent="0.2">
      <c r="D4862" s="390"/>
    </row>
    <row r="4863" spans="4:4" x14ac:dyDescent="0.2">
      <c r="D4863" s="390"/>
    </row>
    <row r="4864" spans="4:4" x14ac:dyDescent="0.2">
      <c r="D4864" s="390"/>
    </row>
    <row r="4865" spans="4:4" x14ac:dyDescent="0.2">
      <c r="D4865" s="390"/>
    </row>
    <row r="4866" spans="4:4" x14ac:dyDescent="0.2">
      <c r="D4866" s="390"/>
    </row>
    <row r="4867" spans="4:4" x14ac:dyDescent="0.2">
      <c r="D4867" s="390"/>
    </row>
    <row r="4868" spans="4:4" x14ac:dyDescent="0.2">
      <c r="D4868" s="390"/>
    </row>
    <row r="4869" spans="4:4" x14ac:dyDescent="0.2">
      <c r="D4869" s="390"/>
    </row>
    <row r="4870" spans="4:4" x14ac:dyDescent="0.2">
      <c r="D4870" s="390"/>
    </row>
    <row r="4871" spans="4:4" x14ac:dyDescent="0.2">
      <c r="D4871" s="390"/>
    </row>
    <row r="4872" spans="4:4" x14ac:dyDescent="0.2">
      <c r="D4872" s="390"/>
    </row>
    <row r="4873" spans="4:4" x14ac:dyDescent="0.2">
      <c r="D4873" s="390"/>
    </row>
    <row r="4874" spans="4:4" x14ac:dyDescent="0.2">
      <c r="D4874" s="390"/>
    </row>
    <row r="4875" spans="4:4" x14ac:dyDescent="0.2">
      <c r="D4875" s="390"/>
    </row>
    <row r="4876" spans="4:4" x14ac:dyDescent="0.2">
      <c r="D4876" s="390"/>
    </row>
    <row r="4877" spans="4:4" x14ac:dyDescent="0.2">
      <c r="D4877" s="390"/>
    </row>
    <row r="4878" spans="4:4" x14ac:dyDescent="0.2">
      <c r="D4878" s="390"/>
    </row>
    <row r="4879" spans="4:4" x14ac:dyDescent="0.2">
      <c r="D4879" s="390"/>
    </row>
    <row r="4880" spans="4:4" x14ac:dyDescent="0.2">
      <c r="D4880" s="390"/>
    </row>
    <row r="4881" spans="4:4" x14ac:dyDescent="0.2">
      <c r="D4881" s="390"/>
    </row>
    <row r="4882" spans="4:4" x14ac:dyDescent="0.2">
      <c r="D4882" s="390"/>
    </row>
    <row r="4883" spans="4:4" x14ac:dyDescent="0.2">
      <c r="D4883" s="390"/>
    </row>
    <row r="4884" spans="4:4" x14ac:dyDescent="0.2">
      <c r="D4884" s="390"/>
    </row>
    <row r="4885" spans="4:4" x14ac:dyDescent="0.2">
      <c r="D4885" s="390"/>
    </row>
    <row r="4886" spans="4:4" x14ac:dyDescent="0.2">
      <c r="D4886" s="390"/>
    </row>
    <row r="4887" spans="4:4" x14ac:dyDescent="0.2">
      <c r="D4887" s="390"/>
    </row>
    <row r="4888" spans="4:4" x14ac:dyDescent="0.2">
      <c r="D4888" s="390"/>
    </row>
    <row r="4889" spans="4:4" x14ac:dyDescent="0.2">
      <c r="D4889" s="390"/>
    </row>
    <row r="4890" spans="4:4" x14ac:dyDescent="0.2">
      <c r="D4890" s="390"/>
    </row>
    <row r="4891" spans="4:4" x14ac:dyDescent="0.2">
      <c r="D4891" s="390"/>
    </row>
    <row r="4892" spans="4:4" x14ac:dyDescent="0.2">
      <c r="D4892" s="390"/>
    </row>
    <row r="4893" spans="4:4" x14ac:dyDescent="0.2">
      <c r="D4893" s="390"/>
    </row>
    <row r="4894" spans="4:4" x14ac:dyDescent="0.2">
      <c r="D4894" s="390"/>
    </row>
    <row r="4895" spans="4:4" x14ac:dyDescent="0.2">
      <c r="D4895" s="390"/>
    </row>
    <row r="4896" spans="4:4" x14ac:dyDescent="0.2">
      <c r="D4896" s="390"/>
    </row>
    <row r="4897" spans="4:4" x14ac:dyDescent="0.2">
      <c r="D4897" s="390"/>
    </row>
    <row r="4898" spans="4:4" x14ac:dyDescent="0.2">
      <c r="D4898" s="390"/>
    </row>
    <row r="4899" spans="4:4" x14ac:dyDescent="0.2">
      <c r="D4899" s="390"/>
    </row>
    <row r="4900" spans="4:4" x14ac:dyDescent="0.2">
      <c r="D4900" s="390"/>
    </row>
    <row r="4901" spans="4:4" x14ac:dyDescent="0.2">
      <c r="D4901" s="390"/>
    </row>
    <row r="4902" spans="4:4" x14ac:dyDescent="0.2">
      <c r="D4902" s="390"/>
    </row>
    <row r="4903" spans="4:4" x14ac:dyDescent="0.2">
      <c r="D4903" s="390"/>
    </row>
    <row r="4904" spans="4:4" x14ac:dyDescent="0.2">
      <c r="D4904" s="390"/>
    </row>
    <row r="4905" spans="4:4" x14ac:dyDescent="0.2">
      <c r="D4905" s="390"/>
    </row>
    <row r="4906" spans="4:4" x14ac:dyDescent="0.2">
      <c r="D4906" s="390"/>
    </row>
    <row r="4907" spans="4:4" x14ac:dyDescent="0.2">
      <c r="D4907" s="390"/>
    </row>
    <row r="4908" spans="4:4" x14ac:dyDescent="0.2">
      <c r="D4908" s="390"/>
    </row>
    <row r="4909" spans="4:4" x14ac:dyDescent="0.2">
      <c r="D4909" s="390"/>
    </row>
    <row r="4910" spans="4:4" x14ac:dyDescent="0.2">
      <c r="D4910" s="390"/>
    </row>
    <row r="4911" spans="4:4" x14ac:dyDescent="0.2">
      <c r="D4911" s="390"/>
    </row>
    <row r="4912" spans="4:4" x14ac:dyDescent="0.2">
      <c r="D4912" s="390"/>
    </row>
    <row r="4913" spans="4:4" x14ac:dyDescent="0.2">
      <c r="D4913" s="390"/>
    </row>
    <row r="4914" spans="4:4" x14ac:dyDescent="0.2">
      <c r="D4914" s="390"/>
    </row>
    <row r="4915" spans="4:4" x14ac:dyDescent="0.2">
      <c r="D4915" s="390"/>
    </row>
    <row r="4916" spans="4:4" x14ac:dyDescent="0.2">
      <c r="D4916" s="390"/>
    </row>
    <row r="4917" spans="4:4" x14ac:dyDescent="0.2">
      <c r="D4917" s="390"/>
    </row>
    <row r="4918" spans="4:4" x14ac:dyDescent="0.2">
      <c r="D4918" s="390"/>
    </row>
    <row r="4919" spans="4:4" x14ac:dyDescent="0.2">
      <c r="D4919" s="390"/>
    </row>
    <row r="4920" spans="4:4" x14ac:dyDescent="0.2">
      <c r="D4920" s="390"/>
    </row>
    <row r="4921" spans="4:4" x14ac:dyDescent="0.2">
      <c r="D4921" s="390"/>
    </row>
    <row r="4922" spans="4:4" x14ac:dyDescent="0.2">
      <c r="D4922" s="390"/>
    </row>
    <row r="4923" spans="4:4" x14ac:dyDescent="0.2">
      <c r="D4923" s="390"/>
    </row>
    <row r="4924" spans="4:4" x14ac:dyDescent="0.2">
      <c r="D4924" s="390"/>
    </row>
    <row r="4925" spans="4:4" x14ac:dyDescent="0.2">
      <c r="D4925" s="390"/>
    </row>
    <row r="4926" spans="4:4" x14ac:dyDescent="0.2">
      <c r="D4926" s="390"/>
    </row>
    <row r="4927" spans="4:4" x14ac:dyDescent="0.2">
      <c r="D4927" s="390"/>
    </row>
    <row r="4928" spans="4:4" x14ac:dyDescent="0.2">
      <c r="D4928" s="390"/>
    </row>
    <row r="4929" spans="4:4" x14ac:dyDescent="0.2">
      <c r="D4929" s="390"/>
    </row>
    <row r="4930" spans="4:4" x14ac:dyDescent="0.2">
      <c r="D4930" s="390"/>
    </row>
    <row r="4931" spans="4:4" x14ac:dyDescent="0.2">
      <c r="D4931" s="390"/>
    </row>
    <row r="4932" spans="4:4" x14ac:dyDescent="0.2">
      <c r="D4932" s="390"/>
    </row>
    <row r="4933" spans="4:4" x14ac:dyDescent="0.2">
      <c r="D4933" s="390"/>
    </row>
    <row r="4934" spans="4:4" x14ac:dyDescent="0.2">
      <c r="D4934" s="390"/>
    </row>
    <row r="4935" spans="4:4" x14ac:dyDescent="0.2">
      <c r="D4935" s="390"/>
    </row>
    <row r="4936" spans="4:4" x14ac:dyDescent="0.2">
      <c r="D4936" s="390"/>
    </row>
    <row r="4937" spans="4:4" x14ac:dyDescent="0.2">
      <c r="D4937" s="390"/>
    </row>
    <row r="4938" spans="4:4" x14ac:dyDescent="0.2">
      <c r="D4938" s="390"/>
    </row>
    <row r="4939" spans="4:4" x14ac:dyDescent="0.2">
      <c r="D4939" s="390"/>
    </row>
    <row r="4940" spans="4:4" x14ac:dyDescent="0.2">
      <c r="D4940" s="390"/>
    </row>
    <row r="4941" spans="4:4" x14ac:dyDescent="0.2">
      <c r="D4941" s="390"/>
    </row>
    <row r="4942" spans="4:4" x14ac:dyDescent="0.2">
      <c r="D4942" s="390"/>
    </row>
    <row r="4943" spans="4:4" x14ac:dyDescent="0.2">
      <c r="D4943" s="390"/>
    </row>
    <row r="4944" spans="4:4" x14ac:dyDescent="0.2">
      <c r="D4944" s="390"/>
    </row>
    <row r="4945" spans="4:4" x14ac:dyDescent="0.2">
      <c r="D4945" s="390"/>
    </row>
    <row r="4946" spans="4:4" x14ac:dyDescent="0.2">
      <c r="D4946" s="390"/>
    </row>
    <row r="4947" spans="4:4" x14ac:dyDescent="0.2">
      <c r="D4947" s="390"/>
    </row>
    <row r="4948" spans="4:4" x14ac:dyDescent="0.2">
      <c r="D4948" s="390"/>
    </row>
    <row r="4949" spans="4:4" x14ac:dyDescent="0.2">
      <c r="D4949" s="390"/>
    </row>
    <row r="4950" spans="4:4" x14ac:dyDescent="0.2">
      <c r="D4950" s="390"/>
    </row>
    <row r="4951" spans="4:4" x14ac:dyDescent="0.2">
      <c r="D4951" s="390"/>
    </row>
    <row r="4952" spans="4:4" x14ac:dyDescent="0.2">
      <c r="D4952" s="390"/>
    </row>
    <row r="4953" spans="4:4" x14ac:dyDescent="0.2">
      <c r="D4953" s="390"/>
    </row>
    <row r="4954" spans="4:4" x14ac:dyDescent="0.2">
      <c r="D4954" s="390"/>
    </row>
    <row r="4955" spans="4:4" x14ac:dyDescent="0.2">
      <c r="D4955" s="390"/>
    </row>
    <row r="4956" spans="4:4" x14ac:dyDescent="0.2">
      <c r="D4956" s="390"/>
    </row>
    <row r="4957" spans="4:4" x14ac:dyDescent="0.2">
      <c r="D4957" s="390"/>
    </row>
    <row r="4958" spans="4:4" x14ac:dyDescent="0.2">
      <c r="D4958" s="390"/>
    </row>
    <row r="4959" spans="4:4" x14ac:dyDescent="0.2">
      <c r="D4959" s="390"/>
    </row>
    <row r="4960" spans="4:4" x14ac:dyDescent="0.2">
      <c r="D4960" s="390"/>
    </row>
    <row r="4961" spans="4:4" x14ac:dyDescent="0.2">
      <c r="D4961" s="390"/>
    </row>
    <row r="4962" spans="4:4" x14ac:dyDescent="0.2">
      <c r="D4962" s="390"/>
    </row>
    <row r="4963" spans="4:4" x14ac:dyDescent="0.2">
      <c r="D4963" s="390"/>
    </row>
    <row r="4964" spans="4:4" x14ac:dyDescent="0.2">
      <c r="D4964" s="390"/>
    </row>
    <row r="4965" spans="4:4" x14ac:dyDescent="0.2">
      <c r="D4965" s="390"/>
    </row>
    <row r="4966" spans="4:4" x14ac:dyDescent="0.2">
      <c r="D4966" s="390"/>
    </row>
    <row r="4967" spans="4:4" x14ac:dyDescent="0.2">
      <c r="D4967" s="390"/>
    </row>
    <row r="4968" spans="4:4" x14ac:dyDescent="0.2">
      <c r="D4968" s="390"/>
    </row>
    <row r="4969" spans="4:4" x14ac:dyDescent="0.2">
      <c r="D4969" s="390"/>
    </row>
    <row r="4970" spans="4:4" x14ac:dyDescent="0.2">
      <c r="D4970" s="390"/>
    </row>
    <row r="4971" spans="4:4" x14ac:dyDescent="0.2">
      <c r="D4971" s="390"/>
    </row>
    <row r="4972" spans="4:4" x14ac:dyDescent="0.2">
      <c r="D4972" s="390"/>
    </row>
    <row r="4973" spans="4:4" x14ac:dyDescent="0.2">
      <c r="D4973" s="390"/>
    </row>
    <row r="4974" spans="4:4" x14ac:dyDescent="0.2">
      <c r="D4974" s="390"/>
    </row>
    <row r="4975" spans="4:4" x14ac:dyDescent="0.2">
      <c r="D4975" s="390"/>
    </row>
    <row r="4976" spans="4:4" x14ac:dyDescent="0.2">
      <c r="D4976" s="390"/>
    </row>
    <row r="4977" spans="4:4" x14ac:dyDescent="0.2">
      <c r="D4977" s="390"/>
    </row>
    <row r="4978" spans="4:4" x14ac:dyDescent="0.2">
      <c r="D4978" s="390"/>
    </row>
    <row r="4979" spans="4:4" x14ac:dyDescent="0.2">
      <c r="D4979" s="390"/>
    </row>
    <row r="4980" spans="4:4" x14ac:dyDescent="0.2">
      <c r="D4980" s="390"/>
    </row>
    <row r="4981" spans="4:4" x14ac:dyDescent="0.2">
      <c r="D4981" s="390"/>
    </row>
    <row r="4982" spans="4:4" x14ac:dyDescent="0.2">
      <c r="D4982" s="390"/>
    </row>
    <row r="4983" spans="4:4" x14ac:dyDescent="0.2">
      <c r="D4983" s="390"/>
    </row>
    <row r="4984" spans="4:4" x14ac:dyDescent="0.2">
      <c r="D4984" s="390"/>
    </row>
    <row r="4985" spans="4:4" x14ac:dyDescent="0.2">
      <c r="D4985" s="390"/>
    </row>
    <row r="4986" spans="4:4" x14ac:dyDescent="0.2">
      <c r="D4986" s="390"/>
    </row>
  </sheetData>
  <sheetProtection algorithmName="SHA-512" hashValue="iiE8g/Pr3Yr0yi7srJdot+jlFeruoJqpjOl/NdjVh0O7jHFbBD8VkgnMBV7ZLCR3dBozX+p+bYsxm+hettFNqQ==" saltValue="KhslrTKFLwgcYD/SlGsTKQ==" spinCount="100000" sheet="1" objects="1" scenarios="1"/>
  <protectedRanges>
    <protectedRange algorithmName="SHA-512" hashValue="+jp460JZ91dbZ6DSqtXVfbqblJ0G9p/mAR9ytd0+wjw3SCIvf5XU7nq01hj53+ThOZq5Ojee2V6jDr22c6QOjA==" saltValue="riJIkE11S6gpVnFANDa70g==" spinCount="100000" sqref="F8:F42" name="Oblast1"/>
  </protectedRanges>
  <mergeCells count="6">
    <mergeCell ref="A47:G49"/>
    <mergeCell ref="A1:G1"/>
    <mergeCell ref="C2:G2"/>
    <mergeCell ref="C3:G3"/>
    <mergeCell ref="C4:G4"/>
    <mergeCell ref="A46:C46"/>
  </mergeCells>
  <pageMargins left="0.25" right="0.25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0D525-C875-4768-9B0E-C250525DBBAE}">
  <dimension ref="A1:I40"/>
  <sheetViews>
    <sheetView workbookViewId="0">
      <selection activeCell="F5" sqref="F5"/>
    </sheetView>
  </sheetViews>
  <sheetFormatPr defaultRowHeight="15" x14ac:dyDescent="0.2"/>
  <cols>
    <col min="1" max="1" width="50.7109375" style="493" customWidth="1"/>
    <col min="2" max="2" width="3.28515625" style="494" bestFit="1" customWidth="1"/>
    <col min="3" max="3" width="5.7109375" style="495" bestFit="1" customWidth="1"/>
    <col min="4" max="4" width="7.140625" style="495" bestFit="1" customWidth="1"/>
    <col min="5" max="5" width="13.140625" style="495" bestFit="1" customWidth="1"/>
    <col min="6" max="6" width="7" style="495" bestFit="1" customWidth="1"/>
    <col min="7" max="7" width="12.5703125" style="495" bestFit="1" customWidth="1"/>
    <col min="8" max="8" width="7" style="495" bestFit="1" customWidth="1"/>
    <col min="9" max="9" width="11.42578125" style="495" bestFit="1" customWidth="1"/>
    <col min="10" max="256" width="9.140625" style="483"/>
    <col min="257" max="257" width="50.7109375" style="483" customWidth="1"/>
    <col min="258" max="258" width="3.28515625" style="483" bestFit="1" customWidth="1"/>
    <col min="259" max="259" width="5.7109375" style="483" bestFit="1" customWidth="1"/>
    <col min="260" max="260" width="7.140625" style="483" bestFit="1" customWidth="1"/>
    <col min="261" max="261" width="13.140625" style="483" bestFit="1" customWidth="1"/>
    <col min="262" max="262" width="7" style="483" bestFit="1" customWidth="1"/>
    <col min="263" max="263" width="12.5703125" style="483" bestFit="1" customWidth="1"/>
    <col min="264" max="264" width="7" style="483" bestFit="1" customWidth="1"/>
    <col min="265" max="265" width="11.42578125" style="483" bestFit="1" customWidth="1"/>
    <col min="266" max="512" width="9.140625" style="483"/>
    <col min="513" max="513" width="50.7109375" style="483" customWidth="1"/>
    <col min="514" max="514" width="3.28515625" style="483" bestFit="1" customWidth="1"/>
    <col min="515" max="515" width="5.7109375" style="483" bestFit="1" customWidth="1"/>
    <col min="516" max="516" width="7.140625" style="483" bestFit="1" customWidth="1"/>
    <col min="517" max="517" width="13.140625" style="483" bestFit="1" customWidth="1"/>
    <col min="518" max="518" width="7" style="483" bestFit="1" customWidth="1"/>
    <col min="519" max="519" width="12.5703125" style="483" bestFit="1" customWidth="1"/>
    <col min="520" max="520" width="7" style="483" bestFit="1" customWidth="1"/>
    <col min="521" max="521" width="11.42578125" style="483" bestFit="1" customWidth="1"/>
    <col min="522" max="768" width="9.140625" style="483"/>
    <col min="769" max="769" width="50.7109375" style="483" customWidth="1"/>
    <col min="770" max="770" width="3.28515625" style="483" bestFit="1" customWidth="1"/>
    <col min="771" max="771" width="5.7109375" style="483" bestFit="1" customWidth="1"/>
    <col min="772" max="772" width="7.140625" style="483" bestFit="1" customWidth="1"/>
    <col min="773" max="773" width="13.140625" style="483" bestFit="1" customWidth="1"/>
    <col min="774" max="774" width="7" style="483" bestFit="1" customWidth="1"/>
    <col min="775" max="775" width="12.5703125" style="483" bestFit="1" customWidth="1"/>
    <col min="776" max="776" width="7" style="483" bestFit="1" customWidth="1"/>
    <col min="777" max="777" width="11.42578125" style="483" bestFit="1" customWidth="1"/>
    <col min="778" max="1024" width="9.140625" style="483"/>
    <col min="1025" max="1025" width="50.7109375" style="483" customWidth="1"/>
    <col min="1026" max="1026" width="3.28515625" style="483" bestFit="1" customWidth="1"/>
    <col min="1027" max="1027" width="5.7109375" style="483" bestFit="1" customWidth="1"/>
    <col min="1028" max="1028" width="7.140625" style="483" bestFit="1" customWidth="1"/>
    <col min="1029" max="1029" width="13.140625" style="483" bestFit="1" customWidth="1"/>
    <col min="1030" max="1030" width="7" style="483" bestFit="1" customWidth="1"/>
    <col min="1031" max="1031" width="12.5703125" style="483" bestFit="1" customWidth="1"/>
    <col min="1032" max="1032" width="7" style="483" bestFit="1" customWidth="1"/>
    <col min="1033" max="1033" width="11.42578125" style="483" bestFit="1" customWidth="1"/>
    <col min="1034" max="1280" width="9.140625" style="483"/>
    <col min="1281" max="1281" width="50.7109375" style="483" customWidth="1"/>
    <col min="1282" max="1282" width="3.28515625" style="483" bestFit="1" customWidth="1"/>
    <col min="1283" max="1283" width="5.7109375" style="483" bestFit="1" customWidth="1"/>
    <col min="1284" max="1284" width="7.140625" style="483" bestFit="1" customWidth="1"/>
    <col min="1285" max="1285" width="13.140625" style="483" bestFit="1" customWidth="1"/>
    <col min="1286" max="1286" width="7" style="483" bestFit="1" customWidth="1"/>
    <col min="1287" max="1287" width="12.5703125" style="483" bestFit="1" customWidth="1"/>
    <col min="1288" max="1288" width="7" style="483" bestFit="1" customWidth="1"/>
    <col min="1289" max="1289" width="11.42578125" style="483" bestFit="1" customWidth="1"/>
    <col min="1290" max="1536" width="9.140625" style="483"/>
    <col min="1537" max="1537" width="50.7109375" style="483" customWidth="1"/>
    <col min="1538" max="1538" width="3.28515625" style="483" bestFit="1" customWidth="1"/>
    <col min="1539" max="1539" width="5.7109375" style="483" bestFit="1" customWidth="1"/>
    <col min="1540" max="1540" width="7.140625" style="483" bestFit="1" customWidth="1"/>
    <col min="1541" max="1541" width="13.140625" style="483" bestFit="1" customWidth="1"/>
    <col min="1542" max="1542" width="7" style="483" bestFit="1" customWidth="1"/>
    <col min="1543" max="1543" width="12.5703125" style="483" bestFit="1" customWidth="1"/>
    <col min="1544" max="1544" width="7" style="483" bestFit="1" customWidth="1"/>
    <col min="1545" max="1545" width="11.42578125" style="483" bestFit="1" customWidth="1"/>
    <col min="1546" max="1792" width="9.140625" style="483"/>
    <col min="1793" max="1793" width="50.7109375" style="483" customWidth="1"/>
    <col min="1794" max="1794" width="3.28515625" style="483" bestFit="1" customWidth="1"/>
    <col min="1795" max="1795" width="5.7109375" style="483" bestFit="1" customWidth="1"/>
    <col min="1796" max="1796" width="7.140625" style="483" bestFit="1" customWidth="1"/>
    <col min="1797" max="1797" width="13.140625" style="483" bestFit="1" customWidth="1"/>
    <col min="1798" max="1798" width="7" style="483" bestFit="1" customWidth="1"/>
    <col min="1799" max="1799" width="12.5703125" style="483" bestFit="1" customWidth="1"/>
    <col min="1800" max="1800" width="7" style="483" bestFit="1" customWidth="1"/>
    <col min="1801" max="1801" width="11.42578125" style="483" bestFit="1" customWidth="1"/>
    <col min="1802" max="2048" width="9.140625" style="483"/>
    <col min="2049" max="2049" width="50.7109375" style="483" customWidth="1"/>
    <col min="2050" max="2050" width="3.28515625" style="483" bestFit="1" customWidth="1"/>
    <col min="2051" max="2051" width="5.7109375" style="483" bestFit="1" customWidth="1"/>
    <col min="2052" max="2052" width="7.140625" style="483" bestFit="1" customWidth="1"/>
    <col min="2053" max="2053" width="13.140625" style="483" bestFit="1" customWidth="1"/>
    <col min="2054" max="2054" width="7" style="483" bestFit="1" customWidth="1"/>
    <col min="2055" max="2055" width="12.5703125" style="483" bestFit="1" customWidth="1"/>
    <col min="2056" max="2056" width="7" style="483" bestFit="1" customWidth="1"/>
    <col min="2057" max="2057" width="11.42578125" style="483" bestFit="1" customWidth="1"/>
    <col min="2058" max="2304" width="9.140625" style="483"/>
    <col min="2305" max="2305" width="50.7109375" style="483" customWidth="1"/>
    <col min="2306" max="2306" width="3.28515625" style="483" bestFit="1" customWidth="1"/>
    <col min="2307" max="2307" width="5.7109375" style="483" bestFit="1" customWidth="1"/>
    <col min="2308" max="2308" width="7.140625" style="483" bestFit="1" customWidth="1"/>
    <col min="2309" max="2309" width="13.140625" style="483" bestFit="1" customWidth="1"/>
    <col min="2310" max="2310" width="7" style="483" bestFit="1" customWidth="1"/>
    <col min="2311" max="2311" width="12.5703125" style="483" bestFit="1" customWidth="1"/>
    <col min="2312" max="2312" width="7" style="483" bestFit="1" customWidth="1"/>
    <col min="2313" max="2313" width="11.42578125" style="483" bestFit="1" customWidth="1"/>
    <col min="2314" max="2560" width="9.140625" style="483"/>
    <col min="2561" max="2561" width="50.7109375" style="483" customWidth="1"/>
    <col min="2562" max="2562" width="3.28515625" style="483" bestFit="1" customWidth="1"/>
    <col min="2563" max="2563" width="5.7109375" style="483" bestFit="1" customWidth="1"/>
    <col min="2564" max="2564" width="7.140625" style="483" bestFit="1" customWidth="1"/>
    <col min="2565" max="2565" width="13.140625" style="483" bestFit="1" customWidth="1"/>
    <col min="2566" max="2566" width="7" style="483" bestFit="1" customWidth="1"/>
    <col min="2567" max="2567" width="12.5703125" style="483" bestFit="1" customWidth="1"/>
    <col min="2568" max="2568" width="7" style="483" bestFit="1" customWidth="1"/>
    <col min="2569" max="2569" width="11.42578125" style="483" bestFit="1" customWidth="1"/>
    <col min="2570" max="2816" width="9.140625" style="483"/>
    <col min="2817" max="2817" width="50.7109375" style="483" customWidth="1"/>
    <col min="2818" max="2818" width="3.28515625" style="483" bestFit="1" customWidth="1"/>
    <col min="2819" max="2819" width="5.7109375" style="483" bestFit="1" customWidth="1"/>
    <col min="2820" max="2820" width="7.140625" style="483" bestFit="1" customWidth="1"/>
    <col min="2821" max="2821" width="13.140625" style="483" bestFit="1" customWidth="1"/>
    <col min="2822" max="2822" width="7" style="483" bestFit="1" customWidth="1"/>
    <col min="2823" max="2823" width="12.5703125" style="483" bestFit="1" customWidth="1"/>
    <col min="2824" max="2824" width="7" style="483" bestFit="1" customWidth="1"/>
    <col min="2825" max="2825" width="11.42578125" style="483" bestFit="1" customWidth="1"/>
    <col min="2826" max="3072" width="9.140625" style="483"/>
    <col min="3073" max="3073" width="50.7109375" style="483" customWidth="1"/>
    <col min="3074" max="3074" width="3.28515625" style="483" bestFit="1" customWidth="1"/>
    <col min="3075" max="3075" width="5.7109375" style="483" bestFit="1" customWidth="1"/>
    <col min="3076" max="3076" width="7.140625" style="483" bestFit="1" customWidth="1"/>
    <col min="3077" max="3077" width="13.140625" style="483" bestFit="1" customWidth="1"/>
    <col min="3078" max="3078" width="7" style="483" bestFit="1" customWidth="1"/>
    <col min="3079" max="3079" width="12.5703125" style="483" bestFit="1" customWidth="1"/>
    <col min="3080" max="3080" width="7" style="483" bestFit="1" customWidth="1"/>
    <col min="3081" max="3081" width="11.42578125" style="483" bestFit="1" customWidth="1"/>
    <col min="3082" max="3328" width="9.140625" style="483"/>
    <col min="3329" max="3329" width="50.7109375" style="483" customWidth="1"/>
    <col min="3330" max="3330" width="3.28515625" style="483" bestFit="1" customWidth="1"/>
    <col min="3331" max="3331" width="5.7109375" style="483" bestFit="1" customWidth="1"/>
    <col min="3332" max="3332" width="7.140625" style="483" bestFit="1" customWidth="1"/>
    <col min="3333" max="3333" width="13.140625" style="483" bestFit="1" customWidth="1"/>
    <col min="3334" max="3334" width="7" style="483" bestFit="1" customWidth="1"/>
    <col min="3335" max="3335" width="12.5703125" style="483" bestFit="1" customWidth="1"/>
    <col min="3336" max="3336" width="7" style="483" bestFit="1" customWidth="1"/>
    <col min="3337" max="3337" width="11.42578125" style="483" bestFit="1" customWidth="1"/>
    <col min="3338" max="3584" width="9.140625" style="483"/>
    <col min="3585" max="3585" width="50.7109375" style="483" customWidth="1"/>
    <col min="3586" max="3586" width="3.28515625" style="483" bestFit="1" customWidth="1"/>
    <col min="3587" max="3587" width="5.7109375" style="483" bestFit="1" customWidth="1"/>
    <col min="3588" max="3588" width="7.140625" style="483" bestFit="1" customWidth="1"/>
    <col min="3589" max="3589" width="13.140625" style="483" bestFit="1" customWidth="1"/>
    <col min="3590" max="3590" width="7" style="483" bestFit="1" customWidth="1"/>
    <col min="3591" max="3591" width="12.5703125" style="483" bestFit="1" customWidth="1"/>
    <col min="3592" max="3592" width="7" style="483" bestFit="1" customWidth="1"/>
    <col min="3593" max="3593" width="11.42578125" style="483" bestFit="1" customWidth="1"/>
    <col min="3594" max="3840" width="9.140625" style="483"/>
    <col min="3841" max="3841" width="50.7109375" style="483" customWidth="1"/>
    <col min="3842" max="3842" width="3.28515625" style="483" bestFit="1" customWidth="1"/>
    <col min="3843" max="3843" width="5.7109375" style="483" bestFit="1" customWidth="1"/>
    <col min="3844" max="3844" width="7.140625" style="483" bestFit="1" customWidth="1"/>
    <col min="3845" max="3845" width="13.140625" style="483" bestFit="1" customWidth="1"/>
    <col min="3846" max="3846" width="7" style="483" bestFit="1" customWidth="1"/>
    <col min="3847" max="3847" width="12.5703125" style="483" bestFit="1" customWidth="1"/>
    <col min="3848" max="3848" width="7" style="483" bestFit="1" customWidth="1"/>
    <col min="3849" max="3849" width="11.42578125" style="483" bestFit="1" customWidth="1"/>
    <col min="3850" max="4096" width="9.140625" style="483"/>
    <col min="4097" max="4097" width="50.7109375" style="483" customWidth="1"/>
    <col min="4098" max="4098" width="3.28515625" style="483" bestFit="1" customWidth="1"/>
    <col min="4099" max="4099" width="5.7109375" style="483" bestFit="1" customWidth="1"/>
    <col min="4100" max="4100" width="7.140625" style="483" bestFit="1" customWidth="1"/>
    <col min="4101" max="4101" width="13.140625" style="483" bestFit="1" customWidth="1"/>
    <col min="4102" max="4102" width="7" style="483" bestFit="1" customWidth="1"/>
    <col min="4103" max="4103" width="12.5703125" style="483" bestFit="1" customWidth="1"/>
    <col min="4104" max="4104" width="7" style="483" bestFit="1" customWidth="1"/>
    <col min="4105" max="4105" width="11.42578125" style="483" bestFit="1" customWidth="1"/>
    <col min="4106" max="4352" width="9.140625" style="483"/>
    <col min="4353" max="4353" width="50.7109375" style="483" customWidth="1"/>
    <col min="4354" max="4354" width="3.28515625" style="483" bestFit="1" customWidth="1"/>
    <col min="4355" max="4355" width="5.7109375" style="483" bestFit="1" customWidth="1"/>
    <col min="4356" max="4356" width="7.140625" style="483" bestFit="1" customWidth="1"/>
    <col min="4357" max="4357" width="13.140625" style="483" bestFit="1" customWidth="1"/>
    <col min="4358" max="4358" width="7" style="483" bestFit="1" customWidth="1"/>
    <col min="4359" max="4359" width="12.5703125" style="483" bestFit="1" customWidth="1"/>
    <col min="4360" max="4360" width="7" style="483" bestFit="1" customWidth="1"/>
    <col min="4361" max="4361" width="11.42578125" style="483" bestFit="1" customWidth="1"/>
    <col min="4362" max="4608" width="9.140625" style="483"/>
    <col min="4609" max="4609" width="50.7109375" style="483" customWidth="1"/>
    <col min="4610" max="4610" width="3.28515625" style="483" bestFit="1" customWidth="1"/>
    <col min="4611" max="4611" width="5.7109375" style="483" bestFit="1" customWidth="1"/>
    <col min="4612" max="4612" width="7.140625" style="483" bestFit="1" customWidth="1"/>
    <col min="4613" max="4613" width="13.140625" style="483" bestFit="1" customWidth="1"/>
    <col min="4614" max="4614" width="7" style="483" bestFit="1" customWidth="1"/>
    <col min="4615" max="4615" width="12.5703125" style="483" bestFit="1" customWidth="1"/>
    <col min="4616" max="4616" width="7" style="483" bestFit="1" customWidth="1"/>
    <col min="4617" max="4617" width="11.42578125" style="483" bestFit="1" customWidth="1"/>
    <col min="4618" max="4864" width="9.140625" style="483"/>
    <col min="4865" max="4865" width="50.7109375" style="483" customWidth="1"/>
    <col min="4866" max="4866" width="3.28515625" style="483" bestFit="1" customWidth="1"/>
    <col min="4867" max="4867" width="5.7109375" style="483" bestFit="1" customWidth="1"/>
    <col min="4868" max="4868" width="7.140625" style="483" bestFit="1" customWidth="1"/>
    <col min="4869" max="4869" width="13.140625" style="483" bestFit="1" customWidth="1"/>
    <col min="4870" max="4870" width="7" style="483" bestFit="1" customWidth="1"/>
    <col min="4871" max="4871" width="12.5703125" style="483" bestFit="1" customWidth="1"/>
    <col min="4872" max="4872" width="7" style="483" bestFit="1" customWidth="1"/>
    <col min="4873" max="4873" width="11.42578125" style="483" bestFit="1" customWidth="1"/>
    <col min="4874" max="5120" width="9.140625" style="483"/>
    <col min="5121" max="5121" width="50.7109375" style="483" customWidth="1"/>
    <col min="5122" max="5122" width="3.28515625" style="483" bestFit="1" customWidth="1"/>
    <col min="5123" max="5123" width="5.7109375" style="483" bestFit="1" customWidth="1"/>
    <col min="5124" max="5124" width="7.140625" style="483" bestFit="1" customWidth="1"/>
    <col min="5125" max="5125" width="13.140625" style="483" bestFit="1" customWidth="1"/>
    <col min="5126" max="5126" width="7" style="483" bestFit="1" customWidth="1"/>
    <col min="5127" max="5127" width="12.5703125" style="483" bestFit="1" customWidth="1"/>
    <col min="5128" max="5128" width="7" style="483" bestFit="1" customWidth="1"/>
    <col min="5129" max="5129" width="11.42578125" style="483" bestFit="1" customWidth="1"/>
    <col min="5130" max="5376" width="9.140625" style="483"/>
    <col min="5377" max="5377" width="50.7109375" style="483" customWidth="1"/>
    <col min="5378" max="5378" width="3.28515625" style="483" bestFit="1" customWidth="1"/>
    <col min="5379" max="5379" width="5.7109375" style="483" bestFit="1" customWidth="1"/>
    <col min="5380" max="5380" width="7.140625" style="483" bestFit="1" customWidth="1"/>
    <col min="5381" max="5381" width="13.140625" style="483" bestFit="1" customWidth="1"/>
    <col min="5382" max="5382" width="7" style="483" bestFit="1" customWidth="1"/>
    <col min="5383" max="5383" width="12.5703125" style="483" bestFit="1" customWidth="1"/>
    <col min="5384" max="5384" width="7" style="483" bestFit="1" customWidth="1"/>
    <col min="5385" max="5385" width="11.42578125" style="483" bestFit="1" customWidth="1"/>
    <col min="5386" max="5632" width="9.140625" style="483"/>
    <col min="5633" max="5633" width="50.7109375" style="483" customWidth="1"/>
    <col min="5634" max="5634" width="3.28515625" style="483" bestFit="1" customWidth="1"/>
    <col min="5635" max="5635" width="5.7109375" style="483" bestFit="1" customWidth="1"/>
    <col min="5636" max="5636" width="7.140625" style="483" bestFit="1" customWidth="1"/>
    <col min="5637" max="5637" width="13.140625" style="483" bestFit="1" customWidth="1"/>
    <col min="5638" max="5638" width="7" style="483" bestFit="1" customWidth="1"/>
    <col min="5639" max="5639" width="12.5703125" style="483" bestFit="1" customWidth="1"/>
    <col min="5640" max="5640" width="7" style="483" bestFit="1" customWidth="1"/>
    <col min="5641" max="5641" width="11.42578125" style="483" bestFit="1" customWidth="1"/>
    <col min="5642" max="5888" width="9.140625" style="483"/>
    <col min="5889" max="5889" width="50.7109375" style="483" customWidth="1"/>
    <col min="5890" max="5890" width="3.28515625" style="483" bestFit="1" customWidth="1"/>
    <col min="5891" max="5891" width="5.7109375" style="483" bestFit="1" customWidth="1"/>
    <col min="5892" max="5892" width="7.140625" style="483" bestFit="1" customWidth="1"/>
    <col min="5893" max="5893" width="13.140625" style="483" bestFit="1" customWidth="1"/>
    <col min="5894" max="5894" width="7" style="483" bestFit="1" customWidth="1"/>
    <col min="5895" max="5895" width="12.5703125" style="483" bestFit="1" customWidth="1"/>
    <col min="5896" max="5896" width="7" style="483" bestFit="1" customWidth="1"/>
    <col min="5897" max="5897" width="11.42578125" style="483" bestFit="1" customWidth="1"/>
    <col min="5898" max="6144" width="9.140625" style="483"/>
    <col min="6145" max="6145" width="50.7109375" style="483" customWidth="1"/>
    <col min="6146" max="6146" width="3.28515625" style="483" bestFit="1" customWidth="1"/>
    <col min="6147" max="6147" width="5.7109375" style="483" bestFit="1" customWidth="1"/>
    <col min="6148" max="6148" width="7.140625" style="483" bestFit="1" customWidth="1"/>
    <col min="6149" max="6149" width="13.140625" style="483" bestFit="1" customWidth="1"/>
    <col min="6150" max="6150" width="7" style="483" bestFit="1" customWidth="1"/>
    <col min="6151" max="6151" width="12.5703125" style="483" bestFit="1" customWidth="1"/>
    <col min="6152" max="6152" width="7" style="483" bestFit="1" customWidth="1"/>
    <col min="6153" max="6153" width="11.42578125" style="483" bestFit="1" customWidth="1"/>
    <col min="6154" max="6400" width="9.140625" style="483"/>
    <col min="6401" max="6401" width="50.7109375" style="483" customWidth="1"/>
    <col min="6402" max="6402" width="3.28515625" style="483" bestFit="1" customWidth="1"/>
    <col min="6403" max="6403" width="5.7109375" style="483" bestFit="1" customWidth="1"/>
    <col min="6404" max="6404" width="7.140625" style="483" bestFit="1" customWidth="1"/>
    <col min="6405" max="6405" width="13.140625" style="483" bestFit="1" customWidth="1"/>
    <col min="6406" max="6406" width="7" style="483" bestFit="1" customWidth="1"/>
    <col min="6407" max="6407" width="12.5703125" style="483" bestFit="1" customWidth="1"/>
    <col min="6408" max="6408" width="7" style="483" bestFit="1" customWidth="1"/>
    <col min="6409" max="6409" width="11.42578125" style="483" bestFit="1" customWidth="1"/>
    <col min="6410" max="6656" width="9.140625" style="483"/>
    <col min="6657" max="6657" width="50.7109375" style="483" customWidth="1"/>
    <col min="6658" max="6658" width="3.28515625" style="483" bestFit="1" customWidth="1"/>
    <col min="6659" max="6659" width="5.7109375" style="483" bestFit="1" customWidth="1"/>
    <col min="6660" max="6660" width="7.140625" style="483" bestFit="1" customWidth="1"/>
    <col min="6661" max="6661" width="13.140625" style="483" bestFit="1" customWidth="1"/>
    <col min="6662" max="6662" width="7" style="483" bestFit="1" customWidth="1"/>
    <col min="6663" max="6663" width="12.5703125" style="483" bestFit="1" customWidth="1"/>
    <col min="6664" max="6664" width="7" style="483" bestFit="1" customWidth="1"/>
    <col min="6665" max="6665" width="11.42578125" style="483" bestFit="1" customWidth="1"/>
    <col min="6666" max="6912" width="9.140625" style="483"/>
    <col min="6913" max="6913" width="50.7109375" style="483" customWidth="1"/>
    <col min="6914" max="6914" width="3.28515625" style="483" bestFit="1" customWidth="1"/>
    <col min="6915" max="6915" width="5.7109375" style="483" bestFit="1" customWidth="1"/>
    <col min="6916" max="6916" width="7.140625" style="483" bestFit="1" customWidth="1"/>
    <col min="6917" max="6917" width="13.140625" style="483" bestFit="1" customWidth="1"/>
    <col min="6918" max="6918" width="7" style="483" bestFit="1" customWidth="1"/>
    <col min="6919" max="6919" width="12.5703125" style="483" bestFit="1" customWidth="1"/>
    <col min="6920" max="6920" width="7" style="483" bestFit="1" customWidth="1"/>
    <col min="6921" max="6921" width="11.42578125" style="483" bestFit="1" customWidth="1"/>
    <col min="6922" max="7168" width="9.140625" style="483"/>
    <col min="7169" max="7169" width="50.7109375" style="483" customWidth="1"/>
    <col min="7170" max="7170" width="3.28515625" style="483" bestFit="1" customWidth="1"/>
    <col min="7171" max="7171" width="5.7109375" style="483" bestFit="1" customWidth="1"/>
    <col min="7172" max="7172" width="7.140625" style="483" bestFit="1" customWidth="1"/>
    <col min="7173" max="7173" width="13.140625" style="483" bestFit="1" customWidth="1"/>
    <col min="7174" max="7174" width="7" style="483" bestFit="1" customWidth="1"/>
    <col min="7175" max="7175" width="12.5703125" style="483" bestFit="1" customWidth="1"/>
    <col min="7176" max="7176" width="7" style="483" bestFit="1" customWidth="1"/>
    <col min="7177" max="7177" width="11.42578125" style="483" bestFit="1" customWidth="1"/>
    <col min="7178" max="7424" width="9.140625" style="483"/>
    <col min="7425" max="7425" width="50.7109375" style="483" customWidth="1"/>
    <col min="7426" max="7426" width="3.28515625" style="483" bestFit="1" customWidth="1"/>
    <col min="7427" max="7427" width="5.7109375" style="483" bestFit="1" customWidth="1"/>
    <col min="7428" max="7428" width="7.140625" style="483" bestFit="1" customWidth="1"/>
    <col min="7429" max="7429" width="13.140625" style="483" bestFit="1" customWidth="1"/>
    <col min="7430" max="7430" width="7" style="483" bestFit="1" customWidth="1"/>
    <col min="7431" max="7431" width="12.5703125" style="483" bestFit="1" customWidth="1"/>
    <col min="7432" max="7432" width="7" style="483" bestFit="1" customWidth="1"/>
    <col min="7433" max="7433" width="11.42578125" style="483" bestFit="1" customWidth="1"/>
    <col min="7434" max="7680" width="9.140625" style="483"/>
    <col min="7681" max="7681" width="50.7109375" style="483" customWidth="1"/>
    <col min="7682" max="7682" width="3.28515625" style="483" bestFit="1" customWidth="1"/>
    <col min="7683" max="7683" width="5.7109375" style="483" bestFit="1" customWidth="1"/>
    <col min="7684" max="7684" width="7.140625" style="483" bestFit="1" customWidth="1"/>
    <col min="7685" max="7685" width="13.140625" style="483" bestFit="1" customWidth="1"/>
    <col min="7686" max="7686" width="7" style="483" bestFit="1" customWidth="1"/>
    <col min="7687" max="7687" width="12.5703125" style="483" bestFit="1" customWidth="1"/>
    <col min="7688" max="7688" width="7" style="483" bestFit="1" customWidth="1"/>
    <col min="7689" max="7689" width="11.42578125" style="483" bestFit="1" customWidth="1"/>
    <col min="7690" max="7936" width="9.140625" style="483"/>
    <col min="7937" max="7937" width="50.7109375" style="483" customWidth="1"/>
    <col min="7938" max="7938" width="3.28515625" style="483" bestFit="1" customWidth="1"/>
    <col min="7939" max="7939" width="5.7109375" style="483" bestFit="1" customWidth="1"/>
    <col min="7940" max="7940" width="7.140625" style="483" bestFit="1" customWidth="1"/>
    <col min="7941" max="7941" width="13.140625" style="483" bestFit="1" customWidth="1"/>
    <col min="7942" max="7942" width="7" style="483" bestFit="1" customWidth="1"/>
    <col min="7943" max="7943" width="12.5703125" style="483" bestFit="1" customWidth="1"/>
    <col min="7944" max="7944" width="7" style="483" bestFit="1" customWidth="1"/>
    <col min="7945" max="7945" width="11.42578125" style="483" bestFit="1" customWidth="1"/>
    <col min="7946" max="8192" width="9.140625" style="483"/>
    <col min="8193" max="8193" width="50.7109375" style="483" customWidth="1"/>
    <col min="8194" max="8194" width="3.28515625" style="483" bestFit="1" customWidth="1"/>
    <col min="8195" max="8195" width="5.7109375" style="483" bestFit="1" customWidth="1"/>
    <col min="8196" max="8196" width="7.140625" style="483" bestFit="1" customWidth="1"/>
    <col min="8197" max="8197" width="13.140625" style="483" bestFit="1" customWidth="1"/>
    <col min="8198" max="8198" width="7" style="483" bestFit="1" customWidth="1"/>
    <col min="8199" max="8199" width="12.5703125" style="483" bestFit="1" customWidth="1"/>
    <col min="8200" max="8200" width="7" style="483" bestFit="1" customWidth="1"/>
    <col min="8201" max="8201" width="11.42578125" style="483" bestFit="1" customWidth="1"/>
    <col min="8202" max="8448" width="9.140625" style="483"/>
    <col min="8449" max="8449" width="50.7109375" style="483" customWidth="1"/>
    <col min="8450" max="8450" width="3.28515625" style="483" bestFit="1" customWidth="1"/>
    <col min="8451" max="8451" width="5.7109375" style="483" bestFit="1" customWidth="1"/>
    <col min="8452" max="8452" width="7.140625" style="483" bestFit="1" customWidth="1"/>
    <col min="8453" max="8453" width="13.140625" style="483" bestFit="1" customWidth="1"/>
    <col min="8454" max="8454" width="7" style="483" bestFit="1" customWidth="1"/>
    <col min="8455" max="8455" width="12.5703125" style="483" bestFit="1" customWidth="1"/>
    <col min="8456" max="8456" width="7" style="483" bestFit="1" customWidth="1"/>
    <col min="8457" max="8457" width="11.42578125" style="483" bestFit="1" customWidth="1"/>
    <col min="8458" max="8704" width="9.140625" style="483"/>
    <col min="8705" max="8705" width="50.7109375" style="483" customWidth="1"/>
    <col min="8706" max="8706" width="3.28515625" style="483" bestFit="1" customWidth="1"/>
    <col min="8707" max="8707" width="5.7109375" style="483" bestFit="1" customWidth="1"/>
    <col min="8708" max="8708" width="7.140625" style="483" bestFit="1" customWidth="1"/>
    <col min="8709" max="8709" width="13.140625" style="483" bestFit="1" customWidth="1"/>
    <col min="8710" max="8710" width="7" style="483" bestFit="1" customWidth="1"/>
    <col min="8711" max="8711" width="12.5703125" style="483" bestFit="1" customWidth="1"/>
    <col min="8712" max="8712" width="7" style="483" bestFit="1" customWidth="1"/>
    <col min="8713" max="8713" width="11.42578125" style="483" bestFit="1" customWidth="1"/>
    <col min="8714" max="8960" width="9.140625" style="483"/>
    <col min="8961" max="8961" width="50.7109375" style="483" customWidth="1"/>
    <col min="8962" max="8962" width="3.28515625" style="483" bestFit="1" customWidth="1"/>
    <col min="8963" max="8963" width="5.7109375" style="483" bestFit="1" customWidth="1"/>
    <col min="8964" max="8964" width="7.140625" style="483" bestFit="1" customWidth="1"/>
    <col min="8965" max="8965" width="13.140625" style="483" bestFit="1" customWidth="1"/>
    <col min="8966" max="8966" width="7" style="483" bestFit="1" customWidth="1"/>
    <col min="8967" max="8967" width="12.5703125" style="483" bestFit="1" customWidth="1"/>
    <col min="8968" max="8968" width="7" style="483" bestFit="1" customWidth="1"/>
    <col min="8969" max="8969" width="11.42578125" style="483" bestFit="1" customWidth="1"/>
    <col min="8970" max="9216" width="9.140625" style="483"/>
    <col min="9217" max="9217" width="50.7109375" style="483" customWidth="1"/>
    <col min="9218" max="9218" width="3.28515625" style="483" bestFit="1" customWidth="1"/>
    <col min="9219" max="9219" width="5.7109375" style="483" bestFit="1" customWidth="1"/>
    <col min="9220" max="9220" width="7.140625" style="483" bestFit="1" customWidth="1"/>
    <col min="9221" max="9221" width="13.140625" style="483" bestFit="1" customWidth="1"/>
    <col min="9222" max="9222" width="7" style="483" bestFit="1" customWidth="1"/>
    <col min="9223" max="9223" width="12.5703125" style="483" bestFit="1" customWidth="1"/>
    <col min="9224" max="9224" width="7" style="483" bestFit="1" customWidth="1"/>
    <col min="9225" max="9225" width="11.42578125" style="483" bestFit="1" customWidth="1"/>
    <col min="9226" max="9472" width="9.140625" style="483"/>
    <col min="9473" max="9473" width="50.7109375" style="483" customWidth="1"/>
    <col min="9474" max="9474" width="3.28515625" style="483" bestFit="1" customWidth="1"/>
    <col min="9475" max="9475" width="5.7109375" style="483" bestFit="1" customWidth="1"/>
    <col min="9476" max="9476" width="7.140625" style="483" bestFit="1" customWidth="1"/>
    <col min="9477" max="9477" width="13.140625" style="483" bestFit="1" customWidth="1"/>
    <col min="9478" max="9478" width="7" style="483" bestFit="1" customWidth="1"/>
    <col min="9479" max="9479" width="12.5703125" style="483" bestFit="1" customWidth="1"/>
    <col min="9480" max="9480" width="7" style="483" bestFit="1" customWidth="1"/>
    <col min="9481" max="9481" width="11.42578125" style="483" bestFit="1" customWidth="1"/>
    <col min="9482" max="9728" width="9.140625" style="483"/>
    <col min="9729" max="9729" width="50.7109375" style="483" customWidth="1"/>
    <col min="9730" max="9730" width="3.28515625" style="483" bestFit="1" customWidth="1"/>
    <col min="9731" max="9731" width="5.7109375" style="483" bestFit="1" customWidth="1"/>
    <col min="9732" max="9732" width="7.140625" style="483" bestFit="1" customWidth="1"/>
    <col min="9733" max="9733" width="13.140625" style="483" bestFit="1" customWidth="1"/>
    <col min="9734" max="9734" width="7" style="483" bestFit="1" customWidth="1"/>
    <col min="9735" max="9735" width="12.5703125" style="483" bestFit="1" customWidth="1"/>
    <col min="9736" max="9736" width="7" style="483" bestFit="1" customWidth="1"/>
    <col min="9737" max="9737" width="11.42578125" style="483" bestFit="1" customWidth="1"/>
    <col min="9738" max="9984" width="9.140625" style="483"/>
    <col min="9985" max="9985" width="50.7109375" style="483" customWidth="1"/>
    <col min="9986" max="9986" width="3.28515625" style="483" bestFit="1" customWidth="1"/>
    <col min="9987" max="9987" width="5.7109375" style="483" bestFit="1" customWidth="1"/>
    <col min="9988" max="9988" width="7.140625" style="483" bestFit="1" customWidth="1"/>
    <col min="9989" max="9989" width="13.140625" style="483" bestFit="1" customWidth="1"/>
    <col min="9990" max="9990" width="7" style="483" bestFit="1" customWidth="1"/>
    <col min="9991" max="9991" width="12.5703125" style="483" bestFit="1" customWidth="1"/>
    <col min="9992" max="9992" width="7" style="483" bestFit="1" customWidth="1"/>
    <col min="9993" max="9993" width="11.42578125" style="483" bestFit="1" customWidth="1"/>
    <col min="9994" max="10240" width="9.140625" style="483"/>
    <col min="10241" max="10241" width="50.7109375" style="483" customWidth="1"/>
    <col min="10242" max="10242" width="3.28515625" style="483" bestFit="1" customWidth="1"/>
    <col min="10243" max="10243" width="5.7109375" style="483" bestFit="1" customWidth="1"/>
    <col min="10244" max="10244" width="7.140625" style="483" bestFit="1" customWidth="1"/>
    <col min="10245" max="10245" width="13.140625" style="483" bestFit="1" customWidth="1"/>
    <col min="10246" max="10246" width="7" style="483" bestFit="1" customWidth="1"/>
    <col min="10247" max="10247" width="12.5703125" style="483" bestFit="1" customWidth="1"/>
    <col min="10248" max="10248" width="7" style="483" bestFit="1" customWidth="1"/>
    <col min="10249" max="10249" width="11.42578125" style="483" bestFit="1" customWidth="1"/>
    <col min="10250" max="10496" width="9.140625" style="483"/>
    <col min="10497" max="10497" width="50.7109375" style="483" customWidth="1"/>
    <col min="10498" max="10498" width="3.28515625" style="483" bestFit="1" customWidth="1"/>
    <col min="10499" max="10499" width="5.7109375" style="483" bestFit="1" customWidth="1"/>
    <col min="10500" max="10500" width="7.140625" style="483" bestFit="1" customWidth="1"/>
    <col min="10501" max="10501" width="13.140625" style="483" bestFit="1" customWidth="1"/>
    <col min="10502" max="10502" width="7" style="483" bestFit="1" customWidth="1"/>
    <col min="10503" max="10503" width="12.5703125" style="483" bestFit="1" customWidth="1"/>
    <col min="10504" max="10504" width="7" style="483" bestFit="1" customWidth="1"/>
    <col min="10505" max="10505" width="11.42578125" style="483" bestFit="1" customWidth="1"/>
    <col min="10506" max="10752" width="9.140625" style="483"/>
    <col min="10753" max="10753" width="50.7109375" style="483" customWidth="1"/>
    <col min="10754" max="10754" width="3.28515625" style="483" bestFit="1" customWidth="1"/>
    <col min="10755" max="10755" width="5.7109375" style="483" bestFit="1" customWidth="1"/>
    <col min="10756" max="10756" width="7.140625" style="483" bestFit="1" customWidth="1"/>
    <col min="10757" max="10757" width="13.140625" style="483" bestFit="1" customWidth="1"/>
    <col min="10758" max="10758" width="7" style="483" bestFit="1" customWidth="1"/>
    <col min="10759" max="10759" width="12.5703125" style="483" bestFit="1" customWidth="1"/>
    <col min="10760" max="10760" width="7" style="483" bestFit="1" customWidth="1"/>
    <col min="10761" max="10761" width="11.42578125" style="483" bestFit="1" customWidth="1"/>
    <col min="10762" max="11008" width="9.140625" style="483"/>
    <col min="11009" max="11009" width="50.7109375" style="483" customWidth="1"/>
    <col min="11010" max="11010" width="3.28515625" style="483" bestFit="1" customWidth="1"/>
    <col min="11011" max="11011" width="5.7109375" style="483" bestFit="1" customWidth="1"/>
    <col min="11012" max="11012" width="7.140625" style="483" bestFit="1" customWidth="1"/>
    <col min="11013" max="11013" width="13.140625" style="483" bestFit="1" customWidth="1"/>
    <col min="11014" max="11014" width="7" style="483" bestFit="1" customWidth="1"/>
    <col min="11015" max="11015" width="12.5703125" style="483" bestFit="1" customWidth="1"/>
    <col min="11016" max="11016" width="7" style="483" bestFit="1" customWidth="1"/>
    <col min="11017" max="11017" width="11.42578125" style="483" bestFit="1" customWidth="1"/>
    <col min="11018" max="11264" width="9.140625" style="483"/>
    <col min="11265" max="11265" width="50.7109375" style="483" customWidth="1"/>
    <col min="11266" max="11266" width="3.28515625" style="483" bestFit="1" customWidth="1"/>
    <col min="11267" max="11267" width="5.7109375" style="483" bestFit="1" customWidth="1"/>
    <col min="11268" max="11268" width="7.140625" style="483" bestFit="1" customWidth="1"/>
    <col min="11269" max="11269" width="13.140625" style="483" bestFit="1" customWidth="1"/>
    <col min="11270" max="11270" width="7" style="483" bestFit="1" customWidth="1"/>
    <col min="11271" max="11271" width="12.5703125" style="483" bestFit="1" customWidth="1"/>
    <col min="11272" max="11272" width="7" style="483" bestFit="1" customWidth="1"/>
    <col min="11273" max="11273" width="11.42578125" style="483" bestFit="1" customWidth="1"/>
    <col min="11274" max="11520" width="9.140625" style="483"/>
    <col min="11521" max="11521" width="50.7109375" style="483" customWidth="1"/>
    <col min="11522" max="11522" width="3.28515625" style="483" bestFit="1" customWidth="1"/>
    <col min="11523" max="11523" width="5.7109375" style="483" bestFit="1" customWidth="1"/>
    <col min="11524" max="11524" width="7.140625" style="483" bestFit="1" customWidth="1"/>
    <col min="11525" max="11525" width="13.140625" style="483" bestFit="1" customWidth="1"/>
    <col min="11526" max="11526" width="7" style="483" bestFit="1" customWidth="1"/>
    <col min="11527" max="11527" width="12.5703125" style="483" bestFit="1" customWidth="1"/>
    <col min="11528" max="11528" width="7" style="483" bestFit="1" customWidth="1"/>
    <col min="11529" max="11529" width="11.42578125" style="483" bestFit="1" customWidth="1"/>
    <col min="11530" max="11776" width="9.140625" style="483"/>
    <col min="11777" max="11777" width="50.7109375" style="483" customWidth="1"/>
    <col min="11778" max="11778" width="3.28515625" style="483" bestFit="1" customWidth="1"/>
    <col min="11779" max="11779" width="5.7109375" style="483" bestFit="1" customWidth="1"/>
    <col min="11780" max="11780" width="7.140625" style="483" bestFit="1" customWidth="1"/>
    <col min="11781" max="11781" width="13.140625" style="483" bestFit="1" customWidth="1"/>
    <col min="11782" max="11782" width="7" style="483" bestFit="1" customWidth="1"/>
    <col min="11783" max="11783" width="12.5703125" style="483" bestFit="1" customWidth="1"/>
    <col min="11784" max="11784" width="7" style="483" bestFit="1" customWidth="1"/>
    <col min="11785" max="11785" width="11.42578125" style="483" bestFit="1" customWidth="1"/>
    <col min="11786" max="12032" width="9.140625" style="483"/>
    <col min="12033" max="12033" width="50.7109375" style="483" customWidth="1"/>
    <col min="12034" max="12034" width="3.28515625" style="483" bestFit="1" customWidth="1"/>
    <col min="12035" max="12035" width="5.7109375" style="483" bestFit="1" customWidth="1"/>
    <col min="12036" max="12036" width="7.140625" style="483" bestFit="1" customWidth="1"/>
    <col min="12037" max="12037" width="13.140625" style="483" bestFit="1" customWidth="1"/>
    <col min="12038" max="12038" width="7" style="483" bestFit="1" customWidth="1"/>
    <col min="12039" max="12039" width="12.5703125" style="483" bestFit="1" customWidth="1"/>
    <col min="12040" max="12040" width="7" style="483" bestFit="1" customWidth="1"/>
    <col min="12041" max="12041" width="11.42578125" style="483" bestFit="1" customWidth="1"/>
    <col min="12042" max="12288" width="9.140625" style="483"/>
    <col min="12289" max="12289" width="50.7109375" style="483" customWidth="1"/>
    <col min="12290" max="12290" width="3.28515625" style="483" bestFit="1" customWidth="1"/>
    <col min="12291" max="12291" width="5.7109375" style="483" bestFit="1" customWidth="1"/>
    <col min="12292" max="12292" width="7.140625" style="483" bestFit="1" customWidth="1"/>
    <col min="12293" max="12293" width="13.140625" style="483" bestFit="1" customWidth="1"/>
    <col min="12294" max="12294" width="7" style="483" bestFit="1" customWidth="1"/>
    <col min="12295" max="12295" width="12.5703125" style="483" bestFit="1" customWidth="1"/>
    <col min="12296" max="12296" width="7" style="483" bestFit="1" customWidth="1"/>
    <col min="12297" max="12297" width="11.42578125" style="483" bestFit="1" customWidth="1"/>
    <col min="12298" max="12544" width="9.140625" style="483"/>
    <col min="12545" max="12545" width="50.7109375" style="483" customWidth="1"/>
    <col min="12546" max="12546" width="3.28515625" style="483" bestFit="1" customWidth="1"/>
    <col min="12547" max="12547" width="5.7109375" style="483" bestFit="1" customWidth="1"/>
    <col min="12548" max="12548" width="7.140625" style="483" bestFit="1" customWidth="1"/>
    <col min="12549" max="12549" width="13.140625" style="483" bestFit="1" customWidth="1"/>
    <col min="12550" max="12550" width="7" style="483" bestFit="1" customWidth="1"/>
    <col min="12551" max="12551" width="12.5703125" style="483" bestFit="1" customWidth="1"/>
    <col min="12552" max="12552" width="7" style="483" bestFit="1" customWidth="1"/>
    <col min="12553" max="12553" width="11.42578125" style="483" bestFit="1" customWidth="1"/>
    <col min="12554" max="12800" width="9.140625" style="483"/>
    <col min="12801" max="12801" width="50.7109375" style="483" customWidth="1"/>
    <col min="12802" max="12802" width="3.28515625" style="483" bestFit="1" customWidth="1"/>
    <col min="12803" max="12803" width="5.7109375" style="483" bestFit="1" customWidth="1"/>
    <col min="12804" max="12804" width="7.140625" style="483" bestFit="1" customWidth="1"/>
    <col min="12805" max="12805" width="13.140625" style="483" bestFit="1" customWidth="1"/>
    <col min="12806" max="12806" width="7" style="483" bestFit="1" customWidth="1"/>
    <col min="12807" max="12807" width="12.5703125" style="483" bestFit="1" customWidth="1"/>
    <col min="12808" max="12808" width="7" style="483" bestFit="1" customWidth="1"/>
    <col min="12809" max="12809" width="11.42578125" style="483" bestFit="1" customWidth="1"/>
    <col min="12810" max="13056" width="9.140625" style="483"/>
    <col min="13057" max="13057" width="50.7109375" style="483" customWidth="1"/>
    <col min="13058" max="13058" width="3.28515625" style="483" bestFit="1" customWidth="1"/>
    <col min="13059" max="13059" width="5.7109375" style="483" bestFit="1" customWidth="1"/>
    <col min="13060" max="13060" width="7.140625" style="483" bestFit="1" customWidth="1"/>
    <col min="13061" max="13061" width="13.140625" style="483" bestFit="1" customWidth="1"/>
    <col min="13062" max="13062" width="7" style="483" bestFit="1" customWidth="1"/>
    <col min="13063" max="13063" width="12.5703125" style="483" bestFit="1" customWidth="1"/>
    <col min="13064" max="13064" width="7" style="483" bestFit="1" customWidth="1"/>
    <col min="13065" max="13065" width="11.42578125" style="483" bestFit="1" customWidth="1"/>
    <col min="13066" max="13312" width="9.140625" style="483"/>
    <col min="13313" max="13313" width="50.7109375" style="483" customWidth="1"/>
    <col min="13314" max="13314" width="3.28515625" style="483" bestFit="1" customWidth="1"/>
    <col min="13315" max="13315" width="5.7109375" style="483" bestFit="1" customWidth="1"/>
    <col min="13316" max="13316" width="7.140625" style="483" bestFit="1" customWidth="1"/>
    <col min="13317" max="13317" width="13.140625" style="483" bestFit="1" customWidth="1"/>
    <col min="13318" max="13318" width="7" style="483" bestFit="1" customWidth="1"/>
    <col min="13319" max="13319" width="12.5703125" style="483" bestFit="1" customWidth="1"/>
    <col min="13320" max="13320" width="7" style="483" bestFit="1" customWidth="1"/>
    <col min="13321" max="13321" width="11.42578125" style="483" bestFit="1" customWidth="1"/>
    <col min="13322" max="13568" width="9.140625" style="483"/>
    <col min="13569" max="13569" width="50.7109375" style="483" customWidth="1"/>
    <col min="13570" max="13570" width="3.28515625" style="483" bestFit="1" customWidth="1"/>
    <col min="13571" max="13571" width="5.7109375" style="483" bestFit="1" customWidth="1"/>
    <col min="13572" max="13572" width="7.140625" style="483" bestFit="1" customWidth="1"/>
    <col min="13573" max="13573" width="13.140625" style="483" bestFit="1" customWidth="1"/>
    <col min="13574" max="13574" width="7" style="483" bestFit="1" customWidth="1"/>
    <col min="13575" max="13575" width="12.5703125" style="483" bestFit="1" customWidth="1"/>
    <col min="13576" max="13576" width="7" style="483" bestFit="1" customWidth="1"/>
    <col min="13577" max="13577" width="11.42578125" style="483" bestFit="1" customWidth="1"/>
    <col min="13578" max="13824" width="9.140625" style="483"/>
    <col min="13825" max="13825" width="50.7109375" style="483" customWidth="1"/>
    <col min="13826" max="13826" width="3.28515625" style="483" bestFit="1" customWidth="1"/>
    <col min="13827" max="13827" width="5.7109375" style="483" bestFit="1" customWidth="1"/>
    <col min="13828" max="13828" width="7.140625" style="483" bestFit="1" customWidth="1"/>
    <col min="13829" max="13829" width="13.140625" style="483" bestFit="1" customWidth="1"/>
    <col min="13830" max="13830" width="7" style="483" bestFit="1" customWidth="1"/>
    <col min="13831" max="13831" width="12.5703125" style="483" bestFit="1" customWidth="1"/>
    <col min="13832" max="13832" width="7" style="483" bestFit="1" customWidth="1"/>
    <col min="13833" max="13833" width="11.42578125" style="483" bestFit="1" customWidth="1"/>
    <col min="13834" max="14080" width="9.140625" style="483"/>
    <col min="14081" max="14081" width="50.7109375" style="483" customWidth="1"/>
    <col min="14082" max="14082" width="3.28515625" style="483" bestFit="1" customWidth="1"/>
    <col min="14083" max="14083" width="5.7109375" style="483" bestFit="1" customWidth="1"/>
    <col min="14084" max="14084" width="7.140625" style="483" bestFit="1" customWidth="1"/>
    <col min="14085" max="14085" width="13.140625" style="483" bestFit="1" customWidth="1"/>
    <col min="14086" max="14086" width="7" style="483" bestFit="1" customWidth="1"/>
    <col min="14087" max="14087" width="12.5703125" style="483" bestFit="1" customWidth="1"/>
    <col min="14088" max="14088" width="7" style="483" bestFit="1" customWidth="1"/>
    <col min="14089" max="14089" width="11.42578125" style="483" bestFit="1" customWidth="1"/>
    <col min="14090" max="14336" width="9.140625" style="483"/>
    <col min="14337" max="14337" width="50.7109375" style="483" customWidth="1"/>
    <col min="14338" max="14338" width="3.28515625" style="483" bestFit="1" customWidth="1"/>
    <col min="14339" max="14339" width="5.7109375" style="483" bestFit="1" customWidth="1"/>
    <col min="14340" max="14340" width="7.140625" style="483" bestFit="1" customWidth="1"/>
    <col min="14341" max="14341" width="13.140625" style="483" bestFit="1" customWidth="1"/>
    <col min="14342" max="14342" width="7" style="483" bestFit="1" customWidth="1"/>
    <col min="14343" max="14343" width="12.5703125" style="483" bestFit="1" customWidth="1"/>
    <col min="14344" max="14344" width="7" style="483" bestFit="1" customWidth="1"/>
    <col min="14345" max="14345" width="11.42578125" style="483" bestFit="1" customWidth="1"/>
    <col min="14346" max="14592" width="9.140625" style="483"/>
    <col min="14593" max="14593" width="50.7109375" style="483" customWidth="1"/>
    <col min="14594" max="14594" width="3.28515625" style="483" bestFit="1" customWidth="1"/>
    <col min="14595" max="14595" width="5.7109375" style="483" bestFit="1" customWidth="1"/>
    <col min="14596" max="14596" width="7.140625" style="483" bestFit="1" customWidth="1"/>
    <col min="14597" max="14597" width="13.140625" style="483" bestFit="1" customWidth="1"/>
    <col min="14598" max="14598" width="7" style="483" bestFit="1" customWidth="1"/>
    <col min="14599" max="14599" width="12.5703125" style="483" bestFit="1" customWidth="1"/>
    <col min="14600" max="14600" width="7" style="483" bestFit="1" customWidth="1"/>
    <col min="14601" max="14601" width="11.42578125" style="483" bestFit="1" customWidth="1"/>
    <col min="14602" max="14848" width="9.140625" style="483"/>
    <col min="14849" max="14849" width="50.7109375" style="483" customWidth="1"/>
    <col min="14850" max="14850" width="3.28515625" style="483" bestFit="1" customWidth="1"/>
    <col min="14851" max="14851" width="5.7109375" style="483" bestFit="1" customWidth="1"/>
    <col min="14852" max="14852" width="7.140625" style="483" bestFit="1" customWidth="1"/>
    <col min="14853" max="14853" width="13.140625" style="483" bestFit="1" customWidth="1"/>
    <col min="14854" max="14854" width="7" style="483" bestFit="1" customWidth="1"/>
    <col min="14855" max="14855" width="12.5703125" style="483" bestFit="1" customWidth="1"/>
    <col min="14856" max="14856" width="7" style="483" bestFit="1" customWidth="1"/>
    <col min="14857" max="14857" width="11.42578125" style="483" bestFit="1" customWidth="1"/>
    <col min="14858" max="15104" width="9.140625" style="483"/>
    <col min="15105" max="15105" width="50.7109375" style="483" customWidth="1"/>
    <col min="15106" max="15106" width="3.28515625" style="483" bestFit="1" customWidth="1"/>
    <col min="15107" max="15107" width="5.7109375" style="483" bestFit="1" customWidth="1"/>
    <col min="15108" max="15108" width="7.140625" style="483" bestFit="1" customWidth="1"/>
    <col min="15109" max="15109" width="13.140625" style="483" bestFit="1" customWidth="1"/>
    <col min="15110" max="15110" width="7" style="483" bestFit="1" customWidth="1"/>
    <col min="15111" max="15111" width="12.5703125" style="483" bestFit="1" customWidth="1"/>
    <col min="15112" max="15112" width="7" style="483" bestFit="1" customWidth="1"/>
    <col min="15113" max="15113" width="11.42578125" style="483" bestFit="1" customWidth="1"/>
    <col min="15114" max="15360" width="9.140625" style="483"/>
    <col min="15361" max="15361" width="50.7109375" style="483" customWidth="1"/>
    <col min="15362" max="15362" width="3.28515625" style="483" bestFit="1" customWidth="1"/>
    <col min="15363" max="15363" width="5.7109375" style="483" bestFit="1" customWidth="1"/>
    <col min="15364" max="15364" width="7.140625" style="483" bestFit="1" customWidth="1"/>
    <col min="15365" max="15365" width="13.140625" style="483" bestFit="1" customWidth="1"/>
    <col min="15366" max="15366" width="7" style="483" bestFit="1" customWidth="1"/>
    <col min="15367" max="15367" width="12.5703125" style="483" bestFit="1" customWidth="1"/>
    <col min="15368" max="15368" width="7" style="483" bestFit="1" customWidth="1"/>
    <col min="15369" max="15369" width="11.42578125" style="483" bestFit="1" customWidth="1"/>
    <col min="15370" max="15616" width="9.140625" style="483"/>
    <col min="15617" max="15617" width="50.7109375" style="483" customWidth="1"/>
    <col min="15618" max="15618" width="3.28515625" style="483" bestFit="1" customWidth="1"/>
    <col min="15619" max="15619" width="5.7109375" style="483" bestFit="1" customWidth="1"/>
    <col min="15620" max="15620" width="7.140625" style="483" bestFit="1" customWidth="1"/>
    <col min="15621" max="15621" width="13.140625" style="483" bestFit="1" customWidth="1"/>
    <col min="15622" max="15622" width="7" style="483" bestFit="1" customWidth="1"/>
    <col min="15623" max="15623" width="12.5703125" style="483" bestFit="1" customWidth="1"/>
    <col min="15624" max="15624" width="7" style="483" bestFit="1" customWidth="1"/>
    <col min="15625" max="15625" width="11.42578125" style="483" bestFit="1" customWidth="1"/>
    <col min="15626" max="15872" width="9.140625" style="483"/>
    <col min="15873" max="15873" width="50.7109375" style="483" customWidth="1"/>
    <col min="15874" max="15874" width="3.28515625" style="483" bestFit="1" customWidth="1"/>
    <col min="15875" max="15875" width="5.7109375" style="483" bestFit="1" customWidth="1"/>
    <col min="15876" max="15876" width="7.140625" style="483" bestFit="1" customWidth="1"/>
    <col min="15877" max="15877" width="13.140625" style="483" bestFit="1" customWidth="1"/>
    <col min="15878" max="15878" width="7" style="483" bestFit="1" customWidth="1"/>
    <col min="15879" max="15879" width="12.5703125" style="483" bestFit="1" customWidth="1"/>
    <col min="15880" max="15880" width="7" style="483" bestFit="1" customWidth="1"/>
    <col min="15881" max="15881" width="11.42578125" style="483" bestFit="1" customWidth="1"/>
    <col min="15882" max="16128" width="9.140625" style="483"/>
    <col min="16129" max="16129" width="50.7109375" style="483" customWidth="1"/>
    <col min="16130" max="16130" width="3.28515625" style="483" bestFit="1" customWidth="1"/>
    <col min="16131" max="16131" width="5.7109375" style="483" bestFit="1" customWidth="1"/>
    <col min="16132" max="16132" width="7.140625" style="483" bestFit="1" customWidth="1"/>
    <col min="16133" max="16133" width="13.140625" style="483" bestFit="1" customWidth="1"/>
    <col min="16134" max="16134" width="7" style="483" bestFit="1" customWidth="1"/>
    <col min="16135" max="16135" width="12.5703125" style="483" bestFit="1" customWidth="1"/>
    <col min="16136" max="16136" width="7" style="483" bestFit="1" customWidth="1"/>
    <col min="16137" max="16137" width="11.42578125" style="483" bestFit="1" customWidth="1"/>
    <col min="16138" max="16384" width="9.140625" style="483"/>
  </cols>
  <sheetData>
    <row r="1" spans="1:9" x14ac:dyDescent="0.2">
      <c r="A1" s="480" t="s">
        <v>66</v>
      </c>
      <c r="B1" s="481" t="s">
        <v>647</v>
      </c>
      <c r="C1" s="482" t="s">
        <v>22</v>
      </c>
      <c r="D1" s="482" t="s">
        <v>648</v>
      </c>
      <c r="E1" s="482" t="s">
        <v>649</v>
      </c>
      <c r="F1" s="482" t="s">
        <v>585</v>
      </c>
      <c r="G1" s="482" t="s">
        <v>650</v>
      </c>
      <c r="H1" s="482" t="s">
        <v>23</v>
      </c>
      <c r="I1" s="482" t="s">
        <v>120</v>
      </c>
    </row>
    <row r="2" spans="1:9" ht="16.5" x14ac:dyDescent="0.2">
      <c r="A2" s="484" t="s">
        <v>651</v>
      </c>
      <c r="B2" s="485" t="s">
        <v>576</v>
      </c>
      <c r="C2" s="486"/>
      <c r="D2" s="486"/>
      <c r="E2" s="486"/>
      <c r="F2" s="486"/>
      <c r="G2" s="486"/>
      <c r="H2" s="486"/>
      <c r="I2" s="486"/>
    </row>
    <row r="3" spans="1:9" x14ac:dyDescent="0.2">
      <c r="A3" s="487" t="s">
        <v>652</v>
      </c>
      <c r="B3" s="488" t="s">
        <v>576</v>
      </c>
      <c r="C3" s="489"/>
      <c r="D3" s="489"/>
      <c r="E3" s="489"/>
      <c r="F3" s="489"/>
      <c r="G3" s="489"/>
      <c r="H3" s="489"/>
      <c r="I3" s="489"/>
    </row>
    <row r="4" spans="1:9" x14ac:dyDescent="0.2">
      <c r="A4" s="490" t="s">
        <v>653</v>
      </c>
      <c r="B4" s="491" t="s">
        <v>601</v>
      </c>
      <c r="C4" s="492">
        <v>2</v>
      </c>
      <c r="D4" s="496">
        <v>0</v>
      </c>
      <c r="E4" s="492">
        <f>C4*D4</f>
        <v>0</v>
      </c>
      <c r="F4" s="496">
        <v>0</v>
      </c>
      <c r="G4" s="492">
        <f>C4*F4</f>
        <v>0</v>
      </c>
      <c r="H4" s="492">
        <f>D4+F4</f>
        <v>0</v>
      </c>
      <c r="I4" s="492">
        <f>C4*H4</f>
        <v>0</v>
      </c>
    </row>
    <row r="5" spans="1:9" ht="24" x14ac:dyDescent="0.2">
      <c r="A5" s="490" t="s">
        <v>654</v>
      </c>
      <c r="B5" s="491" t="s">
        <v>601</v>
      </c>
      <c r="C5" s="492">
        <v>2</v>
      </c>
      <c r="D5" s="496">
        <v>0</v>
      </c>
      <c r="E5" s="492">
        <f>C5*D5</f>
        <v>0</v>
      </c>
      <c r="F5" s="496">
        <v>0</v>
      </c>
      <c r="G5" s="492">
        <f>C5*F5</f>
        <v>0</v>
      </c>
      <c r="H5" s="492">
        <f>D5+F5</f>
        <v>0</v>
      </c>
      <c r="I5" s="492">
        <f>C5*H5</f>
        <v>0</v>
      </c>
    </row>
    <row r="6" spans="1:9" x14ac:dyDescent="0.2">
      <c r="A6" s="487" t="s">
        <v>655</v>
      </c>
      <c r="B6" s="488" t="s">
        <v>576</v>
      </c>
      <c r="C6" s="489"/>
      <c r="D6" s="489"/>
      <c r="E6" s="489">
        <f>SUM(E4:E5)</f>
        <v>0</v>
      </c>
      <c r="F6" s="489"/>
      <c r="G6" s="489">
        <f>SUM(G4:G5)</f>
        <v>0</v>
      </c>
      <c r="H6" s="489"/>
      <c r="I6" s="489">
        <f>SUM(I4:I5)</f>
        <v>0</v>
      </c>
    </row>
    <row r="7" spans="1:9" x14ac:dyDescent="0.2">
      <c r="A7" s="487" t="s">
        <v>656</v>
      </c>
      <c r="B7" s="488" t="s">
        <v>576</v>
      </c>
      <c r="C7" s="489"/>
      <c r="D7" s="489"/>
      <c r="E7" s="489"/>
      <c r="F7" s="489"/>
      <c r="G7" s="489"/>
      <c r="H7" s="489"/>
      <c r="I7" s="489"/>
    </row>
    <row r="8" spans="1:9" ht="24" x14ac:dyDescent="0.2">
      <c r="A8" s="490" t="s">
        <v>657</v>
      </c>
      <c r="B8" s="491" t="s">
        <v>601</v>
      </c>
      <c r="C8" s="492">
        <v>4</v>
      </c>
      <c r="D8" s="496">
        <v>0</v>
      </c>
      <c r="E8" s="492">
        <f>C8*D8</f>
        <v>0</v>
      </c>
      <c r="F8" s="496">
        <v>0</v>
      </c>
      <c r="G8" s="492">
        <f>C8*F8</f>
        <v>0</v>
      </c>
      <c r="H8" s="492">
        <f>D8+F8</f>
        <v>0</v>
      </c>
      <c r="I8" s="492">
        <f>C8*H8</f>
        <v>0</v>
      </c>
    </row>
    <row r="9" spans="1:9" ht="24" x14ac:dyDescent="0.2">
      <c r="A9" s="490" t="s">
        <v>658</v>
      </c>
      <c r="B9" s="491" t="s">
        <v>601</v>
      </c>
      <c r="C9" s="492">
        <v>2</v>
      </c>
      <c r="D9" s="496">
        <v>0</v>
      </c>
      <c r="E9" s="492">
        <f>C9*D9</f>
        <v>0</v>
      </c>
      <c r="F9" s="496">
        <v>0</v>
      </c>
      <c r="G9" s="492">
        <f>C9*F9</f>
        <v>0</v>
      </c>
      <c r="H9" s="492">
        <f>D9+F9</f>
        <v>0</v>
      </c>
      <c r="I9" s="492">
        <f>C9*H9</f>
        <v>0</v>
      </c>
    </row>
    <row r="10" spans="1:9" ht="24" x14ac:dyDescent="0.2">
      <c r="A10" s="490" t="s">
        <v>659</v>
      </c>
      <c r="B10" s="491" t="s">
        <v>601</v>
      </c>
      <c r="C10" s="492">
        <v>2</v>
      </c>
      <c r="D10" s="496">
        <v>0</v>
      </c>
      <c r="E10" s="492">
        <f>C10*D10</f>
        <v>0</v>
      </c>
      <c r="F10" s="496">
        <v>0</v>
      </c>
      <c r="G10" s="492">
        <f>C10*F10</f>
        <v>0</v>
      </c>
      <c r="H10" s="492">
        <f>D10+F10</f>
        <v>0</v>
      </c>
      <c r="I10" s="492">
        <f>C10*H10</f>
        <v>0</v>
      </c>
    </row>
    <row r="11" spans="1:9" x14ac:dyDescent="0.2">
      <c r="A11" s="490" t="s">
        <v>660</v>
      </c>
      <c r="B11" s="491" t="s">
        <v>601</v>
      </c>
      <c r="C11" s="492">
        <v>3</v>
      </c>
      <c r="D11" s="496">
        <v>0</v>
      </c>
      <c r="E11" s="492">
        <f>C11*D11</f>
        <v>0</v>
      </c>
      <c r="F11" s="496">
        <v>0</v>
      </c>
      <c r="G11" s="492">
        <f>C11*F11</f>
        <v>0</v>
      </c>
      <c r="H11" s="492">
        <f>D11+F11</f>
        <v>0</v>
      </c>
      <c r="I11" s="492">
        <f>C11*H11</f>
        <v>0</v>
      </c>
    </row>
    <row r="12" spans="1:9" x14ac:dyDescent="0.2">
      <c r="A12" s="487" t="s">
        <v>661</v>
      </c>
      <c r="B12" s="488" t="s">
        <v>576</v>
      </c>
      <c r="C12" s="489"/>
      <c r="D12" s="489"/>
      <c r="E12" s="489">
        <f>SUM(E8:E11)</f>
        <v>0</v>
      </c>
      <c r="F12" s="489"/>
      <c r="G12" s="489">
        <f>SUM(G8:G11)</f>
        <v>0</v>
      </c>
      <c r="H12" s="489"/>
      <c r="I12" s="489">
        <f>SUM(I8:I11)</f>
        <v>0</v>
      </c>
    </row>
    <row r="13" spans="1:9" x14ac:dyDescent="0.2">
      <c r="A13" s="487" t="s">
        <v>662</v>
      </c>
      <c r="B13" s="488" t="s">
        <v>576</v>
      </c>
      <c r="C13" s="489"/>
      <c r="D13" s="489"/>
      <c r="E13" s="489"/>
      <c r="F13" s="489"/>
      <c r="G13" s="489"/>
      <c r="H13" s="489"/>
      <c r="I13" s="489"/>
    </row>
    <row r="14" spans="1:9" x14ac:dyDescent="0.2">
      <c r="A14" s="490" t="s">
        <v>663</v>
      </c>
      <c r="B14" s="491" t="s">
        <v>177</v>
      </c>
      <c r="C14" s="492">
        <v>140</v>
      </c>
      <c r="D14" s="496">
        <v>0</v>
      </c>
      <c r="E14" s="492">
        <f>C14*D14</f>
        <v>0</v>
      </c>
      <c r="F14" s="496">
        <v>0</v>
      </c>
      <c r="G14" s="492">
        <f>C14*F14</f>
        <v>0</v>
      </c>
      <c r="H14" s="492">
        <f>D14+F14</f>
        <v>0</v>
      </c>
      <c r="I14" s="492">
        <f>C14*H14</f>
        <v>0</v>
      </c>
    </row>
    <row r="15" spans="1:9" x14ac:dyDescent="0.2">
      <c r="A15" s="490" t="s">
        <v>664</v>
      </c>
      <c r="B15" s="491" t="s">
        <v>177</v>
      </c>
      <c r="C15" s="492">
        <v>80</v>
      </c>
      <c r="D15" s="496">
        <v>0</v>
      </c>
      <c r="E15" s="492">
        <f>C15*D15</f>
        <v>0</v>
      </c>
      <c r="F15" s="496">
        <v>0</v>
      </c>
      <c r="G15" s="492">
        <f>C15*F15</f>
        <v>0</v>
      </c>
      <c r="H15" s="492">
        <f>D15+F15</f>
        <v>0</v>
      </c>
      <c r="I15" s="492">
        <f>C15*H15</f>
        <v>0</v>
      </c>
    </row>
    <row r="16" spans="1:9" x14ac:dyDescent="0.2">
      <c r="A16" s="490" t="s">
        <v>665</v>
      </c>
      <c r="B16" s="491" t="s">
        <v>177</v>
      </c>
      <c r="C16" s="492">
        <v>30</v>
      </c>
      <c r="D16" s="496">
        <v>0</v>
      </c>
      <c r="E16" s="492">
        <f>C16*D16</f>
        <v>0</v>
      </c>
      <c r="F16" s="496">
        <v>0</v>
      </c>
      <c r="G16" s="492">
        <f>C16*F16</f>
        <v>0</v>
      </c>
      <c r="H16" s="492">
        <f>D16+F16</f>
        <v>0</v>
      </c>
      <c r="I16" s="492">
        <f>C16*H16</f>
        <v>0</v>
      </c>
    </row>
    <row r="17" spans="1:9" x14ac:dyDescent="0.2">
      <c r="A17" s="490" t="s">
        <v>666</v>
      </c>
      <c r="B17" s="491" t="s">
        <v>667</v>
      </c>
      <c r="C17" s="492">
        <v>1</v>
      </c>
      <c r="D17" s="492"/>
      <c r="E17" s="492">
        <f>C17*D17</f>
        <v>0</v>
      </c>
      <c r="F17" s="496">
        <v>0</v>
      </c>
      <c r="G17" s="492">
        <f>C17*F17</f>
        <v>0</v>
      </c>
      <c r="H17" s="492">
        <f>D17+F17</f>
        <v>0</v>
      </c>
      <c r="I17" s="492">
        <f>C17*H17</f>
        <v>0</v>
      </c>
    </row>
    <row r="18" spans="1:9" x14ac:dyDescent="0.2">
      <c r="A18" s="487" t="s">
        <v>668</v>
      </c>
      <c r="B18" s="488" t="s">
        <v>576</v>
      </c>
      <c r="C18" s="489"/>
      <c r="D18" s="489"/>
      <c r="E18" s="489">
        <f>SUM(E14:E17)</f>
        <v>0</v>
      </c>
      <c r="F18" s="489"/>
      <c r="G18" s="489">
        <f>SUM(G14:G17)</f>
        <v>0</v>
      </c>
      <c r="H18" s="489"/>
      <c r="I18" s="489">
        <f>SUM(I14:I17)</f>
        <v>0</v>
      </c>
    </row>
    <row r="19" spans="1:9" x14ac:dyDescent="0.2">
      <c r="A19" s="487" t="s">
        <v>669</v>
      </c>
      <c r="B19" s="488" t="s">
        <v>576</v>
      </c>
      <c r="C19" s="489"/>
      <c r="D19" s="489"/>
      <c r="E19" s="489"/>
      <c r="F19" s="489"/>
      <c r="G19" s="489"/>
      <c r="H19" s="489"/>
      <c r="I19" s="489"/>
    </row>
    <row r="20" spans="1:9" x14ac:dyDescent="0.2">
      <c r="A20" s="490" t="s">
        <v>670</v>
      </c>
      <c r="B20" s="491" t="s">
        <v>601</v>
      </c>
      <c r="C20" s="492">
        <v>10</v>
      </c>
      <c r="D20" s="496">
        <v>0</v>
      </c>
      <c r="E20" s="492">
        <f>C20*D20</f>
        <v>0</v>
      </c>
      <c r="F20" s="496">
        <v>0</v>
      </c>
      <c r="G20" s="492">
        <f>C20*F20</f>
        <v>0</v>
      </c>
      <c r="H20" s="492">
        <f>D20+F20</f>
        <v>0</v>
      </c>
      <c r="I20" s="492">
        <f>C20*H20</f>
        <v>0</v>
      </c>
    </row>
    <row r="21" spans="1:9" x14ac:dyDescent="0.2">
      <c r="A21" s="490" t="s">
        <v>671</v>
      </c>
      <c r="B21" s="491" t="s">
        <v>177</v>
      </c>
      <c r="C21" s="492">
        <v>30</v>
      </c>
      <c r="D21" s="496">
        <v>0</v>
      </c>
      <c r="E21" s="492">
        <f>C21*D21</f>
        <v>0</v>
      </c>
      <c r="F21" s="496">
        <v>0</v>
      </c>
      <c r="G21" s="492">
        <f>C21*F21</f>
        <v>0</v>
      </c>
      <c r="H21" s="492">
        <f>D21+F21</f>
        <v>0</v>
      </c>
      <c r="I21" s="492">
        <f>C21*H21</f>
        <v>0</v>
      </c>
    </row>
    <row r="22" spans="1:9" x14ac:dyDescent="0.2">
      <c r="A22" s="487" t="s">
        <v>672</v>
      </c>
      <c r="B22" s="488" t="s">
        <v>576</v>
      </c>
      <c r="C22" s="489"/>
      <c r="D22" s="489"/>
      <c r="E22" s="489">
        <f>SUM(E20:E21)</f>
        <v>0</v>
      </c>
      <c r="F22" s="489"/>
      <c r="G22" s="489">
        <f>SUM(G20:G21)</f>
        <v>0</v>
      </c>
      <c r="H22" s="489"/>
      <c r="I22" s="489">
        <f>SUM(I20:I21)</f>
        <v>0</v>
      </c>
    </row>
    <row r="23" spans="1:9" x14ac:dyDescent="0.2">
      <c r="A23" s="487" t="s">
        <v>673</v>
      </c>
      <c r="B23" s="488" t="s">
        <v>576</v>
      </c>
      <c r="C23" s="489"/>
      <c r="D23" s="489"/>
      <c r="E23" s="489"/>
      <c r="F23" s="489"/>
      <c r="G23" s="489"/>
      <c r="H23" s="489"/>
      <c r="I23" s="489"/>
    </row>
    <row r="24" spans="1:9" x14ac:dyDescent="0.2">
      <c r="A24" s="490" t="s">
        <v>674</v>
      </c>
      <c r="B24" s="491" t="s">
        <v>601</v>
      </c>
      <c r="C24" s="492">
        <v>10</v>
      </c>
      <c r="D24" s="492"/>
      <c r="E24" s="492">
        <f>C24*D24</f>
        <v>0</v>
      </c>
      <c r="F24" s="496">
        <v>0</v>
      </c>
      <c r="G24" s="492">
        <f>C24*F24</f>
        <v>0</v>
      </c>
      <c r="H24" s="492">
        <f>D24+F24</f>
        <v>0</v>
      </c>
      <c r="I24" s="492">
        <f>C24*H24</f>
        <v>0</v>
      </c>
    </row>
    <row r="25" spans="1:9" x14ac:dyDescent="0.2">
      <c r="A25" s="490" t="s">
        <v>675</v>
      </c>
      <c r="B25" s="491" t="s">
        <v>177</v>
      </c>
      <c r="C25" s="492">
        <v>40</v>
      </c>
      <c r="D25" s="492"/>
      <c r="E25" s="492">
        <f>C25*D25</f>
        <v>0</v>
      </c>
      <c r="F25" s="496">
        <v>0</v>
      </c>
      <c r="G25" s="492">
        <f>C25*F25</f>
        <v>0</v>
      </c>
      <c r="H25" s="492">
        <f>D25+F25</f>
        <v>0</v>
      </c>
      <c r="I25" s="492">
        <f>C25*H25</f>
        <v>0</v>
      </c>
    </row>
    <row r="26" spans="1:9" x14ac:dyDescent="0.2">
      <c r="A26" s="487" t="s">
        <v>676</v>
      </c>
      <c r="B26" s="488" t="s">
        <v>576</v>
      </c>
      <c r="C26" s="489"/>
      <c r="D26" s="489"/>
      <c r="E26" s="489">
        <f>SUM(E24:E25)</f>
        <v>0</v>
      </c>
      <c r="F26" s="489"/>
      <c r="G26" s="489">
        <f>SUM(G24:G25)</f>
        <v>0</v>
      </c>
      <c r="H26" s="489"/>
      <c r="I26" s="489">
        <f>SUM(I24:I25)</f>
        <v>0</v>
      </c>
    </row>
    <row r="27" spans="1:9" x14ac:dyDescent="0.2">
      <c r="A27" s="487" t="s">
        <v>113</v>
      </c>
      <c r="B27" s="488" t="s">
        <v>576</v>
      </c>
      <c r="C27" s="489"/>
      <c r="D27" s="489"/>
      <c r="E27" s="489"/>
      <c r="F27" s="489"/>
      <c r="G27" s="489"/>
      <c r="H27" s="489"/>
      <c r="I27" s="489"/>
    </row>
    <row r="28" spans="1:9" x14ac:dyDescent="0.2">
      <c r="A28" s="490" t="s">
        <v>677</v>
      </c>
      <c r="B28" s="491" t="s">
        <v>601</v>
      </c>
      <c r="C28" s="492">
        <v>1</v>
      </c>
      <c r="D28" s="496">
        <v>0</v>
      </c>
      <c r="E28" s="492">
        <f>C28*D28</f>
        <v>0</v>
      </c>
      <c r="F28" s="496">
        <v>0</v>
      </c>
      <c r="G28" s="492">
        <f>C28*F28</f>
        <v>0</v>
      </c>
      <c r="H28" s="492">
        <f>D28+F28</f>
        <v>0</v>
      </c>
      <c r="I28" s="492">
        <f>C28*H28</f>
        <v>0</v>
      </c>
    </row>
    <row r="29" spans="1:9" x14ac:dyDescent="0.2">
      <c r="A29" s="490" t="s">
        <v>678</v>
      </c>
      <c r="B29" s="491" t="s">
        <v>601</v>
      </c>
      <c r="C29" s="492">
        <v>2</v>
      </c>
      <c r="D29" s="496">
        <v>0</v>
      </c>
      <c r="E29" s="492">
        <f>C29*D29</f>
        <v>0</v>
      </c>
      <c r="F29" s="496">
        <v>0</v>
      </c>
      <c r="G29" s="492">
        <f>C29*F29</f>
        <v>0</v>
      </c>
      <c r="H29" s="492">
        <f>D29+F29</f>
        <v>0</v>
      </c>
      <c r="I29" s="492">
        <f>C29*H29</f>
        <v>0</v>
      </c>
    </row>
    <row r="30" spans="1:9" ht="24" x14ac:dyDescent="0.2">
      <c r="A30" s="490" t="s">
        <v>679</v>
      </c>
      <c r="B30" s="491" t="s">
        <v>601</v>
      </c>
      <c r="C30" s="492">
        <v>1</v>
      </c>
      <c r="D30" s="492"/>
      <c r="E30" s="492">
        <f t="shared" ref="E30:E35" si="0">C30*D30</f>
        <v>0</v>
      </c>
      <c r="F30" s="496">
        <v>0</v>
      </c>
      <c r="G30" s="492">
        <f t="shared" ref="G30:G35" si="1">C30*F30</f>
        <v>0</v>
      </c>
      <c r="H30" s="492">
        <f t="shared" ref="H30:H35" si="2">D30+F30</f>
        <v>0</v>
      </c>
      <c r="I30" s="492">
        <f t="shared" ref="I30:I35" si="3">C30*H30</f>
        <v>0</v>
      </c>
    </row>
    <row r="31" spans="1:9" x14ac:dyDescent="0.2">
      <c r="A31" s="490" t="s">
        <v>680</v>
      </c>
      <c r="B31" s="491" t="s">
        <v>601</v>
      </c>
      <c r="C31" s="492">
        <v>1</v>
      </c>
      <c r="D31" s="496">
        <v>0</v>
      </c>
      <c r="E31" s="492">
        <f t="shared" si="0"/>
        <v>0</v>
      </c>
      <c r="F31" s="492"/>
      <c r="G31" s="492">
        <f t="shared" si="1"/>
        <v>0</v>
      </c>
      <c r="H31" s="492">
        <f t="shared" si="2"/>
        <v>0</v>
      </c>
      <c r="I31" s="492">
        <f t="shared" si="3"/>
        <v>0</v>
      </c>
    </row>
    <row r="32" spans="1:9" x14ac:dyDescent="0.2">
      <c r="A32" s="490" t="s">
        <v>681</v>
      </c>
      <c r="B32" s="491" t="s">
        <v>601</v>
      </c>
      <c r="C32" s="492">
        <v>1</v>
      </c>
      <c r="D32" s="496">
        <v>0</v>
      </c>
      <c r="E32" s="492">
        <f t="shared" si="0"/>
        <v>0</v>
      </c>
      <c r="F32" s="492"/>
      <c r="G32" s="492">
        <f t="shared" si="1"/>
        <v>0</v>
      </c>
      <c r="H32" s="492">
        <f t="shared" si="2"/>
        <v>0</v>
      </c>
      <c r="I32" s="492">
        <f t="shared" si="3"/>
        <v>0</v>
      </c>
    </row>
    <row r="33" spans="1:9" x14ac:dyDescent="0.2">
      <c r="A33" s="490" t="s">
        <v>682</v>
      </c>
      <c r="B33" s="491" t="s">
        <v>601</v>
      </c>
      <c r="C33" s="492">
        <v>1</v>
      </c>
      <c r="D33" s="496">
        <v>0</v>
      </c>
      <c r="E33" s="492">
        <f t="shared" si="0"/>
        <v>0</v>
      </c>
      <c r="F33" s="492"/>
      <c r="G33" s="492">
        <f t="shared" si="1"/>
        <v>0</v>
      </c>
      <c r="H33" s="492">
        <f t="shared" si="2"/>
        <v>0</v>
      </c>
      <c r="I33" s="492">
        <f t="shared" si="3"/>
        <v>0</v>
      </c>
    </row>
    <row r="34" spans="1:9" x14ac:dyDescent="0.2">
      <c r="A34" s="490" t="s">
        <v>683</v>
      </c>
      <c r="B34" s="491" t="s">
        <v>601</v>
      </c>
      <c r="C34" s="492">
        <v>1</v>
      </c>
      <c r="D34" s="496">
        <v>0</v>
      </c>
      <c r="E34" s="492">
        <f t="shared" si="0"/>
        <v>0</v>
      </c>
      <c r="F34" s="492"/>
      <c r="G34" s="492">
        <f t="shared" si="1"/>
        <v>0</v>
      </c>
      <c r="H34" s="492">
        <f t="shared" si="2"/>
        <v>0</v>
      </c>
      <c r="I34" s="492">
        <f t="shared" si="3"/>
        <v>0</v>
      </c>
    </row>
    <row r="35" spans="1:9" x14ac:dyDescent="0.2">
      <c r="A35" s="490" t="s">
        <v>684</v>
      </c>
      <c r="B35" s="491" t="s">
        <v>601</v>
      </c>
      <c r="C35" s="492">
        <v>1</v>
      </c>
      <c r="D35" s="496">
        <v>0</v>
      </c>
      <c r="E35" s="492">
        <f t="shared" si="0"/>
        <v>0</v>
      </c>
      <c r="F35" s="492"/>
      <c r="G35" s="492">
        <f t="shared" si="1"/>
        <v>0</v>
      </c>
      <c r="H35" s="492">
        <f t="shared" si="2"/>
        <v>0</v>
      </c>
      <c r="I35" s="492">
        <f t="shared" si="3"/>
        <v>0</v>
      </c>
    </row>
    <row r="36" spans="1:9" x14ac:dyDescent="0.2">
      <c r="A36" s="487" t="s">
        <v>685</v>
      </c>
      <c r="B36" s="488" t="s">
        <v>576</v>
      </c>
      <c r="C36" s="489"/>
      <c r="D36" s="489"/>
      <c r="E36" s="489">
        <f>SUM(E28:E35)</f>
        <v>0</v>
      </c>
      <c r="F36" s="489"/>
      <c r="G36" s="489">
        <f>SUM(G28:G35)</f>
        <v>0</v>
      </c>
      <c r="H36" s="489"/>
      <c r="I36" s="489">
        <f>SUM(I28:I35)</f>
        <v>0</v>
      </c>
    </row>
    <row r="37" spans="1:9" ht="16.5" x14ac:dyDescent="0.2">
      <c r="A37" s="484" t="s">
        <v>686</v>
      </c>
      <c r="B37" s="485" t="s">
        <v>576</v>
      </c>
      <c r="C37" s="486"/>
      <c r="D37" s="486"/>
      <c r="E37" s="486">
        <f>SUM(E4:E36)/2</f>
        <v>0</v>
      </c>
      <c r="F37" s="486"/>
      <c r="G37" s="486">
        <f>SUM(G4:G36)/2</f>
        <v>0</v>
      </c>
      <c r="H37" s="486"/>
      <c r="I37" s="486">
        <f>SUM(I4:I36)/2</f>
        <v>0</v>
      </c>
    </row>
    <row r="38" spans="1:9" ht="48" x14ac:dyDescent="0.2">
      <c r="A38" s="490" t="s">
        <v>687</v>
      </c>
      <c r="B38" s="491" t="s">
        <v>576</v>
      </c>
      <c r="C38" s="492"/>
      <c r="D38" s="492"/>
      <c r="E38" s="492"/>
      <c r="F38" s="492"/>
      <c r="G38" s="492"/>
      <c r="H38" s="492"/>
      <c r="I38" s="492"/>
    </row>
    <row r="39" spans="1:9" ht="60" x14ac:dyDescent="0.2">
      <c r="A39" s="490" t="s">
        <v>688</v>
      </c>
      <c r="B39" s="491" t="s">
        <v>576</v>
      </c>
      <c r="C39" s="492"/>
      <c r="D39" s="492"/>
      <c r="E39" s="492"/>
      <c r="F39" s="492"/>
      <c r="G39" s="492"/>
      <c r="H39" s="492"/>
      <c r="I39" s="492"/>
    </row>
    <row r="40" spans="1:9" ht="72" x14ac:dyDescent="0.2">
      <c r="A40" s="490" t="s">
        <v>689</v>
      </c>
      <c r="B40" s="491" t="s">
        <v>576</v>
      </c>
      <c r="C40" s="492"/>
      <c r="D40" s="492"/>
      <c r="E40" s="492"/>
      <c r="F40" s="492"/>
      <c r="G40" s="492"/>
      <c r="H40" s="492"/>
      <c r="I40" s="492"/>
    </row>
  </sheetData>
  <sheetProtection algorithmName="SHA-512" hashValue="ojbl1sfTOO1oXLB7H6WQTfVa9oYoUXacRB8fJDkwWRU2AYSr/Xauh++h71onYvQ3s0LGlMgFIshAZKMvObIcaQ==" saltValue="Cs/w6xnxsb3yflCu/TTilA==" spinCount="100000" sheet="1"/>
  <protectedRanges>
    <protectedRange sqref="F4:F30" name="Oblast2"/>
    <protectedRange sqref="D4:D35" name="Oblast1"/>
  </protectedRange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19</vt:i4>
      </vt:variant>
    </vt:vector>
  </HeadingPairs>
  <TitlesOfParts>
    <vt:vector size="27" baseType="lpstr">
      <vt:lpstr>Uchazeč</vt:lpstr>
      <vt:lpstr>Stavba</vt:lpstr>
      <vt:lpstr>VzorObjekt</vt:lpstr>
      <vt:lpstr>VzorPolozky</vt:lpstr>
      <vt:lpstr>Rekapitulace Objekt SO1</vt:lpstr>
      <vt:lpstr>SO1 1.01 Pol</vt:lpstr>
      <vt:lpstr>Příloha ZTI</vt:lpstr>
      <vt:lpstr>Příloha Elektro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'Příloha ZTI'!Oblast_tisku</vt:lpstr>
      <vt:lpstr>'Rekapitulace Objekt SO1'!Oblast_tisku</vt:lpstr>
      <vt:lpstr>'SO1 1.01 Pol'!Oblast_tisku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Rozpoctylbc</dc:creator>
  <cp:lastModifiedBy>Rozpoctylbc</cp:lastModifiedBy>
  <cp:lastPrinted>2012-06-29T07:38:16Z</cp:lastPrinted>
  <dcterms:created xsi:type="dcterms:W3CDTF">2009-04-08T07:15:50Z</dcterms:created>
  <dcterms:modified xsi:type="dcterms:W3CDTF">2018-01-09T15:01:36Z</dcterms:modified>
</cp:coreProperties>
</file>