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.1 - ZŠ Vrchlického" sheetId="2" r:id="rId2"/>
    <sheet name="PS 01.2 - MaR" sheetId="3" r:id="rId3"/>
    <sheet name="PS 01.3 - Stavební úpravy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'PS 01.1 - ZŠ Vrchlického'!$C$90:$K$205</definedName>
    <definedName name="_xlnm.Print_Area" localSheetId="1">'PS 01.1 - ZŠ Vrchlického'!$C$4:$J$36,'PS 01.1 - ZŠ Vrchlického'!$C$42:$J$72,'PS 01.1 - ZŠ Vrchlického'!$C$78:$K$205</definedName>
    <definedName name="_xlnm.Print_Titles" localSheetId="1">'PS 01.1 - ZŠ Vrchlického'!$90:$90</definedName>
    <definedName name="_xlnm._FilterDatabase" localSheetId="2" hidden="1">'PS 01.2 - MaR'!$C$83:$K$172</definedName>
    <definedName name="_xlnm.Print_Area" localSheetId="2">'PS 01.2 - MaR'!$C$4:$J$36,'PS 01.2 - MaR'!$C$42:$J$65,'PS 01.2 - MaR'!$C$71:$K$172</definedName>
    <definedName name="_xlnm.Print_Titles" localSheetId="2">'PS 01.2 - MaR'!$83:$83</definedName>
    <definedName name="_xlnm._FilterDatabase" localSheetId="3" hidden="1">'PS 01.3 - Stavební úpravy'!$C$86:$K$126</definedName>
    <definedName name="_xlnm.Print_Area" localSheetId="3">'PS 01.3 - Stavební úpravy'!$C$4:$J$36,'PS 01.3 - Stavební úpravy'!$C$42:$J$68,'PS 01.3 - Stavební úpravy'!$C$74:$K$126</definedName>
    <definedName name="_xlnm.Print_Titles" localSheetId="3">'PS 01.3 - Stavební úpravy'!$86:$86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7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6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5"/>
  <c r="BI111"/>
  <c r="BH111"/>
  <c r="BG111"/>
  <c r="BF111"/>
  <c r="T111"/>
  <c r="T110"/>
  <c r="T109"/>
  <c r="R111"/>
  <c r="R110"/>
  <c r="R109"/>
  <c r="P111"/>
  <c r="P110"/>
  <c r="P109"/>
  <c r="BK111"/>
  <c r="BK110"/>
  <c r="J110"/>
  <c r="BK109"/>
  <c r="J109"/>
  <c r="J111"/>
  <c r="BE111"/>
  <c r="J64"/>
  <c r="J63"/>
  <c r="BI108"/>
  <c r="BH108"/>
  <c r="BG108"/>
  <c r="BF108"/>
  <c r="T108"/>
  <c r="T107"/>
  <c r="R108"/>
  <c r="R107"/>
  <c r="P108"/>
  <c r="P107"/>
  <c r="BK108"/>
  <c r="BK107"/>
  <c r="J107"/>
  <c r="J108"/>
  <c r="BE108"/>
  <c r="J62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0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F34"/>
  <c i="1" r="BD54"/>
  <c i="4" r="BH90"/>
  <c r="F33"/>
  <c i="1" r="BC54"/>
  <c i="4" r="BG90"/>
  <c r="F32"/>
  <c i="1" r="BB54"/>
  <c i="4" r="BF90"/>
  <c r="J31"/>
  <c i="1" r="AW54"/>
  <c i="4" r="F31"/>
  <c i="1" r="BA54"/>
  <c i="4" r="T90"/>
  <c r="T89"/>
  <c r="T88"/>
  <c r="T87"/>
  <c r="R90"/>
  <c r="R89"/>
  <c r="R88"/>
  <c r="R87"/>
  <c r="P90"/>
  <c r="P89"/>
  <c r="P88"/>
  <c r="P87"/>
  <c i="1" r="AU54"/>
  <c i="4" r="BK90"/>
  <c r="BK89"/>
  <c r="J89"/>
  <c r="BK88"/>
  <c r="J88"/>
  <c r="BK87"/>
  <c r="J87"/>
  <c r="J56"/>
  <c r="J27"/>
  <c i="1" r="AG54"/>
  <c i="4" r="J90"/>
  <c r="BE90"/>
  <c r="J30"/>
  <c i="1" r="AV54"/>
  <c i="4" r="F30"/>
  <c i="1" r="AZ54"/>
  <c i="4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3"/>
  <c r="AX53"/>
  <c i="3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64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3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2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1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T84"/>
  <c r="R88"/>
  <c r="R87"/>
  <c r="R86"/>
  <c r="R85"/>
  <c r="R84"/>
  <c r="P88"/>
  <c r="P87"/>
  <c r="P86"/>
  <c r="P85"/>
  <c r="P84"/>
  <c i="1" r="AU53"/>
  <c i="3" r="BK88"/>
  <c r="BK87"/>
  <c r="J87"/>
  <c r="BK86"/>
  <c r="J86"/>
  <c r="BK85"/>
  <c r="J85"/>
  <c r="BK84"/>
  <c r="J84"/>
  <c r="J56"/>
  <c r="J27"/>
  <c i="1" r="AG53"/>
  <c i="3" r="J88"/>
  <c r="BE88"/>
  <c r="J30"/>
  <c i="1" r="AV53"/>
  <c i="3" r="F30"/>
  <c i="1" r="AZ53"/>
  <c i="3" r="J59"/>
  <c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2"/>
  <c r="AX52"/>
  <c i="2" r="BI205"/>
  <c r="BH205"/>
  <c r="BG205"/>
  <c r="BF205"/>
  <c r="T205"/>
  <c r="T204"/>
  <c r="T203"/>
  <c r="R205"/>
  <c r="R204"/>
  <c r="R203"/>
  <c r="P205"/>
  <c r="P204"/>
  <c r="P203"/>
  <c r="BK205"/>
  <c r="BK204"/>
  <c r="J204"/>
  <c r="BK203"/>
  <c r="J203"/>
  <c r="J205"/>
  <c r="BE205"/>
  <c r="J71"/>
  <c r="J70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69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6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7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66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5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3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2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T103"/>
  <c r="R105"/>
  <c r="R104"/>
  <c r="R103"/>
  <c r="P105"/>
  <c r="P104"/>
  <c r="P103"/>
  <c r="BK105"/>
  <c r="BK104"/>
  <c r="J104"/>
  <c r="BK103"/>
  <c r="J103"/>
  <c r="J105"/>
  <c r="BE105"/>
  <c r="J61"/>
  <c r="J60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5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F34"/>
  <c i="1" r="BD52"/>
  <c i="2" r="BH94"/>
  <c r="F33"/>
  <c i="1" r="BC52"/>
  <c i="2" r="BG94"/>
  <c r="F32"/>
  <c i="1" r="BB52"/>
  <c i="2" r="BF94"/>
  <c r="J31"/>
  <c i="1" r="AW52"/>
  <c i="2" r="F31"/>
  <c i="1" r="BA52"/>
  <c i="2" r="T94"/>
  <c r="T93"/>
  <c r="T92"/>
  <c r="T91"/>
  <c r="R94"/>
  <c r="R93"/>
  <c r="R92"/>
  <c r="R91"/>
  <c r="P94"/>
  <c r="P93"/>
  <c r="P92"/>
  <c r="P91"/>
  <c i="1" r="AU52"/>
  <c i="2" r="BK94"/>
  <c r="BK93"/>
  <c r="J93"/>
  <c r="BK92"/>
  <c r="J92"/>
  <c r="BK91"/>
  <c r="J91"/>
  <c r="J56"/>
  <c r="J27"/>
  <c i="1" r="AG52"/>
  <c i="2" r="J94"/>
  <c r="BE94"/>
  <c r="J30"/>
  <c i="1" r="AV52"/>
  <c i="2" r="F30"/>
  <c i="1" r="AZ52"/>
  <c i="2" r="J58"/>
  <c r="J57"/>
  <c r="J87"/>
  <c r="F87"/>
  <c r="F85"/>
  <c r="E83"/>
  <c r="J51"/>
  <c r="F51"/>
  <c r="F49"/>
  <c r="E47"/>
  <c r="J36"/>
  <c r="J18"/>
  <c r="E18"/>
  <c r="F88"/>
  <c r="F52"/>
  <c r="J17"/>
  <c r="J12"/>
  <c r="J85"/>
  <c r="J49"/>
  <c r="E7"/>
  <c r="E8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<sst xmlns="http://schemas.openxmlformats.org/spreadsheetml/2006/main">
  <si>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</si>
  <si>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</si>
  <si>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</si>
  <si>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</si>
  <si>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</si>
  <si>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</si>
  <si>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</si>
  <si>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{b257d347-3a65-4f9d-b5f2-a76e0f4fda90}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</si>
  <si>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</si>
  <si>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</si>
  <si>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</si>
  <si>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</si>
  <si>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</si>
  <si>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</si>
  <si>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</si>
  <si>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</si>
  <si>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2018-08TM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</si>
  <si>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</si>
  <si>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</si>
  <si>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Vrchlického</t>
  </si>
  <si>
    <t>KSO:</t>
  </si>
  <si>
    <t/>
  </si>
  <si>
    <t>CC-CZ:</t>
  </si>
  <si>
    <t>Místo:</t>
  </si>
  <si>
    <t xml:space="preserve"> </t>
  </si>
  <si>
    <t>Datum:</t>
  </si>
  <si>
    <t>7. 2. 2018</t>
  </si>
  <si>
    <t>Zadavatel:</t>
  </si>
  <si>
    <t>IČ:</t>
  </si>
  <si>
    <t>002 124 23</t>
  </si>
  <si>
    <t>Statutární město Liberec</t>
  </si>
  <si>
    <t>DIČ:</t>
  </si>
  <si>
    <t>CZ002 124 23</t>
  </si>
  <si>
    <t>Uchazeč:</t>
  </si>
  <si>
    <t>Vyplň údaj</t>
  </si>
  <si>
    <t>Projektant:</t>
  </si>
  <si>
    <t>255 707 22</t>
  </si>
  <si>
    <t>Ing. Vladimír Skála</t>
  </si>
  <si>
    <t>CZ255 707 22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</si>
  <si>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</si>
  <si>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</si>
  <si>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</si>
  <si>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</si>
  <si>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</si>
  <si>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</si>
  <si>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</si>
  <si>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</si>
  <si>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</si>
  <si>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</si>
  <si>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</si>
  <si>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</si>
  <si>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</si>
  <si>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</si>
  <si>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</si>
  <si>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</si>
  <si>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</si>
  <si>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</si>
  <si>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</si>
  <si>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</si>
  <si>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</si>
  <si>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</si>
  <si>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</si>
  <si>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</si>
  <si>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</si>
  <si>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</si>
  <si>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</si>
  <si>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</si>
  <si>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</si>
  <si>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</si>
  <si>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</si>
  <si>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</si>
  <si>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</si>
  <si>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</si>
  <si>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</si>
  <si>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</si>
  <si>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</si>
  <si>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</si>
  <si>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</si>
  <si>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</si>
  <si>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</si>
  <si>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01.1</t>
  </si>
  <si>
    <t>STA</t>
  </si>
  <si>
    <t>1</t>
  </si>
  <si>
    <t>{f25fb742-7f90-4db6-9a0f-b95ae8392bfd}</t>
  </si>
  <si>
    <t>2</t>
  </si>
  <si>
    <t>PS 01.2</t>
  </si>
  <si>
    <t>MaR</t>
  </si>
  <si>
    <t>{d5619b30-ba17-4e03-aefc-c27665c12c2d}</t>
  </si>
  <si>
    <t>PS 01.3</t>
  </si>
  <si>
    <t>Stavební úpravy</t>
  </si>
  <si>
    <t>{c7f86b14-4c69-4abb-8eff-10f4db76d33a}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</si>
  <si>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</si>
  <si>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</si>
  <si>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</si>
  <si>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</si>
  <si>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</si>
  <si>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</si>
  <si>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</si>
  <si>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PS 01.1 - ZŠ Vrchlického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</si>
  <si>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</si>
  <si>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</si>
  <si>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</si>
  <si>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</si>
  <si>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</si>
  <si>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</si>
  <si>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</si>
  <si>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999 - Demontáže</t>
  </si>
  <si>
    <t xml:space="preserve">    997 - Přesun sutě</t>
  </si>
  <si>
    <t>PSV - Práce a dodávky PSV</t>
  </si>
  <si>
    <t xml:space="preserve">    713 - Izolace tepelné</t>
  </si>
  <si>
    <t xml:space="preserve">    722 - Zdravotechnika - vnitřní vodovod</t>
  </si>
  <si>
    <t xml:space="preserve">    724 - Zdravotechnika - strojní vybavení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</si>
  <si>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</si>
  <si>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</si>
  <si>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</si>
  <si>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</si>
  <si>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</si>
  <si>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</si>
  <si>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</si>
  <si>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</si>
  <si>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</si>
  <si>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</si>
  <si>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</si>
  <si>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</si>
  <si>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</si>
  <si>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</si>
  <si>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</si>
  <si>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</si>
  <si>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</si>
  <si>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</si>
  <si>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</si>
  <si>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</si>
  <si>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</si>
  <si>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</si>
  <si>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</si>
  <si>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</si>
  <si>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</si>
  <si>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999</t>
  </si>
  <si>
    <t>Demontáže</t>
  </si>
  <si>
    <t>K</t>
  </si>
  <si>
    <t>713300821</t>
  </si>
  <si>
    <t xml:space="preserve">Odstranění tepelné izolace těles  povrchové úpravy pásy nebo fólie ploch rovných</t>
  </si>
  <si>
    <t>m2</t>
  </si>
  <si>
    <t>CS ÚRS 2018 01</t>
  </si>
  <si>
    <t>16</t>
  </si>
  <si>
    <t>1417686601</t>
  </si>
  <si>
    <t>732211821</t>
  </si>
  <si>
    <t xml:space="preserve">Demontáž ohříváků zásobníkových  ležatých o obsahu přes 1600 do 2500 l</t>
  </si>
  <si>
    <t>kus</t>
  </si>
  <si>
    <t>1761110907</t>
  </si>
  <si>
    <t>3</t>
  </si>
  <si>
    <t>767996701</t>
  </si>
  <si>
    <t xml:space="preserve">Demontáž ostatních zámečnických konstrukcí  o hmotnosti jednotlivých dílů řezáním do 50 kg</t>
  </si>
  <si>
    <t>kg</t>
  </si>
  <si>
    <t>-679391402</t>
  </si>
  <si>
    <t>4</t>
  </si>
  <si>
    <t>732890801</t>
  </si>
  <si>
    <t xml:space="preserve">Vnitrostaveništní přemístění vybouraných (demontovaných) hmot strojoven  vodorovně do 100 m v objektech výšky do 6 m</t>
  </si>
  <si>
    <t>t</t>
  </si>
  <si>
    <t>1684568912</t>
  </si>
  <si>
    <t>997</t>
  </si>
  <si>
    <t>Přesun sutě</t>
  </si>
  <si>
    <t>5</t>
  </si>
  <si>
    <t>997013511</t>
  </si>
  <si>
    <t xml:space="preserve">Odvoz suti a vybouraných hmot z meziskládky na skládku  s naložením a se složením, na vzdálenost do 1 km</t>
  </si>
  <si>
    <t>-1919570391</t>
  </si>
  <si>
    <t>6</t>
  </si>
  <si>
    <t>997013509</t>
  </si>
  <si>
    <t xml:space="preserve">Odvoz suti a vybouraných hmot na skládku nebo meziskládku  se složením, na vzdálenost Příplatek k ceně za každý další i započatý 1 km přes 1 km</t>
  </si>
  <si>
    <t>2036361194</t>
  </si>
  <si>
    <t>VV</t>
  </si>
  <si>
    <t>5,953*10 'Přepočtené koeficientem množství</t>
  </si>
  <si>
    <t>7</t>
  </si>
  <si>
    <t>997013814</t>
  </si>
  <si>
    <t>Poplatek za uložení stavebního odpadu na skládce (skládkovné) z izolačních materiálů zatříděného do Katalogu odpadů pod kódem 170 604</t>
  </si>
  <si>
    <t>868000269</t>
  </si>
  <si>
    <t>PSV</t>
  </si>
  <si>
    <t>Práce a dodávky PSV</t>
  </si>
  <si>
    <t>713</t>
  </si>
  <si>
    <t>Izolace tepelné</t>
  </si>
  <si>
    <t>8</t>
  </si>
  <si>
    <t>713463131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</si>
  <si>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</si>
  <si>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m</t>
  </si>
  <si>
    <t>1555747875</t>
  </si>
  <si>
    <t>9</t>
  </si>
  <si>
    <t>M</t>
  </si>
  <si>
    <t>28377048</t>
  </si>
  <si>
    <t>izolace tepelná potrubí z pěnového polyetylenu 28 x 20 mm</t>
  </si>
  <si>
    <t>32</t>
  </si>
  <si>
    <t>72063329</t>
  </si>
  <si>
    <t>10</t>
  </si>
  <si>
    <t>28377059</t>
  </si>
  <si>
    <t>izolace tepelná potrubí z pěnového polyetylenu 40 x 20 mm</t>
  </si>
  <si>
    <t>-1988601013</t>
  </si>
  <si>
    <t>11</t>
  </si>
  <si>
    <t>28377064</t>
  </si>
  <si>
    <t>izolace tepelná potrubí z pěnového polyetylenu 54 x 20 mm</t>
  </si>
  <si>
    <t>2094823088</t>
  </si>
  <si>
    <t>12</t>
  </si>
  <si>
    <t>713463311</t>
  </si>
  <si>
    <t xml:space="preserve">Montáž izolace tepelné potrubí a ohybů tvarovkami nebo deskami  potrubními pouzdry s povrchovou úpravou hliníkovou fólií se samolepícím přesahem (izolační materiál ve specifikaci) přelepenými samolepící hliníkovou páskou potrubí jednovrstvá D do 50 mm</t>
  </si>
  <si>
    <t>1932290757</t>
  </si>
  <si>
    <t>13</t>
  </si>
  <si>
    <t>63154571</t>
  </si>
  <si>
    <t>pouzdro izolační potrubní s jednostrannou Al fólií max. 250/100 °C 28/40 mm</t>
  </si>
  <si>
    <t>-888213069</t>
  </si>
  <si>
    <t>14</t>
  </si>
  <si>
    <t>63154602</t>
  </si>
  <si>
    <t>pouzdro izolační potrubní s jednostrannou Al fólií max. 250/100 °C 35/50 mm</t>
  </si>
  <si>
    <t>-1609863705</t>
  </si>
  <si>
    <t>63154603</t>
  </si>
  <si>
    <t>pouzdro izolační potrubní s jednostrannou Al fólií max. 250/100 °C 42/50 mm</t>
  </si>
  <si>
    <t>382411008</t>
  </si>
  <si>
    <t>63154604</t>
  </si>
  <si>
    <t>pouzdro izolační potrubní s jednostrannou Al fólií max. 250/100 °C 49/50 mm</t>
  </si>
  <si>
    <t>1038357783</t>
  </si>
  <si>
    <t>17</t>
  </si>
  <si>
    <t>63154605</t>
  </si>
  <si>
    <t>pouzdro izolační potrubní s jednostrannou Al fólií max. 250/100 °C 60/50 mm</t>
  </si>
  <si>
    <t>-1034201834</t>
  </si>
  <si>
    <t>18</t>
  </si>
  <si>
    <t>713463312</t>
  </si>
  <si>
    <t xml:space="preserve">Montáž izolace tepelné potrubí a ohybů tvarovkami nebo deskami  potrubními pouzdry s povrchovou úpravou hliníkovou fólií se samolepícím přesahem (izolační materiál ve specifikaci) přelepenými samolepící hliníkovou páskou potrubí jednovrstvá D přes 50 do 100 mm</t>
  </si>
  <si>
    <t>-1958158983</t>
  </si>
  <si>
    <t>19</t>
  </si>
  <si>
    <t>6315460R</t>
  </si>
  <si>
    <t>pouzdro izolační potrubní s jednostrannou Al fólií max. 250/100 °C 76/60 mm</t>
  </si>
  <si>
    <t>270746262</t>
  </si>
  <si>
    <t>20</t>
  </si>
  <si>
    <t>998713201</t>
  </si>
  <si>
    <t>Přesun hmot pro izolace tepelné stanovený procentní sazbou (%) z ceny vodorovná dopravní vzdálenost do 50 m v objektech výšky do 6 m</t>
  </si>
  <si>
    <t>%</t>
  </si>
  <si>
    <t>-547622401</t>
  </si>
  <si>
    <t>722</t>
  </si>
  <si>
    <t>Zdravotechnika - vnitřní vodovod</t>
  </si>
  <si>
    <t>722174006</t>
  </si>
  <si>
    <t>Potrubí z plastových trubek z polypropylenu (PPR) svařovaných polyfuzně PN 16 (SDR 7,4) D 50 x 6,9</t>
  </si>
  <si>
    <t>431757399</t>
  </si>
  <si>
    <t>22</t>
  </si>
  <si>
    <t>722174023</t>
  </si>
  <si>
    <t>Potrubí z plastových trubek z polypropylenu (PPR) svařovaných polyfuzně PN 20 (SDR 6) D 25 x 4,2</t>
  </si>
  <si>
    <t>-311424212</t>
  </si>
  <si>
    <t>23</t>
  </si>
  <si>
    <t>722174025</t>
  </si>
  <si>
    <t>Potrubí z plastových trubek z polypropylenu (PPR) svařovaných polyfuzně PN 20 (SDR 6) D 40 x 6,7</t>
  </si>
  <si>
    <t>1180761133</t>
  </si>
  <si>
    <t>24</t>
  </si>
  <si>
    <t>722182012</t>
  </si>
  <si>
    <t>Podpůrný žlab pro potrubí průměru D 25</t>
  </si>
  <si>
    <t>-575062912</t>
  </si>
  <si>
    <t>25</t>
  </si>
  <si>
    <t>722182014</t>
  </si>
  <si>
    <t>Podpůrný žlab pro potrubí průměru D 40</t>
  </si>
  <si>
    <t>1895388192</t>
  </si>
  <si>
    <t>26</t>
  </si>
  <si>
    <t>722182015</t>
  </si>
  <si>
    <t>Podpůrný žlab pro potrubí průměru D 50</t>
  </si>
  <si>
    <t>1687109715</t>
  </si>
  <si>
    <t>27</t>
  </si>
  <si>
    <t>722262213</t>
  </si>
  <si>
    <t xml:space="preserve">Vodoměry  pro vodu do 40°C závitové horizontální jednovtokové suchoběžné G 3/4 x 130 mm Qn 1,5</t>
  </si>
  <si>
    <t>353796139</t>
  </si>
  <si>
    <t>28</t>
  </si>
  <si>
    <t>722290226</t>
  </si>
  <si>
    <t xml:space="preserve">Zkoušky, proplach a desinfekce vodovodního potrubí  zkoušky těsnosti vodovodního potrubí závitového do DN 50</t>
  </si>
  <si>
    <t>1397287306</t>
  </si>
  <si>
    <t>29</t>
  </si>
  <si>
    <t>722290234</t>
  </si>
  <si>
    <t xml:space="preserve">Zkoušky, proplach a desinfekce vodovodního potrubí  proplach a desinfekce vodovodního potrubí do DN 80</t>
  </si>
  <si>
    <t>-1302103296</t>
  </si>
  <si>
    <t>30</t>
  </si>
  <si>
    <t>998722201</t>
  </si>
  <si>
    <t xml:space="preserve">Přesun hmot pro vnitřní vodovod  stanovený procentní sazbou (%) z ceny vodorovná dopravní vzdálenost do 50 m v objektech výšky do 6 m</t>
  </si>
  <si>
    <t>-148772837</t>
  </si>
  <si>
    <t>724</t>
  </si>
  <si>
    <t>Zdravotechnika - strojní vybavení</t>
  </si>
  <si>
    <t>31</t>
  </si>
  <si>
    <t>724149101</t>
  </si>
  <si>
    <t>Čerpadla vodovodní strojní bez potrubí montáž čerpadel ponorných bez potrubí a příslušenství o výkonu do 56 l</t>
  </si>
  <si>
    <t>1195236731</t>
  </si>
  <si>
    <t>42610403</t>
  </si>
  <si>
    <t>čerpadlo ponorné kalové Hmax 12m Qmax 4 l/s 230 V</t>
  </si>
  <si>
    <t>-881651164</t>
  </si>
  <si>
    <t>33</t>
  </si>
  <si>
    <t>998724201</t>
  </si>
  <si>
    <t xml:space="preserve">Přesun hmot pro strojní vybavení  stanovený procentní sazbou (%) z ceny vodorovná dopravní vzdálenost do 50 m v objektech výšky do 6 m</t>
  </si>
  <si>
    <t>-302226356</t>
  </si>
  <si>
    <t>732</t>
  </si>
  <si>
    <t>Ústřední vytápění - strojovny</t>
  </si>
  <si>
    <t>34</t>
  </si>
  <si>
    <t>732229R01</t>
  </si>
  <si>
    <t>Výměníková stanice, parní blok ÚT 275kW, TV 50kW, dle projektové dokumentace</t>
  </si>
  <si>
    <t>1646169390</t>
  </si>
  <si>
    <t>35</t>
  </si>
  <si>
    <t>732112R01</t>
  </si>
  <si>
    <t>Rozdělovače a sběrače sdružené hydraulické závitové (průtok Q m3/h - výkon kW) DN 100 (23 m3/h - 550 kW), dl. 5,0 m</t>
  </si>
  <si>
    <t>-1838991390</t>
  </si>
  <si>
    <t>36</t>
  </si>
  <si>
    <t>732231R01</t>
  </si>
  <si>
    <t>Akumulační nádrže topné vody se dvěma teplosměnnými výměníky v. pl. 1,5 m2 PN 0,3 / 1,0 MPa / t = 90°C / 110°C objem nádrže 100 l</t>
  </si>
  <si>
    <t>soubor</t>
  </si>
  <si>
    <t>-1903227282</t>
  </si>
  <si>
    <t>37</t>
  </si>
  <si>
    <t>732331616</t>
  </si>
  <si>
    <t>Nádoby expanzní tlakové s membránou bez pojistného ventilu se závitovým připojením PN 0,6 o objemu 50 l</t>
  </si>
  <si>
    <t>888817760</t>
  </si>
  <si>
    <t>38</t>
  </si>
  <si>
    <t>732331778</t>
  </si>
  <si>
    <t>Nádoby expanzní tlakové příslušenství k expanzním nádobám bezpečnostní uzávěr k měření tlaku G 1</t>
  </si>
  <si>
    <t>218454738</t>
  </si>
  <si>
    <t>39</t>
  </si>
  <si>
    <t>7323325X1</t>
  </si>
  <si>
    <t>Expanzní automaty čerpadlové řídící jednotky základních nádob s jedním čerpadlem PN 1,0 230V 2-1/60 vč. základní expanzní nádoby 800 l</t>
  </si>
  <si>
    <t>-426499410</t>
  </si>
  <si>
    <t>40</t>
  </si>
  <si>
    <t>732332R02</t>
  </si>
  <si>
    <t xml:space="preserve">Dávkovací stanice chemikálií </t>
  </si>
  <si>
    <t>1747557786</t>
  </si>
  <si>
    <t>41</t>
  </si>
  <si>
    <t>732332R03</t>
  </si>
  <si>
    <t xml:space="preserve">Ruční dávkovač chemikálií DN 150 </t>
  </si>
  <si>
    <t>-1916006088</t>
  </si>
  <si>
    <t>42</t>
  </si>
  <si>
    <t>732332R04</t>
  </si>
  <si>
    <t xml:space="preserve">Oddělovací člen </t>
  </si>
  <si>
    <t>521835769</t>
  </si>
  <si>
    <t>43</t>
  </si>
  <si>
    <t>732332R05</t>
  </si>
  <si>
    <t>Expandér DN 150</t>
  </si>
  <si>
    <t>534518842</t>
  </si>
  <si>
    <t>44</t>
  </si>
  <si>
    <t>732332R06</t>
  </si>
  <si>
    <t>Beztlaká kondenzátní nádrž 0,5 m3</t>
  </si>
  <si>
    <t>2039633682</t>
  </si>
  <si>
    <t>45</t>
  </si>
  <si>
    <t>732421419</t>
  </si>
  <si>
    <t>Čerpadla teplovodní závitová mokroběžná oběhová pro teplovodní vytápění (elektronicky řízená) PN 10, do 110°C DN přípojky/dopravní výška H (m) - čerpací výkon Q (m3/h) DN 25 / do 8,0 m / do 4,0 m3/h</t>
  </si>
  <si>
    <t>1152895460</t>
  </si>
  <si>
    <t>46</t>
  </si>
  <si>
    <t>73242147R</t>
  </si>
  <si>
    <t>Čerpadla kondenzátní závitová mokroběžná oběhová pro teplovodní vytápění (elektronicky řízená) PN 10, do 110°C DN přípojky/dopravní výška H (m) - čerpací výkon Q (m3/h) DN 32 / do 40,0 m / 2,0 m3/h</t>
  </si>
  <si>
    <t>-585887568</t>
  </si>
  <si>
    <t>47</t>
  </si>
  <si>
    <t>998732201</t>
  </si>
  <si>
    <t xml:space="preserve">Přesun hmot pro strojovny  stanovený procentní sazbou (%) z ceny vodorovná dopravní vzdálenost do 50 m v objektech výšky do 6 m</t>
  </si>
  <si>
    <t>-50737144</t>
  </si>
  <si>
    <t>733</t>
  </si>
  <si>
    <t>Ústřední vytápění - rozvodné potrubí</t>
  </si>
  <si>
    <t>48</t>
  </si>
  <si>
    <t>733111114</t>
  </si>
  <si>
    <t xml:space="preserve">Potrubí z trubek ocelových závitových  bezešvých běžných nízkotlakých v kotelnách a strojovnách DN 20</t>
  </si>
  <si>
    <t>-110941155</t>
  </si>
  <si>
    <t>49</t>
  </si>
  <si>
    <t>733111115</t>
  </si>
  <si>
    <t xml:space="preserve">Potrubí z trubek ocelových závitových  bezešvých běžných nízkotlakých v kotelnách a strojovnách DN 25</t>
  </si>
  <si>
    <t>779590217</t>
  </si>
  <si>
    <t>50</t>
  </si>
  <si>
    <t>733111116</t>
  </si>
  <si>
    <t xml:space="preserve">Potrubí z trubek ocelových závitových  bezešvých běžných nízkotlakých v kotelnách a strojovnách DN 32</t>
  </si>
  <si>
    <t>-200234920</t>
  </si>
  <si>
    <t>51</t>
  </si>
  <si>
    <t>733111117</t>
  </si>
  <si>
    <t xml:space="preserve">Potrubí z trubek ocelových závitových  bezešvých běžných nízkotlakých v kotelnách a strojovnách DN 40</t>
  </si>
  <si>
    <t>1245335092</t>
  </si>
  <si>
    <t>52</t>
  </si>
  <si>
    <t>733111118</t>
  </si>
  <si>
    <t xml:space="preserve">Potrubí z trubek ocelových závitových  bezešvých běžných nízkotlakých v kotelnách a strojovnách DN 50</t>
  </si>
  <si>
    <t>23015448</t>
  </si>
  <si>
    <t>53</t>
  </si>
  <si>
    <t>733121222</t>
  </si>
  <si>
    <t>Potrubí z trubek ocelových hladkých bezešvých tvářených za tepla v kotelnách a strojovnách Ø 76/3,2</t>
  </si>
  <si>
    <t>1652412283</t>
  </si>
  <si>
    <t>54</t>
  </si>
  <si>
    <t>733190108</t>
  </si>
  <si>
    <t xml:space="preserve">Zkoušky těsnosti potrubí, manžety prostupové z trubek ocelových  zkoušky těsnosti potrubí (za provozu) z trubek ocelových závitových DN 50</t>
  </si>
  <si>
    <t>326335805</t>
  </si>
  <si>
    <t>55</t>
  </si>
  <si>
    <t>733190225</t>
  </si>
  <si>
    <t xml:space="preserve">Zkoušky těsnosti potrubí, manžety prostupové z trubek ocelových  zkoušky těsnosti potrubí (za provozu) z trubek ocelových hladkých Ø přes 60,3/2,9 do 89/5,0</t>
  </si>
  <si>
    <t>-678956257</t>
  </si>
  <si>
    <t>56</t>
  </si>
  <si>
    <t>998733201</t>
  </si>
  <si>
    <t xml:space="preserve">Přesun hmot pro rozvody potrubí  stanovený procentní sazbou z ceny vodorovná dopravní vzdálenost do 50 m v objektech výšky do 6 m</t>
  </si>
  <si>
    <t>-1685373132</t>
  </si>
  <si>
    <t>734</t>
  </si>
  <si>
    <t>Ústřední vytápění - armatury</t>
  </si>
  <si>
    <t>57</t>
  </si>
  <si>
    <t>734193115</t>
  </si>
  <si>
    <t>Ostatní přírubové armatury klapky mezipřírubové uzavírací PN 16 do 120°C disk tvárná litina DN 65</t>
  </si>
  <si>
    <t>566066449</t>
  </si>
  <si>
    <t>58</t>
  </si>
  <si>
    <t>734211120</t>
  </si>
  <si>
    <t>Ventily odvzdušňovací závitové automatické PN 14 do 120°C G 1/2</t>
  </si>
  <si>
    <t>37421999</t>
  </si>
  <si>
    <t>59</t>
  </si>
  <si>
    <t>734220101</t>
  </si>
  <si>
    <t>Ventily regulační závitové vyvažovací přímé PN 20 do 100°C G 3/4</t>
  </si>
  <si>
    <t>956889993</t>
  </si>
  <si>
    <t>60</t>
  </si>
  <si>
    <t>734220102</t>
  </si>
  <si>
    <t>Ventily regulační závitové vyvažovací přímé PN 20 do 100°C G 1</t>
  </si>
  <si>
    <t>-1278639019</t>
  </si>
  <si>
    <t>61</t>
  </si>
  <si>
    <t>734220104</t>
  </si>
  <si>
    <t>Ventily regulační závitové vyvažovací přímé PN 20 do 100°C G 6/4</t>
  </si>
  <si>
    <t>2025339541</t>
  </si>
  <si>
    <t>62</t>
  </si>
  <si>
    <t>734242413</t>
  </si>
  <si>
    <t>Ventily zpětné závitové PN 16 do 110°C přímé G 3/4</t>
  </si>
  <si>
    <t>582549315</t>
  </si>
  <si>
    <t>63</t>
  </si>
  <si>
    <t>734242414</t>
  </si>
  <si>
    <t>Ventily zpětné závitové PN 16 do 110°C přímé G 1</t>
  </si>
  <si>
    <t>-186029387</t>
  </si>
  <si>
    <t>64</t>
  </si>
  <si>
    <t>734242415</t>
  </si>
  <si>
    <t>Ventily zpětné závitové PN 16 do 110°C přímé G 5/4</t>
  </si>
  <si>
    <t>-829142581</t>
  </si>
  <si>
    <t>65</t>
  </si>
  <si>
    <t>734242417</t>
  </si>
  <si>
    <t>Ventily zpětné závitové PN 16 do 110°C přímé G 2</t>
  </si>
  <si>
    <t>-1392100377</t>
  </si>
  <si>
    <t>66</t>
  </si>
  <si>
    <t>734251213</t>
  </si>
  <si>
    <t>Ventily pojistné závitové a čepové rohové provozní tlak od 2,5 do 6 bar G 1</t>
  </si>
  <si>
    <t>-1652539618</t>
  </si>
  <si>
    <t>67</t>
  </si>
  <si>
    <t>734291123</t>
  </si>
  <si>
    <t>Ostatní armatury kohouty plnicí a vypouštěcí PN 10 do 90°C G 1/2</t>
  </si>
  <si>
    <t>1684897404</t>
  </si>
  <si>
    <t>68</t>
  </si>
  <si>
    <t>734291243</t>
  </si>
  <si>
    <t>Ostatní armatury filtry závitové PN 16 do 130°C přímé s vnitřními závity G 3/4</t>
  </si>
  <si>
    <t>-1316990815</t>
  </si>
  <si>
    <t>69</t>
  </si>
  <si>
    <t>734291244</t>
  </si>
  <si>
    <t>Ostatní armatury filtry závitové PN 16 do 130°C přímé s vnitřními závity G 1</t>
  </si>
  <si>
    <t>-1338116989</t>
  </si>
  <si>
    <t>70</t>
  </si>
  <si>
    <t>734291245</t>
  </si>
  <si>
    <t>Ostatní armatury filtry závitové PN 16 do 130°C přímé s vnitřními závity G 1 1/4</t>
  </si>
  <si>
    <t>575484641</t>
  </si>
  <si>
    <t>71</t>
  </si>
  <si>
    <t>734291247</t>
  </si>
  <si>
    <t>Ostatní armatury filtry závitové PN 16 do 130°C přímé s vnitřními závity G 2</t>
  </si>
  <si>
    <t>-158833702</t>
  </si>
  <si>
    <t>72</t>
  </si>
  <si>
    <t>73429124R</t>
  </si>
  <si>
    <t>Ostatní armatury filtry závitové PN 16 do 130°C přímé s výměnnou vložkou G 1</t>
  </si>
  <si>
    <t>380990912</t>
  </si>
  <si>
    <t>73</t>
  </si>
  <si>
    <t>734292713</t>
  </si>
  <si>
    <t>Ostatní armatury kulové kohouty PN 42 do 185°C přímé vnitřní závit G 1/2</t>
  </si>
  <si>
    <t>1412565692</t>
  </si>
  <si>
    <t>74</t>
  </si>
  <si>
    <t>734292715</t>
  </si>
  <si>
    <t>Ostatní armatury kulové kohouty PN 42 do 185°C přímé vnitřní závit G 1</t>
  </si>
  <si>
    <t>-1493178283</t>
  </si>
  <si>
    <t>75</t>
  </si>
  <si>
    <t>734292716</t>
  </si>
  <si>
    <t>Ostatní armatury kulové kohouty PN 42 do 185°C přímé vnitřní závit G 1 1/4</t>
  </si>
  <si>
    <t>-555198796</t>
  </si>
  <si>
    <t>76</t>
  </si>
  <si>
    <t>734292717</t>
  </si>
  <si>
    <t>Ostatní armatury kulové kohouty PN 42 do 185°C přímé vnitřní závit G 1 1/2</t>
  </si>
  <si>
    <t>752755622</t>
  </si>
  <si>
    <t>77</t>
  </si>
  <si>
    <t>734292718</t>
  </si>
  <si>
    <t>Ostatní armatury kulové kohouty PN 42 do 185°C přímé vnitřní závit G 2</t>
  </si>
  <si>
    <t>1879445076</t>
  </si>
  <si>
    <t>78</t>
  </si>
  <si>
    <t>734295R01</t>
  </si>
  <si>
    <t xml:space="preserve">Třícestný regulační ventil DN 15, kv 2 m3/hod </t>
  </si>
  <si>
    <t>126658561</t>
  </si>
  <si>
    <t>79</t>
  </si>
  <si>
    <t>734295R02</t>
  </si>
  <si>
    <t xml:space="preserve">Třícestný regulační ventil DN 15, kv 3,2 m3/hod </t>
  </si>
  <si>
    <t>-1136734786</t>
  </si>
  <si>
    <t>80</t>
  </si>
  <si>
    <t>734295R03</t>
  </si>
  <si>
    <t xml:space="preserve">Třícestný regulační ventil DN 20, kv 4 m3/hod </t>
  </si>
  <si>
    <t>-279207639</t>
  </si>
  <si>
    <t>81</t>
  </si>
  <si>
    <t>734295R04</t>
  </si>
  <si>
    <t xml:space="preserve">Třícestný regulační ventil DN 25, kv 8 m3/hod </t>
  </si>
  <si>
    <t>-1140092664</t>
  </si>
  <si>
    <t>82</t>
  </si>
  <si>
    <t>734295R05</t>
  </si>
  <si>
    <t xml:space="preserve">Třícestný regulační ventil DN 40, kv 16 m3/hod </t>
  </si>
  <si>
    <t>-599752404</t>
  </si>
  <si>
    <t>83</t>
  </si>
  <si>
    <t>734295R06</t>
  </si>
  <si>
    <t xml:space="preserve">Třícestný regulační ventil DN 40, kv 25 m3/hod </t>
  </si>
  <si>
    <t>-2095981640</t>
  </si>
  <si>
    <t>84</t>
  </si>
  <si>
    <t>734295R20</t>
  </si>
  <si>
    <t xml:space="preserve">Uzavírací armatura s elektrickým pohonem DN 25 </t>
  </si>
  <si>
    <t>-1107435693</t>
  </si>
  <si>
    <t>85</t>
  </si>
  <si>
    <t>734295R21</t>
  </si>
  <si>
    <t>Uzavírací armatura s elektrickým pohonem DN 40</t>
  </si>
  <si>
    <t>-921131396</t>
  </si>
  <si>
    <t>86</t>
  </si>
  <si>
    <t>734411127</t>
  </si>
  <si>
    <t>Teploměry technické s pevným stonkem a jímkou zadní připojení (axiální) průměr 100 mm délka stonku 100 mm</t>
  </si>
  <si>
    <t>229055438</t>
  </si>
  <si>
    <t>87</t>
  </si>
  <si>
    <t>734421112</t>
  </si>
  <si>
    <t>Tlakoměry s pevným stonkem a zkušebním kohoutem zadní připojení (axiální) tlaku 0–16 bar průměru 63 mm</t>
  </si>
  <si>
    <t>646843761</t>
  </si>
  <si>
    <t>88</t>
  </si>
  <si>
    <t>734424101</t>
  </si>
  <si>
    <t>Tlakoměry kondenzační smyčky k přivaření, PN 250 do 300°C zahnuté</t>
  </si>
  <si>
    <t>27973660</t>
  </si>
  <si>
    <t>89</t>
  </si>
  <si>
    <t>734491R01</t>
  </si>
  <si>
    <t xml:space="preserve">Měřič tepla kompakt  Qn 1,5  G 3/4</t>
  </si>
  <si>
    <t>608221023</t>
  </si>
  <si>
    <t>90</t>
  </si>
  <si>
    <t>998734201</t>
  </si>
  <si>
    <t xml:space="preserve">Přesun hmot pro armatury  stanovený procentní sazbou (%) z ceny vodorovná dopravní vzdálenost do 50 m v objektech výšky do 6 m</t>
  </si>
  <si>
    <t>-1124356936</t>
  </si>
  <si>
    <t>767</t>
  </si>
  <si>
    <t>Konstrukce zámečnické</t>
  </si>
  <si>
    <t>91</t>
  </si>
  <si>
    <t>767995111</t>
  </si>
  <si>
    <t xml:space="preserve">Montáž ostatních atypických zámečnických konstrukcí  hmotnosti do 5 kg</t>
  </si>
  <si>
    <t>42810212</t>
  </si>
  <si>
    <t>92</t>
  </si>
  <si>
    <t>426R0001</t>
  </si>
  <si>
    <t>podpěrné zámečnické konstrukce</t>
  </si>
  <si>
    <t>233422386</t>
  </si>
  <si>
    <t>93</t>
  </si>
  <si>
    <t>998767181</t>
  </si>
  <si>
    <t xml:space="preserve">Přesun hmot pro zámečnické konstrukce  stanovený z hmotnosti přesunovaného materiálu Příplatek k cenám za přesun prováděný bez použití mechanizace pro jakoukoliv výšku objektu</t>
  </si>
  <si>
    <t>-242627103</t>
  </si>
  <si>
    <t>783</t>
  </si>
  <si>
    <t>Dokončovací práce - nátěry</t>
  </si>
  <si>
    <t>94</t>
  </si>
  <si>
    <t>783614651</t>
  </si>
  <si>
    <t>Základní antikorozní nátěr armatur a kovových potrubí jednonásobný potrubí do DN 50 mm syntetický standardní</t>
  </si>
  <si>
    <t>1103855037</t>
  </si>
  <si>
    <t>95</t>
  </si>
  <si>
    <t>783614661</t>
  </si>
  <si>
    <t>Základní antikorozní nátěr armatur a kovových potrubí jednonásobný potrubí přes DN 50 do DN 100 mm syntetický standardní</t>
  </si>
  <si>
    <t>1350131045</t>
  </si>
  <si>
    <t>HZS</t>
  </si>
  <si>
    <t>Hodinové zúčtovací sazby</t>
  </si>
  <si>
    <t>96</t>
  </si>
  <si>
    <t>HZS2211</t>
  </si>
  <si>
    <t xml:space="preserve">Hodinové zúčtovací sazby profesí PSV  provádění stavebních instalací instalatér, 72 hod topná zkouška, dilatační zkouška, napouštění, proplach</t>
  </si>
  <si>
    <t>hod</t>
  </si>
  <si>
    <t>512</t>
  </si>
  <si>
    <t>205038897</t>
  </si>
  <si>
    <t>97</t>
  </si>
  <si>
    <t>HZS2491</t>
  </si>
  <si>
    <t xml:space="preserve">Hodinové zúčtovací sazby profesí PSV  zednické výpomoci a pomocné práce PSV dělník zednických výpomocí, sekání drážek a prostupů</t>
  </si>
  <si>
    <t>-654122491</t>
  </si>
  <si>
    <t>VRN</t>
  </si>
  <si>
    <t>Vedlejší rozpočtové náklady</t>
  </si>
  <si>
    <t>VRN1</t>
  </si>
  <si>
    <t>Průzkumné, geodetické a projektové práce</t>
  </si>
  <si>
    <t>98</t>
  </si>
  <si>
    <t>013254000</t>
  </si>
  <si>
    <t>Dokumentace skutečného provedení stavby, podklady pro kolaudaci</t>
  </si>
  <si>
    <t>1024</t>
  </si>
  <si>
    <t>1166231032</t>
  </si>
  <si>
    <t>PS 01.2 - MaR</t>
  </si>
  <si>
    <t xml:space="preserve">    749 - Elektromontáže - ostatní práce a konstrukce</t>
  </si>
  <si>
    <t xml:space="preserve">      001 - Rozvaděče DT 1</t>
  </si>
  <si>
    <t xml:space="preserve">      002 - Montážní materiál</t>
  </si>
  <si>
    <t xml:space="preserve">      003 - Řídicí systém</t>
  </si>
  <si>
    <t xml:space="preserve">      004 - Kabeláž + kabel. trasy</t>
  </si>
  <si>
    <t xml:space="preserve">      005 - Montážní práce</t>
  </si>
  <si>
    <t xml:space="preserve">      006 - Hodinové zúčtovací sazby</t>
  </si>
  <si>
    <t>749</t>
  </si>
  <si>
    <t>Elektromontáže - ostatní práce a konstrukce</t>
  </si>
  <si>
    <t>001</t>
  </si>
  <si>
    <t>Rozvaděče DT 1</t>
  </si>
  <si>
    <t>1.</t>
  </si>
  <si>
    <t>Skříňový rozvadeč 800x2000x300, oceloplechový, včetně soklu 800x100x300</t>
  </si>
  <si>
    <t>ks</t>
  </si>
  <si>
    <t>605318721</t>
  </si>
  <si>
    <t>2.</t>
  </si>
  <si>
    <t>Montážní panel</t>
  </si>
  <si>
    <t>689330592</t>
  </si>
  <si>
    <t>3.</t>
  </si>
  <si>
    <t>Náplň rozvaděče</t>
  </si>
  <si>
    <t>-1512682205</t>
  </si>
  <si>
    <t>4.</t>
  </si>
  <si>
    <t>Montáž a zapojení přístrojů v rozvaděči - dle náplně</t>
  </si>
  <si>
    <t>-1080877130</t>
  </si>
  <si>
    <t>5.</t>
  </si>
  <si>
    <t>Komplexní zkoušky a měření v rozvaděči (1x kusová zkouška )</t>
  </si>
  <si>
    <t>-1475605111</t>
  </si>
  <si>
    <t>6.</t>
  </si>
  <si>
    <t>Ostatní náplň rozvaděče dle zvyklostí výrobce (spojovací materiál, lanka, žlaby, popisky atd.)</t>
  </si>
  <si>
    <t>-2052105928</t>
  </si>
  <si>
    <t>002</t>
  </si>
  <si>
    <t>Montážní materiál</t>
  </si>
  <si>
    <t>7.</t>
  </si>
  <si>
    <t>Venkovní snímač teploty Ni1000/5000, -50…+70°C</t>
  </si>
  <si>
    <t>-844397743</t>
  </si>
  <si>
    <t>8.</t>
  </si>
  <si>
    <t>Ponorný snímač teploty Ni1000/5000 - s jímkou 100mm, -30…+130°C</t>
  </si>
  <si>
    <t>-1244583530</t>
  </si>
  <si>
    <t>9.</t>
  </si>
  <si>
    <t xml:space="preserve">Ponorný snímač teploty  Ni1000/5000 - s jímkou 150mm, -30…+130°C</t>
  </si>
  <si>
    <t>-1043018271</t>
  </si>
  <si>
    <t>10.</t>
  </si>
  <si>
    <t>Snímač teploty, Ni1000/5000 - prostorový</t>
  </si>
  <si>
    <t>-216993537</t>
  </si>
  <si>
    <t>11.</t>
  </si>
  <si>
    <t>Prostor. přístroj, čidlo, korekce, přepínač Ochr./ Auto, komunikace PPS2</t>
  </si>
  <si>
    <t>1683851697</t>
  </si>
  <si>
    <t>12.</t>
  </si>
  <si>
    <t>Příložný snímač teploty Ni1000, -30…+130°C</t>
  </si>
  <si>
    <t>1879090350</t>
  </si>
  <si>
    <t>13.</t>
  </si>
  <si>
    <t>Regulátor teploty - stonkový 40/120°C vč.jímky</t>
  </si>
  <si>
    <t>-1977067492</t>
  </si>
  <si>
    <t>14.</t>
  </si>
  <si>
    <t>Snímač tlaku analogový, 0-6bar, 0-10V, vč. ventil tlakoměr. zkušební</t>
  </si>
  <si>
    <t>1367205297</t>
  </si>
  <si>
    <t>15.</t>
  </si>
  <si>
    <t>Snímač zaplavení</t>
  </si>
  <si>
    <t>517961309</t>
  </si>
  <si>
    <t>003</t>
  </si>
  <si>
    <t>Řídicí systém</t>
  </si>
  <si>
    <t>16.</t>
  </si>
  <si>
    <t>Řídicí podstanice 200 I/O, BacNET/IP</t>
  </si>
  <si>
    <t>1059383016</t>
  </si>
  <si>
    <t>17.</t>
  </si>
  <si>
    <t>Univerzální rozšiřující modul, 8 I/O</t>
  </si>
  <si>
    <t>891297478</t>
  </si>
  <si>
    <t>18.</t>
  </si>
  <si>
    <t>Rozšiřující modul 8 x digit. vstupy</t>
  </si>
  <si>
    <t>-856136557</t>
  </si>
  <si>
    <t>19.</t>
  </si>
  <si>
    <t>Rozšiřující modul 6 x digit. výstupů</t>
  </si>
  <si>
    <t>1123993674</t>
  </si>
  <si>
    <t>20.</t>
  </si>
  <si>
    <t>Napájecí modul 24V DC + napájení vnitřní sběrnice</t>
  </si>
  <si>
    <t>71593679</t>
  </si>
  <si>
    <t>21.</t>
  </si>
  <si>
    <t>Karta pro Web generický/grafický, modem</t>
  </si>
  <si>
    <t>1902834980</t>
  </si>
  <si>
    <t>22.</t>
  </si>
  <si>
    <t xml:space="preserve">Modul  pro systémové integrace (M-bus)</t>
  </si>
  <si>
    <t>124651623</t>
  </si>
  <si>
    <t>23.</t>
  </si>
  <si>
    <t>Signálový přeevodník M-Bus / RS232/RS485 - 60 přístrojů</t>
  </si>
  <si>
    <t>311449078</t>
  </si>
  <si>
    <t>24.</t>
  </si>
  <si>
    <t>Adresové kolíčky</t>
  </si>
  <si>
    <t>315189274</t>
  </si>
  <si>
    <t>25.</t>
  </si>
  <si>
    <t>Ovládací dotykový panel, 10", rozhraní Ethernet</t>
  </si>
  <si>
    <t>-1083717766</t>
  </si>
  <si>
    <t>26.</t>
  </si>
  <si>
    <t>Switch, 5× port, 10 Mbps, na DIN lištu, 24V, DC</t>
  </si>
  <si>
    <t>-415713778</t>
  </si>
  <si>
    <t>27.</t>
  </si>
  <si>
    <t>SW za jeden datový bod</t>
  </si>
  <si>
    <t>-692555843</t>
  </si>
  <si>
    <t>28.</t>
  </si>
  <si>
    <t>SW pro PC (základní vizualizační grafický program)</t>
  </si>
  <si>
    <t>-1692528774</t>
  </si>
  <si>
    <t>29.</t>
  </si>
  <si>
    <t>SW dispečinku</t>
  </si>
  <si>
    <t>-1976305499</t>
  </si>
  <si>
    <t>30.</t>
  </si>
  <si>
    <t>Zpracování obrazovek dispečinku</t>
  </si>
  <si>
    <t>-453419337</t>
  </si>
  <si>
    <t>004</t>
  </si>
  <si>
    <t>Kabeláž + kabel. trasy</t>
  </si>
  <si>
    <t>31.</t>
  </si>
  <si>
    <t>Kabel PVC stíněný pro MaR JYTY-O 2x1</t>
  </si>
  <si>
    <t>334745640</t>
  </si>
  <si>
    <t>32.</t>
  </si>
  <si>
    <t>Kabel PVC stíněný pro MaR JYTY-O 3x1</t>
  </si>
  <si>
    <t>349411810</t>
  </si>
  <si>
    <t>32..1</t>
  </si>
  <si>
    <t>Kabel PVC stíněný pro MaR JYTY-O 4x1</t>
  </si>
  <si>
    <t>339538780</t>
  </si>
  <si>
    <t>33.</t>
  </si>
  <si>
    <t>STP cat 5 4x2x0,5</t>
  </si>
  <si>
    <t>311333128</t>
  </si>
  <si>
    <t>34.</t>
  </si>
  <si>
    <t>Kabel J-Y(ST)-Y 2x2x0,8</t>
  </si>
  <si>
    <t>1040787747</t>
  </si>
  <si>
    <t>35.</t>
  </si>
  <si>
    <t>Kabel PVC silový CYKY-O 2x1,5</t>
  </si>
  <si>
    <t>-37932707</t>
  </si>
  <si>
    <t>36.</t>
  </si>
  <si>
    <t>Kabel PVC silový CYKY-J 3x1,5</t>
  </si>
  <si>
    <t>-1703729415</t>
  </si>
  <si>
    <t>37.</t>
  </si>
  <si>
    <t>Kabel PVC silový CYKY-J 4x2,5</t>
  </si>
  <si>
    <t>1208472305</t>
  </si>
  <si>
    <t>38.</t>
  </si>
  <si>
    <t>Kabel PVC silový CYKY-J 5x1,5</t>
  </si>
  <si>
    <t>102065760</t>
  </si>
  <si>
    <t>39.</t>
  </si>
  <si>
    <t>Cu vodič PVC 6</t>
  </si>
  <si>
    <t>-1788686168</t>
  </si>
  <si>
    <t>40.</t>
  </si>
  <si>
    <t>Kabelový žlab drátěný, 150/50</t>
  </si>
  <si>
    <t>-401432105</t>
  </si>
  <si>
    <t>41.</t>
  </si>
  <si>
    <t>Kabelový žlab drátěný, 100/50</t>
  </si>
  <si>
    <t>1779311127</t>
  </si>
  <si>
    <t>42.</t>
  </si>
  <si>
    <t>Nosník žlabu 50 mm</t>
  </si>
  <si>
    <t>566304474</t>
  </si>
  <si>
    <t>43.</t>
  </si>
  <si>
    <t>Spojka žlabu</t>
  </si>
  <si>
    <t>1811105547</t>
  </si>
  <si>
    <t>44.</t>
  </si>
  <si>
    <t>Spojka žlabu uzemňovací</t>
  </si>
  <si>
    <t>861462784</t>
  </si>
  <si>
    <t>45.</t>
  </si>
  <si>
    <t>Spojovací materiál (šroub+matice+podložky)</t>
  </si>
  <si>
    <t>-1636696378</t>
  </si>
  <si>
    <t>46.</t>
  </si>
  <si>
    <t>Příchytky na strop kovové</t>
  </si>
  <si>
    <t>-1398272915</t>
  </si>
  <si>
    <t>47.</t>
  </si>
  <si>
    <t xml:space="preserve">Elektroinstalační trubka ohebná  D32</t>
  </si>
  <si>
    <t>-1723318731</t>
  </si>
  <si>
    <t>48.</t>
  </si>
  <si>
    <t>Elektroinst. trubka plastová tuhá pr. 32mm, vč. držáků a koncovek</t>
  </si>
  <si>
    <t>-1216338660</t>
  </si>
  <si>
    <t>49.</t>
  </si>
  <si>
    <t>Zásuvková skříň 400V, 230V, 24V, 16A, IP44, včetně proudové ochrany</t>
  </si>
  <si>
    <t>-314094685</t>
  </si>
  <si>
    <t>50.</t>
  </si>
  <si>
    <t>Světlo zářivkové 2x36W, kompletní</t>
  </si>
  <si>
    <t>2083468730</t>
  </si>
  <si>
    <t>51.</t>
  </si>
  <si>
    <t>Nouzové svítidlo zářivkové, 1x8W</t>
  </si>
  <si>
    <t>-1540402209</t>
  </si>
  <si>
    <t>52.</t>
  </si>
  <si>
    <t>Přístroj spínače jednopólového; řazení 1, kompletní</t>
  </si>
  <si>
    <t>-526160642</t>
  </si>
  <si>
    <t>53.</t>
  </si>
  <si>
    <t>Pomocný montážní materiál</t>
  </si>
  <si>
    <t>-1543927167</t>
  </si>
  <si>
    <t>005</t>
  </si>
  <si>
    <t>Montážní práce</t>
  </si>
  <si>
    <t>54.</t>
  </si>
  <si>
    <t>Mt. teplotní čidla</t>
  </si>
  <si>
    <t>1634740080</t>
  </si>
  <si>
    <t>55.</t>
  </si>
  <si>
    <t>Mt. snímačů tlaku</t>
  </si>
  <si>
    <t>-2024598401</t>
  </si>
  <si>
    <t>56.</t>
  </si>
  <si>
    <t>Pohon ventilu DN 15-65</t>
  </si>
  <si>
    <t>-973466161</t>
  </si>
  <si>
    <t>57.</t>
  </si>
  <si>
    <t>Kabel PVC stíněný pro MaR JYTY - volně uložený</t>
  </si>
  <si>
    <t>-951390293</t>
  </si>
  <si>
    <t>58.</t>
  </si>
  <si>
    <t>Kabel PVC silový CYKY - volně uložený</t>
  </si>
  <si>
    <t>443506111</t>
  </si>
  <si>
    <t>59.</t>
  </si>
  <si>
    <t>Vodič nn a vn CY 6 mm2 - volně uložený</t>
  </si>
  <si>
    <t>1228695932</t>
  </si>
  <si>
    <t>60.</t>
  </si>
  <si>
    <t>Žlab ocel.</t>
  </si>
  <si>
    <t>-406943459</t>
  </si>
  <si>
    <t>61.</t>
  </si>
  <si>
    <t>Trubka tuhá z PVC uložená pevně</t>
  </si>
  <si>
    <t>304225609</t>
  </si>
  <si>
    <t>62.</t>
  </si>
  <si>
    <t>Montáž osvětlení</t>
  </si>
  <si>
    <t>735539373</t>
  </si>
  <si>
    <t>63.</t>
  </si>
  <si>
    <t>-400303513</t>
  </si>
  <si>
    <t>64.</t>
  </si>
  <si>
    <t>Moduly řídicího systému</t>
  </si>
  <si>
    <t>1231952412</t>
  </si>
  <si>
    <t>65.</t>
  </si>
  <si>
    <t>Připojení el. zařízení dodáných ostat. profesemi (čerpadla, motory apod.)</t>
  </si>
  <si>
    <t>-1125250005</t>
  </si>
  <si>
    <t>66.</t>
  </si>
  <si>
    <t>Pomocné montážní práce</t>
  </si>
  <si>
    <t>2003211050</t>
  </si>
  <si>
    <t>006</t>
  </si>
  <si>
    <t>67.</t>
  </si>
  <si>
    <t>Výrobní dokumentace</t>
  </si>
  <si>
    <t>-1199822854</t>
  </si>
  <si>
    <t>68.</t>
  </si>
  <si>
    <t>Demontáž stávajícího rozvaděče MaR</t>
  </si>
  <si>
    <t>841371623</t>
  </si>
  <si>
    <t>69.</t>
  </si>
  <si>
    <t>Demontáž stávajících prvků regulace</t>
  </si>
  <si>
    <t>320110989</t>
  </si>
  <si>
    <t>70.</t>
  </si>
  <si>
    <t>Oživení systému MaR (HW, prvky měření, akční členy)</t>
  </si>
  <si>
    <t>-154896561</t>
  </si>
  <si>
    <t>71.</t>
  </si>
  <si>
    <t>Doprava a přesun osob a materiálu v době zakázky</t>
  </si>
  <si>
    <t>set</t>
  </si>
  <si>
    <t>183036174</t>
  </si>
  <si>
    <t>72.</t>
  </si>
  <si>
    <t>Přesun materiálu v místě stavby</t>
  </si>
  <si>
    <t>-1956866798</t>
  </si>
  <si>
    <t>73.</t>
  </si>
  <si>
    <t>Zaučeni obsluhy</t>
  </si>
  <si>
    <t>-692834042</t>
  </si>
  <si>
    <t>74.</t>
  </si>
  <si>
    <t>Příprava ke komplexní zkoušce</t>
  </si>
  <si>
    <t>hod.</t>
  </si>
  <si>
    <t>-76192965</t>
  </si>
  <si>
    <t>75.</t>
  </si>
  <si>
    <t>Koordinace s ostatními profesemi</t>
  </si>
  <si>
    <t>1588434693</t>
  </si>
  <si>
    <t>76.</t>
  </si>
  <si>
    <t>Pomocné stavební práce (drážky, vrtání děr)</t>
  </si>
  <si>
    <t>2056025023</t>
  </si>
  <si>
    <t>77.</t>
  </si>
  <si>
    <t>Zkušební provoz</t>
  </si>
  <si>
    <t>2001216745</t>
  </si>
  <si>
    <t>78.</t>
  </si>
  <si>
    <t>Revizní technik</t>
  </si>
  <si>
    <t>1253397741</t>
  </si>
  <si>
    <t>79.</t>
  </si>
  <si>
    <t>Dokumentace skutečného provedení</t>
  </si>
  <si>
    <t>843325583</t>
  </si>
  <si>
    <t>PS 01.3 - Stavební úpravy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</si>
  <si>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</si>
  <si>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</si>
  <si>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</si>
  <si>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</si>
  <si>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721 - Zdravotechnika - vnitřní kanalizace</t>
  </si>
  <si>
    <t xml:space="preserve">    784 - Dokončovací práce - malby a tapety</t>
  </si>
  <si>
    <t>Svislé a kompletní konstrukce</t>
  </si>
  <si>
    <t>310236251</t>
  </si>
  <si>
    <t xml:space="preserve">Zazdívka otvorů ve zdivu nadzákladovém cihlami pálenými  plochy přes 0,0225 m2 do 0,09 m2, ve zdi tl. přes 300 do 450 mm</t>
  </si>
  <si>
    <t>2050292539</t>
  </si>
  <si>
    <t>Úpravy povrchů, podlahy a osazování výplní</t>
  </si>
  <si>
    <t>612325221</t>
  </si>
  <si>
    <t>Vápenocementová omítka jednotlivých malých ploch štuková na stěnách, plochy jednotlivě do 0,09 m2</t>
  </si>
  <si>
    <t>-1482851626</t>
  </si>
  <si>
    <t>6111311X1</t>
  </si>
  <si>
    <t xml:space="preserve">Podkladní a spojovací vrstva vnitřních omítaných ploch  polymercementový spojovací můstek nanášený ručně stropů</t>
  </si>
  <si>
    <t>1213567276</t>
  </si>
  <si>
    <t>632453331</t>
  </si>
  <si>
    <t>Potěr betonový samonivelační litý tl. od 20 mm do 30 mm tř. C 25/30</t>
  </si>
  <si>
    <t>-881153461</t>
  </si>
  <si>
    <t>611000X1</t>
  </si>
  <si>
    <t>Vyspravení podlahové konstrukce</t>
  </si>
  <si>
    <t>361426660</t>
  </si>
  <si>
    <t>Ostatní konstrukce a práce, bourání</t>
  </si>
  <si>
    <t>961055111</t>
  </si>
  <si>
    <t xml:space="preserve">Bourání základů z betonu  železového</t>
  </si>
  <si>
    <t>m3</t>
  </si>
  <si>
    <t>-1750451834</t>
  </si>
  <si>
    <t>971033251</t>
  </si>
  <si>
    <t xml:space="preserve">Vybourání otvorů ve zdivu základovém nebo nadzákladovém z cihel, tvárnic, příčkovek  z cihel pálených na maltu vápennou nebo vápenocementovou plochy do 0,0225 m2, tl. do 450 mm</t>
  </si>
  <si>
    <t>-412818615</t>
  </si>
  <si>
    <t>985131111</t>
  </si>
  <si>
    <t>Očištění ploch stěn, rubu kleneb a podlah tlakovou vodou</t>
  </si>
  <si>
    <t>-690567623</t>
  </si>
  <si>
    <t>997013112</t>
  </si>
  <si>
    <t xml:space="preserve">Vnitrostaveništní doprava suti a vybouraných hmot  vodorovně do 50 m svisle s použitím mechanizace pro budovy a haly výšky přes 6 do 9 m</t>
  </si>
  <si>
    <t>-1797752735</t>
  </si>
  <si>
    <t>997002611</t>
  </si>
  <si>
    <t xml:space="preserve">Nakládání suti a vybouraných hmot na dopravní prostředek  pro vodorovné přemístění</t>
  </si>
  <si>
    <t>-1583124394</t>
  </si>
  <si>
    <t>997013501</t>
  </si>
  <si>
    <t xml:space="preserve">Odvoz suti a vybouraných hmot na skládku nebo meziskládku  se složením, na vzdálenost do 1 km</t>
  </si>
  <si>
    <t>-840894180</t>
  </si>
  <si>
    <t>1369961341</t>
  </si>
  <si>
    <t>0,78*9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</si>
  <si>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</si>
  <si>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</si>
  <si>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-946261844</t>
  </si>
  <si>
    <t>998</t>
  </si>
  <si>
    <t>Přesun hmot</t>
  </si>
  <si>
    <t>998017002</t>
  </si>
  <si>
    <t xml:space="preserve">Přesun hmot pro budovy občanské výstavby, bydlení, výrobu a služby  s omezením mechanizace vodorovná dopravní vzdálenost do 100 m pro budovy s jakoukoliv nosnou konstrukcí výšky přes 6 do 12 m</t>
  </si>
  <si>
    <t>1073953616</t>
  </si>
  <si>
    <t>721</t>
  </si>
  <si>
    <t>Zdravotechnika - vnitřní kanalizace</t>
  </si>
  <si>
    <t>721300945</t>
  </si>
  <si>
    <t xml:space="preserve">Pročištění  podlahových vpustí DN 100</t>
  </si>
  <si>
    <t>-1685549017</t>
  </si>
  <si>
    <t>783306809</t>
  </si>
  <si>
    <t>Odstranění nátěrů ze zámečnických konstrukcí okartáčováním</t>
  </si>
  <si>
    <t>1129988714</t>
  </si>
  <si>
    <t>783314201</t>
  </si>
  <si>
    <t>Základní antikorozní nátěr zámečnických konstrukcí jednonásobný syntetický standardní</t>
  </si>
  <si>
    <t>497476783</t>
  </si>
  <si>
    <t>783315101</t>
  </si>
  <si>
    <t>Mezinátěr zámečnických konstrukcí jednonásobný syntetický standardní</t>
  </si>
  <si>
    <t>1550136931</t>
  </si>
  <si>
    <t>783317101</t>
  </si>
  <si>
    <t>Krycí nátěr (email) zámečnických konstrukcí jednonásobný syntetický standardní</t>
  </si>
  <si>
    <t>-1800947346</t>
  </si>
  <si>
    <t>783933151</t>
  </si>
  <si>
    <t>Penetrační nátěr betonových podlah hladkých (z pohledového nebo gletovaného betonu, stěrky apod.) epoxidový</t>
  </si>
  <si>
    <t>-1649547636</t>
  </si>
  <si>
    <t>783937163</t>
  </si>
  <si>
    <t>Krycí (uzavírací) nátěr betonových podlah dvojnásobný epoxidový rozpouštědlový</t>
  </si>
  <si>
    <t>-1244946080</t>
  </si>
  <si>
    <t>784</t>
  </si>
  <si>
    <t>Dokončovací práce - malby a tapety</t>
  </si>
  <si>
    <t>784181101</t>
  </si>
  <si>
    <t>Penetrace podkladu jednonásobná základní akrylátová v místnostech výšky do 3,80 m</t>
  </si>
  <si>
    <t>-950321843</t>
  </si>
  <si>
    <t>784211101</t>
  </si>
  <si>
    <t>Malby z malířských směsí otěruvzdorných za mokra dvojnásobné, bílé za mokra otěruvzdorné výborně v místnostech výšky do 3,80 m</t>
  </si>
  <si>
    <t>-582989613</t>
  </si>
  <si>
    <t>VRN000X1</t>
  </si>
  <si>
    <t>Zařízení staveniště</t>
  </si>
  <si>
    <t>kpl</t>
  </si>
  <si>
    <t>1670557575</t>
  </si>
  <si>
    <t>VRN000X2</t>
  </si>
  <si>
    <t>Kompletační činnost (IČD)</t>
  </si>
  <si>
    <t>1736302813</t>
  </si>
  <si>
    <t>VRN000X3</t>
  </si>
  <si>
    <t>Rezerva rozpočtu, nepředpokládané náklady</t>
  </si>
  <si>
    <t>-2084103891</t>
  </si>
  <si>
    <t>VRN000X4</t>
  </si>
  <si>
    <t>Autorský dozor + zpracování dokumentace sk.prov</t>
  </si>
  <si>
    <t>1719484101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</si>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</sst>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29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31</v>
      </c>
      <c r="AL11" s="26"/>
      <c r="AM11" s="26"/>
      <c r="AN11" s="32" t="s">
        <v>32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34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34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26"/>
      <c r="AM14" s="26"/>
      <c r="AN14" s="39" t="s">
        <v>34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36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31</v>
      </c>
      <c r="AL17" s="26"/>
      <c r="AM17" s="26"/>
      <c r="AN17" s="32" t="s">
        <v>38</v>
      </c>
      <c r="AO17" s="26"/>
      <c r="AP17" s="26"/>
      <c r="AQ17" s="28"/>
      <c r="BE17" s="36"/>
      <c r="BS17" s="21" t="s">
        <v>39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41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42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43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44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45</v>
      </c>
      <c r="E26" s="51"/>
      <c r="F26" s="52" t="s">
        <v>46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47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48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49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50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51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52</v>
      </c>
      <c r="U32" s="58"/>
      <c r="V32" s="58"/>
      <c r="W32" s="58"/>
      <c r="X32" s="60" t="s">
        <v>53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54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2018-08TM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ZŠ Vrchlického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7. 2. 2018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Statutární město Liberec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35</v>
      </c>
      <c r="AJ46" s="71"/>
      <c r="AK46" s="71"/>
      <c r="AL46" s="71"/>
      <c r="AM46" s="74" t="str">
        <f>IF(E17="","",E17)</f>
        <v>Ing. Vladimír Skála</v>
      </c>
      <c r="AN46" s="74"/>
      <c r="AO46" s="74"/>
      <c r="AP46" s="74"/>
      <c r="AQ46" s="71"/>
      <c r="AR46" s="69"/>
      <c r="AS46" s="83" t="s">
        <v>55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33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56</v>
      </c>
      <c r="D49" s="94"/>
      <c r="E49" s="94"/>
      <c r="F49" s="94"/>
      <c r="G49" s="94"/>
      <c r="H49" s="95"/>
      <c r="I49" s="96" t="s">
        <v>57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58</v>
      </c>
      <c r="AH49" s="94"/>
      <c r="AI49" s="94"/>
      <c r="AJ49" s="94"/>
      <c r="AK49" s="94"/>
      <c r="AL49" s="94"/>
      <c r="AM49" s="94"/>
      <c r="AN49" s="96" t="s">
        <v>59</v>
      </c>
      <c r="AO49" s="94"/>
      <c r="AP49" s="94"/>
      <c r="AQ49" s="98" t="s">
        <v>60</v>
      </c>
      <c r="AR49" s="69"/>
      <c r="AS49" s="99" t="s">
        <v>61</v>
      </c>
      <c r="AT49" s="100" t="s">
        <v>62</v>
      </c>
      <c r="AU49" s="100" t="s">
        <v>63</v>
      </c>
      <c r="AV49" s="100" t="s">
        <v>64</v>
      </c>
      <c r="AW49" s="100" t="s">
        <v>65</v>
      </c>
      <c r="AX49" s="100" t="s">
        <v>66</v>
      </c>
      <c r="AY49" s="100" t="s">
        <v>67</v>
      </c>
      <c r="AZ49" s="100" t="s">
        <v>68</v>
      </c>
      <c r="BA49" s="100" t="s">
        <v>69</v>
      </c>
      <c r="BB49" s="100" t="s">
        <v>70</v>
      </c>
      <c r="BC49" s="100" t="s">
        <v>71</v>
      </c>
      <c r="BD49" s="101" t="s">
        <v>72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73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ROUND(SUM(AG52:AG54),2)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ROUND(SUM(AS52:AS54),2)</f>
        <v>0</v>
      </c>
      <c r="AT51" s="111">
        <f>ROUND(SUM(AV51:AW51),2)</f>
        <v>0</v>
      </c>
      <c r="AU51" s="112">
        <f>ROUND(SUM(AU52:AU54),5)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ROUND(SUM(AZ52:AZ54),2)</f>
        <v>0</v>
      </c>
      <c r="BA51" s="111">
        <f>ROUND(SUM(BA52:BA54),2)</f>
        <v>0</v>
      </c>
      <c r="BB51" s="111">
        <f>ROUND(SUM(BB52:BB54),2)</f>
        <v>0</v>
      </c>
      <c r="BC51" s="111">
        <f>ROUND(SUM(BC52:BC54),2)</f>
        <v>0</v>
      </c>
      <c r="BD51" s="113">
        <f>ROUND(SUM(BD52:BD54),2)</f>
        <v>0</v>
      </c>
      <c r="BS51" s="114" t="s">
        <v>74</v>
      </c>
      <c r="BT51" s="114" t="s">
        <v>75</v>
      </c>
      <c r="BU51" s="115" t="s">
        <v>76</v>
      </c>
      <c r="BV51" s="114" t="s">
        <v>77</v>
      </c>
      <c r="BW51" s="114" t="s">
        <v>7</v>
      </c>
      <c r="BX51" s="114" t="s">
        <v>78</v>
      </c>
      <c r="CL51" s="114" t="s">
        <v>21</v>
      </c>
    </row>
    <row r="52" s="5" customFormat="1" ht="31.5" customHeight="1">
      <c r="A52" s="116" t="s">
        <v>79</v>
      </c>
      <c r="B52" s="117"/>
      <c r="C52" s="118"/>
      <c r="D52" s="119" t="s">
        <v>80</v>
      </c>
      <c r="E52" s="119"/>
      <c r="F52" s="119"/>
      <c r="G52" s="119"/>
      <c r="H52" s="119"/>
      <c r="I52" s="120"/>
      <c r="J52" s="119" t="s">
        <v>19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'PS 01.1 - ZŠ Vrchlického'!J27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81</v>
      </c>
      <c r="AR52" s="123"/>
      <c r="AS52" s="124">
        <v>0</v>
      </c>
      <c r="AT52" s="125">
        <f>ROUND(SUM(AV52:AW52),2)</f>
        <v>0</v>
      </c>
      <c r="AU52" s="126">
        <f>'PS 01.1 - ZŠ Vrchlického'!P91</f>
        <v>0</v>
      </c>
      <c r="AV52" s="125">
        <f>'PS 01.1 - ZŠ Vrchlického'!J30</f>
        <v>0</v>
      </c>
      <c r="AW52" s="125">
        <f>'PS 01.1 - ZŠ Vrchlického'!J31</f>
        <v>0</v>
      </c>
      <c r="AX52" s="125">
        <f>'PS 01.1 - ZŠ Vrchlického'!J32</f>
        <v>0</v>
      </c>
      <c r="AY52" s="125">
        <f>'PS 01.1 - ZŠ Vrchlického'!J33</f>
        <v>0</v>
      </c>
      <c r="AZ52" s="125">
        <f>'PS 01.1 - ZŠ Vrchlického'!F30</f>
        <v>0</v>
      </c>
      <c r="BA52" s="125">
        <f>'PS 01.1 - ZŠ Vrchlického'!F31</f>
        <v>0</v>
      </c>
      <c r="BB52" s="125">
        <f>'PS 01.1 - ZŠ Vrchlického'!F32</f>
        <v>0</v>
      </c>
      <c r="BC52" s="125">
        <f>'PS 01.1 - ZŠ Vrchlického'!F33</f>
        <v>0</v>
      </c>
      <c r="BD52" s="127">
        <f>'PS 01.1 - ZŠ Vrchlického'!F34</f>
        <v>0</v>
      </c>
      <c r="BT52" s="128" t="s">
        <v>82</v>
      </c>
      <c r="BV52" s="128" t="s">
        <v>77</v>
      </c>
      <c r="BW52" s="128" t="s">
        <v>83</v>
      </c>
      <c r="BX52" s="128" t="s">
        <v>7</v>
      </c>
      <c r="CL52" s="128" t="s">
        <v>21</v>
      </c>
      <c r="CM52" s="128" t="s">
        <v>84</v>
      </c>
    </row>
    <row r="53" s="5" customFormat="1" ht="31.5" customHeight="1">
      <c r="A53" s="116" t="s">
        <v>79</v>
      </c>
      <c r="B53" s="117"/>
      <c r="C53" s="118"/>
      <c r="D53" s="119" t="s">
        <v>85</v>
      </c>
      <c r="E53" s="119"/>
      <c r="F53" s="119"/>
      <c r="G53" s="119"/>
      <c r="H53" s="119"/>
      <c r="I53" s="120"/>
      <c r="J53" s="119" t="s">
        <v>86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1">
        <f>'PS 01.2 - MaR'!J27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81</v>
      </c>
      <c r="AR53" s="123"/>
      <c r="AS53" s="124">
        <v>0</v>
      </c>
      <c r="AT53" s="125">
        <f>ROUND(SUM(AV53:AW53),2)</f>
        <v>0</v>
      </c>
      <c r="AU53" s="126">
        <f>'PS 01.2 - MaR'!P84</f>
        <v>0</v>
      </c>
      <c r="AV53" s="125">
        <f>'PS 01.2 - MaR'!J30</f>
        <v>0</v>
      </c>
      <c r="AW53" s="125">
        <f>'PS 01.2 - MaR'!J31</f>
        <v>0</v>
      </c>
      <c r="AX53" s="125">
        <f>'PS 01.2 - MaR'!J32</f>
        <v>0</v>
      </c>
      <c r="AY53" s="125">
        <f>'PS 01.2 - MaR'!J33</f>
        <v>0</v>
      </c>
      <c r="AZ53" s="125">
        <f>'PS 01.2 - MaR'!F30</f>
        <v>0</v>
      </c>
      <c r="BA53" s="125">
        <f>'PS 01.2 - MaR'!F31</f>
        <v>0</v>
      </c>
      <c r="BB53" s="125">
        <f>'PS 01.2 - MaR'!F32</f>
        <v>0</v>
      </c>
      <c r="BC53" s="125">
        <f>'PS 01.2 - MaR'!F33</f>
        <v>0</v>
      </c>
      <c r="BD53" s="127">
        <f>'PS 01.2 - MaR'!F34</f>
        <v>0</v>
      </c>
      <c r="BT53" s="128" t="s">
        <v>82</v>
      </c>
      <c r="BV53" s="128" t="s">
        <v>77</v>
      </c>
      <c r="BW53" s="128" t="s">
        <v>87</v>
      </c>
      <c r="BX53" s="128" t="s">
        <v>7</v>
      </c>
      <c r="CL53" s="128" t="s">
        <v>21</v>
      </c>
      <c r="CM53" s="128" t="s">
        <v>84</v>
      </c>
    </row>
    <row r="54" s="5" customFormat="1" ht="31.5" customHeight="1">
      <c r="A54" s="116" t="s">
        <v>79</v>
      </c>
      <c r="B54" s="117"/>
      <c r="C54" s="118"/>
      <c r="D54" s="119" t="s">
        <v>88</v>
      </c>
      <c r="E54" s="119"/>
      <c r="F54" s="119"/>
      <c r="G54" s="119"/>
      <c r="H54" s="119"/>
      <c r="I54" s="120"/>
      <c r="J54" s="119" t="s">
        <v>89</v>
      </c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21">
        <f>'PS 01.3 - Stavební úpravy'!J27</f>
        <v>0</v>
      </c>
      <c r="AH54" s="120"/>
      <c r="AI54" s="120"/>
      <c r="AJ54" s="120"/>
      <c r="AK54" s="120"/>
      <c r="AL54" s="120"/>
      <c r="AM54" s="120"/>
      <c r="AN54" s="121">
        <f>SUM(AG54,AT54)</f>
        <v>0</v>
      </c>
      <c r="AO54" s="120"/>
      <c r="AP54" s="120"/>
      <c r="AQ54" s="122" t="s">
        <v>81</v>
      </c>
      <c r="AR54" s="123"/>
      <c r="AS54" s="129">
        <v>0</v>
      </c>
      <c r="AT54" s="130">
        <f>ROUND(SUM(AV54:AW54),2)</f>
        <v>0</v>
      </c>
      <c r="AU54" s="131">
        <f>'PS 01.3 - Stavební úpravy'!P87</f>
        <v>0</v>
      </c>
      <c r="AV54" s="130">
        <f>'PS 01.3 - Stavební úpravy'!J30</f>
        <v>0</v>
      </c>
      <c r="AW54" s="130">
        <f>'PS 01.3 - Stavební úpravy'!J31</f>
        <v>0</v>
      </c>
      <c r="AX54" s="130">
        <f>'PS 01.3 - Stavební úpravy'!J32</f>
        <v>0</v>
      </c>
      <c r="AY54" s="130">
        <f>'PS 01.3 - Stavební úpravy'!J33</f>
        <v>0</v>
      </c>
      <c r="AZ54" s="130">
        <f>'PS 01.3 - Stavební úpravy'!F30</f>
        <v>0</v>
      </c>
      <c r="BA54" s="130">
        <f>'PS 01.3 - Stavební úpravy'!F31</f>
        <v>0</v>
      </c>
      <c r="BB54" s="130">
        <f>'PS 01.3 - Stavební úpravy'!F32</f>
        <v>0</v>
      </c>
      <c r="BC54" s="130">
        <f>'PS 01.3 - Stavební úpravy'!F33</f>
        <v>0</v>
      </c>
      <c r="BD54" s="132">
        <f>'PS 01.3 - Stavební úpravy'!F34</f>
        <v>0</v>
      </c>
      <c r="BT54" s="128" t="s">
        <v>82</v>
      </c>
      <c r="BV54" s="128" t="s">
        <v>77</v>
      </c>
      <c r="BW54" s="128" t="s">
        <v>90</v>
      </c>
      <c r="BX54" s="128" t="s">
        <v>7</v>
      </c>
      <c r="CL54" s="128" t="s">
        <v>21</v>
      </c>
      <c r="CM54" s="128" t="s">
        <v>84</v>
      </c>
    </row>
    <row r="55" s="1" customFormat="1" ht="30" customHeight="1">
      <c r="B55" s="43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69"/>
    </row>
    <row r="56" s="1" customFormat="1" ht="6.96" customHeight="1">
      <c r="B56" s="64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9"/>
    </row>
  </sheetData>
  <sheetProtection sheet="1" formatColumns="0" formatRows="0" objects="1" scenarios="1" spinCount="100000" saltValue="uavpwwGYT8+dYjzplxKmS8/wKwvvg6TvqY99FGYHM3QyTNdXBF3mR01eKZpftIeWWOOQKxCIh9C04l9CcRycQA==" hashValue="qXQjePVZan4zvp2ECXrYhROQB0GY6nYZLAetSKeQrg2lg64TAQZt5s4Olq1uXWRbQ6hpZMrgtnjgucvksN+d3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S 01.1 - ZŠ Vrchlického'!C2" display="/"/>
    <hyperlink ref="A53" location="'PS 01.2 - MaR'!C2" display="/"/>
    <hyperlink ref="A54" location="'PS 01.3 - Stavební úprav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91</v>
      </c>
      <c r="G1" s="136" t="s">
        <v>92</v>
      </c>
      <c r="H1" s="136"/>
      <c r="I1" s="137"/>
      <c r="J1" s="136" t="s">
        <v>93</v>
      </c>
      <c r="K1" s="135" t="s">
        <v>94</v>
      </c>
      <c r="L1" s="136" t="s">
        <v>95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83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84</v>
      </c>
    </row>
    <row r="4" ht="36.96" customHeight="1">
      <c r="B4" s="25"/>
      <c r="C4" s="26"/>
      <c r="D4" s="27" t="s">
        <v>96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ZŠ Vrchlického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97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98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7. 2. 2018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43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31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43" t="s">
        <v>28</v>
      </c>
      <c r="J20" s="32" t="s">
        <v>36</v>
      </c>
      <c r="K20" s="48"/>
    </row>
    <row r="21" s="1" customFormat="1" ht="18" customHeight="1">
      <c r="B21" s="43"/>
      <c r="C21" s="44"/>
      <c r="D21" s="44"/>
      <c r="E21" s="32" t="s">
        <v>37</v>
      </c>
      <c r="F21" s="44"/>
      <c r="G21" s="44"/>
      <c r="H21" s="44"/>
      <c r="I21" s="143" t="s">
        <v>31</v>
      </c>
      <c r="J21" s="32" t="s">
        <v>38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40</v>
      </c>
      <c r="E23" s="44"/>
      <c r="F23" s="44"/>
      <c r="G23" s="44"/>
      <c r="H23" s="44"/>
      <c r="I23" s="141"/>
      <c r="J23" s="44"/>
      <c r="K23" s="48"/>
    </row>
    <row r="24" s="6" customFormat="1" ht="128.25" customHeight="1">
      <c r="B24" s="145"/>
      <c r="C24" s="146"/>
      <c r="D24" s="146"/>
      <c r="E24" s="41" t="s">
        <v>99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41</v>
      </c>
      <c r="E27" s="44"/>
      <c r="F27" s="44"/>
      <c r="G27" s="44"/>
      <c r="H27" s="44"/>
      <c r="I27" s="141"/>
      <c r="J27" s="152">
        <f>ROUND(J91,2)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43</v>
      </c>
      <c r="G29" s="44"/>
      <c r="H29" s="44"/>
      <c r="I29" s="153" t="s">
        <v>42</v>
      </c>
      <c r="J29" s="49" t="s">
        <v>44</v>
      </c>
      <c r="K29" s="48"/>
    </row>
    <row r="30" s="1" customFormat="1" ht="14.4" customHeight="1">
      <c r="B30" s="43"/>
      <c r="C30" s="44"/>
      <c r="D30" s="52" t="s">
        <v>45</v>
      </c>
      <c r="E30" s="52" t="s">
        <v>46</v>
      </c>
      <c r="F30" s="154">
        <f>ROUND(SUM(BE91:BE205), 2)</f>
        <v>0</v>
      </c>
      <c r="G30" s="44"/>
      <c r="H30" s="44"/>
      <c r="I30" s="155">
        <v>0.20999999999999999</v>
      </c>
      <c r="J30" s="154">
        <f>ROUND(ROUND((SUM(BE91:BE205)), 2)*I30, 2)</f>
        <v>0</v>
      </c>
      <c r="K30" s="48"/>
    </row>
    <row r="31" s="1" customFormat="1" ht="14.4" customHeight="1">
      <c r="B31" s="43"/>
      <c r="C31" s="44"/>
      <c r="D31" s="44"/>
      <c r="E31" s="52" t="s">
        <v>47</v>
      </c>
      <c r="F31" s="154">
        <f>ROUND(SUM(BF91:BF205), 2)</f>
        <v>0</v>
      </c>
      <c r="G31" s="44"/>
      <c r="H31" s="44"/>
      <c r="I31" s="155">
        <v>0.14999999999999999</v>
      </c>
      <c r="J31" s="154">
        <f>ROUND(ROUND((SUM(BF91:BF205)),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48</v>
      </c>
      <c r="F32" s="154">
        <f>ROUND(SUM(BG91:BG205),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49</v>
      </c>
      <c r="F33" s="154">
        <f>ROUND(SUM(BH91:BH205),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50</v>
      </c>
      <c r="F34" s="154">
        <f>ROUND(SUM(BI91:BI205),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51</v>
      </c>
      <c r="E36" s="95"/>
      <c r="F36" s="95"/>
      <c r="G36" s="158" t="s">
        <v>52</v>
      </c>
      <c r="H36" s="159" t="s">
        <v>53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100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ZŠ Vrchlického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97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PS 01.1 - ZŠ Vrchlického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43" t="s">
        <v>25</v>
      </c>
      <c r="J49" s="144" t="str">
        <f>IF(J12="","",J12)</f>
        <v>7. 2. 2018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Statutární město Liberec</v>
      </c>
      <c r="G51" s="44"/>
      <c r="H51" s="44"/>
      <c r="I51" s="143" t="s">
        <v>35</v>
      </c>
      <c r="J51" s="41" t="str">
        <f>E21</f>
        <v>Ing. Vladimír Skála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101</v>
      </c>
      <c r="D54" s="156"/>
      <c r="E54" s="156"/>
      <c r="F54" s="156"/>
      <c r="G54" s="156"/>
      <c r="H54" s="156"/>
      <c r="I54" s="170"/>
      <c r="J54" s="171" t="s">
        <v>102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103</v>
      </c>
      <c r="D56" s="44"/>
      <c r="E56" s="44"/>
      <c r="F56" s="44"/>
      <c r="G56" s="44"/>
      <c r="H56" s="44"/>
      <c r="I56" s="141"/>
      <c r="J56" s="152">
        <f>J91</f>
        <v>0</v>
      </c>
      <c r="K56" s="48"/>
      <c r="AU56" s="21" t="s">
        <v>104</v>
      </c>
    </row>
    <row r="57" s="7" customFormat="1" ht="24.96" customHeight="1">
      <c r="B57" s="174"/>
      <c r="C57" s="175"/>
      <c r="D57" s="176" t="s">
        <v>105</v>
      </c>
      <c r="E57" s="177"/>
      <c r="F57" s="177"/>
      <c r="G57" s="177"/>
      <c r="H57" s="177"/>
      <c r="I57" s="178"/>
      <c r="J57" s="179">
        <f>J92</f>
        <v>0</v>
      </c>
      <c r="K57" s="180"/>
    </row>
    <row r="58" s="8" customFormat="1" ht="19.92" customHeight="1">
      <c r="B58" s="181"/>
      <c r="C58" s="182"/>
      <c r="D58" s="183" t="s">
        <v>106</v>
      </c>
      <c r="E58" s="184"/>
      <c r="F58" s="184"/>
      <c r="G58" s="184"/>
      <c r="H58" s="184"/>
      <c r="I58" s="185"/>
      <c r="J58" s="186">
        <f>J93</f>
        <v>0</v>
      </c>
      <c r="K58" s="187"/>
    </row>
    <row r="59" s="8" customFormat="1" ht="19.92" customHeight="1">
      <c r="B59" s="181"/>
      <c r="C59" s="182"/>
      <c r="D59" s="183" t="s">
        <v>107</v>
      </c>
      <c r="E59" s="184"/>
      <c r="F59" s="184"/>
      <c r="G59" s="184"/>
      <c r="H59" s="184"/>
      <c r="I59" s="185"/>
      <c r="J59" s="186">
        <f>J98</f>
        <v>0</v>
      </c>
      <c r="K59" s="187"/>
    </row>
    <row r="60" s="7" customFormat="1" ht="24.96" customHeight="1"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J103</f>
        <v>0</v>
      </c>
      <c r="K60" s="180"/>
    </row>
    <row r="61" s="8" customFormat="1" ht="19.92" customHeight="1">
      <c r="B61" s="181"/>
      <c r="C61" s="182"/>
      <c r="D61" s="183" t="s">
        <v>109</v>
      </c>
      <c r="E61" s="184"/>
      <c r="F61" s="184"/>
      <c r="G61" s="184"/>
      <c r="H61" s="184"/>
      <c r="I61" s="185"/>
      <c r="J61" s="186">
        <f>J104</f>
        <v>0</v>
      </c>
      <c r="K61" s="187"/>
    </row>
    <row r="62" s="8" customFormat="1" ht="19.92" customHeight="1">
      <c r="B62" s="181"/>
      <c r="C62" s="182"/>
      <c r="D62" s="183" t="s">
        <v>110</v>
      </c>
      <c r="E62" s="184"/>
      <c r="F62" s="184"/>
      <c r="G62" s="184"/>
      <c r="H62" s="184"/>
      <c r="I62" s="185"/>
      <c r="J62" s="186">
        <f>J118</f>
        <v>0</v>
      </c>
      <c r="K62" s="187"/>
    </row>
    <row r="63" s="8" customFormat="1" ht="19.92" customHeight="1">
      <c r="B63" s="181"/>
      <c r="C63" s="182"/>
      <c r="D63" s="183" t="s">
        <v>111</v>
      </c>
      <c r="E63" s="184"/>
      <c r="F63" s="184"/>
      <c r="G63" s="184"/>
      <c r="H63" s="184"/>
      <c r="I63" s="185"/>
      <c r="J63" s="186">
        <f>J129</f>
        <v>0</v>
      </c>
      <c r="K63" s="187"/>
    </row>
    <row r="64" s="8" customFormat="1" ht="19.92" customHeight="1">
      <c r="B64" s="181"/>
      <c r="C64" s="182"/>
      <c r="D64" s="183" t="s">
        <v>112</v>
      </c>
      <c r="E64" s="184"/>
      <c r="F64" s="184"/>
      <c r="G64" s="184"/>
      <c r="H64" s="184"/>
      <c r="I64" s="185"/>
      <c r="J64" s="186">
        <f>J133</f>
        <v>0</v>
      </c>
      <c r="K64" s="187"/>
    </row>
    <row r="65" s="8" customFormat="1" ht="19.92" customHeight="1">
      <c r="B65" s="181"/>
      <c r="C65" s="182"/>
      <c r="D65" s="183" t="s">
        <v>113</v>
      </c>
      <c r="E65" s="184"/>
      <c r="F65" s="184"/>
      <c r="G65" s="184"/>
      <c r="H65" s="184"/>
      <c r="I65" s="185"/>
      <c r="J65" s="186">
        <f>J148</f>
        <v>0</v>
      </c>
      <c r="K65" s="187"/>
    </row>
    <row r="66" s="8" customFormat="1" ht="19.92" customHeight="1">
      <c r="B66" s="181"/>
      <c r="C66" s="182"/>
      <c r="D66" s="183" t="s">
        <v>114</v>
      </c>
      <c r="E66" s="184"/>
      <c r="F66" s="184"/>
      <c r="G66" s="184"/>
      <c r="H66" s="184"/>
      <c r="I66" s="185"/>
      <c r="J66" s="186">
        <f>J158</f>
        <v>0</v>
      </c>
      <c r="K66" s="187"/>
    </row>
    <row r="67" s="8" customFormat="1" ht="19.92" customHeight="1">
      <c r="B67" s="181"/>
      <c r="C67" s="182"/>
      <c r="D67" s="183" t="s">
        <v>115</v>
      </c>
      <c r="E67" s="184"/>
      <c r="F67" s="184"/>
      <c r="G67" s="184"/>
      <c r="H67" s="184"/>
      <c r="I67" s="185"/>
      <c r="J67" s="186">
        <f>J193</f>
        <v>0</v>
      </c>
      <c r="K67" s="187"/>
    </row>
    <row r="68" s="8" customFormat="1" ht="19.92" customHeight="1">
      <c r="B68" s="181"/>
      <c r="C68" s="182"/>
      <c r="D68" s="183" t="s">
        <v>116</v>
      </c>
      <c r="E68" s="184"/>
      <c r="F68" s="184"/>
      <c r="G68" s="184"/>
      <c r="H68" s="184"/>
      <c r="I68" s="185"/>
      <c r="J68" s="186">
        <f>J197</f>
        <v>0</v>
      </c>
      <c r="K68" s="187"/>
    </row>
    <row r="69" s="7" customFormat="1" ht="24.96" customHeight="1">
      <c r="B69" s="174"/>
      <c r="C69" s="175"/>
      <c r="D69" s="176" t="s">
        <v>117</v>
      </c>
      <c r="E69" s="177"/>
      <c r="F69" s="177"/>
      <c r="G69" s="177"/>
      <c r="H69" s="177"/>
      <c r="I69" s="178"/>
      <c r="J69" s="179">
        <f>J200</f>
        <v>0</v>
      </c>
      <c r="K69" s="180"/>
    </row>
    <row r="70" s="7" customFormat="1" ht="24.96" customHeight="1">
      <c r="B70" s="174"/>
      <c r="C70" s="175"/>
      <c r="D70" s="176" t="s">
        <v>118</v>
      </c>
      <c r="E70" s="177"/>
      <c r="F70" s="177"/>
      <c r="G70" s="177"/>
      <c r="H70" s="177"/>
      <c r="I70" s="178"/>
      <c r="J70" s="179">
        <f>J203</f>
        <v>0</v>
      </c>
      <c r="K70" s="180"/>
    </row>
    <row r="71" s="8" customFormat="1" ht="19.92" customHeight="1">
      <c r="B71" s="181"/>
      <c r="C71" s="182"/>
      <c r="D71" s="183" t="s">
        <v>119</v>
      </c>
      <c r="E71" s="184"/>
      <c r="F71" s="184"/>
      <c r="G71" s="184"/>
      <c r="H71" s="184"/>
      <c r="I71" s="185"/>
      <c r="J71" s="186">
        <f>J204</f>
        <v>0</v>
      </c>
      <c r="K71" s="187"/>
    </row>
    <row r="72" s="1" customFormat="1" ht="21.84" customHeight="1">
      <c r="B72" s="43"/>
      <c r="C72" s="44"/>
      <c r="D72" s="44"/>
      <c r="E72" s="44"/>
      <c r="F72" s="44"/>
      <c r="G72" s="44"/>
      <c r="H72" s="44"/>
      <c r="I72" s="141"/>
      <c r="J72" s="44"/>
      <c r="K72" s="48"/>
    </row>
    <row r="73" s="1" customFormat="1" ht="6.96" customHeight="1">
      <c r="B73" s="64"/>
      <c r="C73" s="65"/>
      <c r="D73" s="65"/>
      <c r="E73" s="65"/>
      <c r="F73" s="65"/>
      <c r="G73" s="65"/>
      <c r="H73" s="65"/>
      <c r="I73" s="163"/>
      <c r="J73" s="65"/>
      <c r="K73" s="66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66"/>
      <c r="J77" s="68"/>
      <c r="K77" s="68"/>
      <c r="L77" s="69"/>
    </row>
    <row r="78" s="1" customFormat="1" ht="36.96" customHeight="1">
      <c r="B78" s="43"/>
      <c r="C78" s="70" t="s">
        <v>120</v>
      </c>
      <c r="D78" s="71"/>
      <c r="E78" s="71"/>
      <c r="F78" s="71"/>
      <c r="G78" s="71"/>
      <c r="H78" s="71"/>
      <c r="I78" s="188"/>
      <c r="J78" s="71"/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 ht="14.4" customHeight="1">
      <c r="B80" s="43"/>
      <c r="C80" s="73" t="s">
        <v>18</v>
      </c>
      <c r="D80" s="71"/>
      <c r="E80" s="71"/>
      <c r="F80" s="71"/>
      <c r="G80" s="71"/>
      <c r="H80" s="71"/>
      <c r="I80" s="188"/>
      <c r="J80" s="71"/>
      <c r="K80" s="71"/>
      <c r="L80" s="69"/>
    </row>
    <row r="81" s="1" customFormat="1" ht="16.5" customHeight="1">
      <c r="B81" s="43"/>
      <c r="C81" s="71"/>
      <c r="D81" s="71"/>
      <c r="E81" s="189" t="str">
        <f>E7</f>
        <v>ZŠ Vrchlického</v>
      </c>
      <c r="F81" s="73"/>
      <c r="G81" s="73"/>
      <c r="H81" s="73"/>
      <c r="I81" s="188"/>
      <c r="J81" s="71"/>
      <c r="K81" s="71"/>
      <c r="L81" s="69"/>
    </row>
    <row r="82" s="1" customFormat="1" ht="14.4" customHeight="1">
      <c r="B82" s="43"/>
      <c r="C82" s="73" t="s">
        <v>97</v>
      </c>
      <c r="D82" s="71"/>
      <c r="E82" s="71"/>
      <c r="F82" s="71"/>
      <c r="G82" s="71"/>
      <c r="H82" s="71"/>
      <c r="I82" s="188"/>
      <c r="J82" s="71"/>
      <c r="K82" s="71"/>
      <c r="L82" s="69"/>
    </row>
    <row r="83" s="1" customFormat="1" ht="17.25" customHeight="1">
      <c r="B83" s="43"/>
      <c r="C83" s="71"/>
      <c r="D83" s="71"/>
      <c r="E83" s="79" t="str">
        <f>E9</f>
        <v>PS 01.1 - ZŠ Vrchlického</v>
      </c>
      <c r="F83" s="71"/>
      <c r="G83" s="71"/>
      <c r="H83" s="71"/>
      <c r="I83" s="188"/>
      <c r="J83" s="71"/>
      <c r="K83" s="71"/>
      <c r="L83" s="69"/>
    </row>
    <row r="84" s="1" customFormat="1" ht="6.96" customHeight="1">
      <c r="B84" s="43"/>
      <c r="C84" s="71"/>
      <c r="D84" s="71"/>
      <c r="E84" s="71"/>
      <c r="F84" s="71"/>
      <c r="G84" s="71"/>
      <c r="H84" s="71"/>
      <c r="I84" s="188"/>
      <c r="J84" s="71"/>
      <c r="K84" s="71"/>
      <c r="L84" s="69"/>
    </row>
    <row r="85" s="1" customFormat="1" ht="18" customHeight="1">
      <c r="B85" s="43"/>
      <c r="C85" s="73" t="s">
        <v>23</v>
      </c>
      <c r="D85" s="71"/>
      <c r="E85" s="71"/>
      <c r="F85" s="190" t="str">
        <f>F12</f>
        <v xml:space="preserve"> </v>
      </c>
      <c r="G85" s="71"/>
      <c r="H85" s="71"/>
      <c r="I85" s="191" t="s">
        <v>25</v>
      </c>
      <c r="J85" s="82" t="str">
        <f>IF(J12="","",J12)</f>
        <v>7. 2. 2018</v>
      </c>
      <c r="K85" s="71"/>
      <c r="L85" s="69"/>
    </row>
    <row r="86" s="1" customFormat="1" ht="6.96" customHeight="1">
      <c r="B86" s="43"/>
      <c r="C86" s="71"/>
      <c r="D86" s="71"/>
      <c r="E86" s="71"/>
      <c r="F86" s="71"/>
      <c r="G86" s="71"/>
      <c r="H86" s="71"/>
      <c r="I86" s="188"/>
      <c r="J86" s="71"/>
      <c r="K86" s="71"/>
      <c r="L86" s="69"/>
    </row>
    <row r="87" s="1" customFormat="1">
      <c r="B87" s="43"/>
      <c r="C87" s="73" t="s">
        <v>27</v>
      </c>
      <c r="D87" s="71"/>
      <c r="E87" s="71"/>
      <c r="F87" s="190" t="str">
        <f>E15</f>
        <v>Statutární město Liberec</v>
      </c>
      <c r="G87" s="71"/>
      <c r="H87" s="71"/>
      <c r="I87" s="191" t="s">
        <v>35</v>
      </c>
      <c r="J87" s="190" t="str">
        <f>E21</f>
        <v>Ing. Vladimír Skála</v>
      </c>
      <c r="K87" s="71"/>
      <c r="L87" s="69"/>
    </row>
    <row r="88" s="1" customFormat="1" ht="14.4" customHeight="1">
      <c r="B88" s="43"/>
      <c r="C88" s="73" t="s">
        <v>33</v>
      </c>
      <c r="D88" s="71"/>
      <c r="E88" s="71"/>
      <c r="F88" s="190" t="str">
        <f>IF(E18="","",E18)</f>
        <v/>
      </c>
      <c r="G88" s="71"/>
      <c r="H88" s="71"/>
      <c r="I88" s="188"/>
      <c r="J88" s="71"/>
      <c r="K88" s="71"/>
      <c r="L88" s="69"/>
    </row>
    <row r="89" s="1" customFormat="1" ht="10.32" customHeight="1">
      <c r="B89" s="43"/>
      <c r="C89" s="71"/>
      <c r="D89" s="71"/>
      <c r="E89" s="71"/>
      <c r="F89" s="71"/>
      <c r="G89" s="71"/>
      <c r="H89" s="71"/>
      <c r="I89" s="188"/>
      <c r="J89" s="71"/>
      <c r="K89" s="71"/>
      <c r="L89" s="69"/>
    </row>
    <row r="90" s="9" customFormat="1" ht="29.28" customHeight="1">
      <c r="B90" s="192"/>
      <c r="C90" s="193" t="s">
        <v>121</v>
      </c>
      <c r="D90" s="194" t="s">
        <v>60</v>
      </c>
      <c r="E90" s="194" t="s">
        <v>56</v>
      </c>
      <c r="F90" s="194" t="s">
        <v>122</v>
      </c>
      <c r="G90" s="194" t="s">
        <v>123</v>
      </c>
      <c r="H90" s="194" t="s">
        <v>124</v>
      </c>
      <c r="I90" s="195" t="s">
        <v>125</v>
      </c>
      <c r="J90" s="194" t="s">
        <v>102</v>
      </c>
      <c r="K90" s="196" t="s">
        <v>126</v>
      </c>
      <c r="L90" s="197"/>
      <c r="M90" s="99" t="s">
        <v>127</v>
      </c>
      <c r="N90" s="100" t="s">
        <v>45</v>
      </c>
      <c r="O90" s="100" t="s">
        <v>128</v>
      </c>
      <c r="P90" s="100" t="s">
        <v>129</v>
      </c>
      <c r="Q90" s="100" t="s">
        <v>130</v>
      </c>
      <c r="R90" s="100" t="s">
        <v>131</v>
      </c>
      <c r="S90" s="100" t="s">
        <v>132</v>
      </c>
      <c r="T90" s="101" t="s">
        <v>133</v>
      </c>
    </row>
    <row r="91" s="1" customFormat="1" ht="29.28" customHeight="1">
      <c r="B91" s="43"/>
      <c r="C91" s="105" t="s">
        <v>103</v>
      </c>
      <c r="D91" s="71"/>
      <c r="E91" s="71"/>
      <c r="F91" s="71"/>
      <c r="G91" s="71"/>
      <c r="H91" s="71"/>
      <c r="I91" s="188"/>
      <c r="J91" s="198">
        <f>BK91</f>
        <v>0</v>
      </c>
      <c r="K91" s="71"/>
      <c r="L91" s="69"/>
      <c r="M91" s="102"/>
      <c r="N91" s="103"/>
      <c r="O91" s="103"/>
      <c r="P91" s="199">
        <f>P92+P103+P200+P203</f>
        <v>0</v>
      </c>
      <c r="Q91" s="103"/>
      <c r="R91" s="199">
        <f>R92+R103+R200+R203</f>
        <v>3.4502600000000005</v>
      </c>
      <c r="S91" s="103"/>
      <c r="T91" s="200">
        <f>T92+T103+T200+T203</f>
        <v>5.9527999999999999</v>
      </c>
      <c r="AT91" s="21" t="s">
        <v>74</v>
      </c>
      <c r="AU91" s="21" t="s">
        <v>104</v>
      </c>
      <c r="BK91" s="201">
        <f>BK92+BK103+BK200+BK203</f>
        <v>0</v>
      </c>
    </row>
    <row r="92" s="10" customFormat="1" ht="37.44" customHeight="1">
      <c r="B92" s="202"/>
      <c r="C92" s="203"/>
      <c r="D92" s="204" t="s">
        <v>74</v>
      </c>
      <c r="E92" s="205" t="s">
        <v>134</v>
      </c>
      <c r="F92" s="205" t="s">
        <v>135</v>
      </c>
      <c r="G92" s="203"/>
      <c r="H92" s="203"/>
      <c r="I92" s="206"/>
      <c r="J92" s="207">
        <f>BK92</f>
        <v>0</v>
      </c>
      <c r="K92" s="203"/>
      <c r="L92" s="208"/>
      <c r="M92" s="209"/>
      <c r="N92" s="210"/>
      <c r="O92" s="210"/>
      <c r="P92" s="211">
        <f>P93+P98</f>
        <v>0</v>
      </c>
      <c r="Q92" s="210"/>
      <c r="R92" s="211">
        <f>R93+R98</f>
        <v>0</v>
      </c>
      <c r="S92" s="210"/>
      <c r="T92" s="212">
        <f>T93+T98</f>
        <v>5.9527999999999999</v>
      </c>
      <c r="AR92" s="213" t="s">
        <v>82</v>
      </c>
      <c r="AT92" s="214" t="s">
        <v>74</v>
      </c>
      <c r="AU92" s="214" t="s">
        <v>75</v>
      </c>
      <c r="AY92" s="213" t="s">
        <v>136</v>
      </c>
      <c r="BK92" s="215">
        <f>BK93+BK98</f>
        <v>0</v>
      </c>
    </row>
    <row r="93" s="10" customFormat="1" ht="19.92" customHeight="1">
      <c r="B93" s="202"/>
      <c r="C93" s="203"/>
      <c r="D93" s="204" t="s">
        <v>74</v>
      </c>
      <c r="E93" s="216" t="s">
        <v>137</v>
      </c>
      <c r="F93" s="216" t="s">
        <v>138</v>
      </c>
      <c r="G93" s="203"/>
      <c r="H93" s="203"/>
      <c r="I93" s="206"/>
      <c r="J93" s="217">
        <f>BK93</f>
        <v>0</v>
      </c>
      <c r="K93" s="203"/>
      <c r="L93" s="208"/>
      <c r="M93" s="209"/>
      <c r="N93" s="210"/>
      <c r="O93" s="210"/>
      <c r="P93" s="211">
        <f>SUM(P94:P97)</f>
        <v>0</v>
      </c>
      <c r="Q93" s="210"/>
      <c r="R93" s="211">
        <f>SUM(R94:R97)</f>
        <v>0</v>
      </c>
      <c r="S93" s="210"/>
      <c r="T93" s="212">
        <f>SUM(T94:T97)</f>
        <v>5.9527999999999999</v>
      </c>
      <c r="AR93" s="213" t="s">
        <v>82</v>
      </c>
      <c r="AT93" s="214" t="s">
        <v>74</v>
      </c>
      <c r="AU93" s="214" t="s">
        <v>82</v>
      </c>
      <c r="AY93" s="213" t="s">
        <v>136</v>
      </c>
      <c r="BK93" s="215">
        <f>SUM(BK94:BK97)</f>
        <v>0</v>
      </c>
    </row>
    <row r="94" s="1" customFormat="1" ht="25.5" customHeight="1">
      <c r="B94" s="43"/>
      <c r="C94" s="218" t="s">
        <v>82</v>
      </c>
      <c r="D94" s="218" t="s">
        <v>139</v>
      </c>
      <c r="E94" s="219" t="s">
        <v>140</v>
      </c>
      <c r="F94" s="220" t="s">
        <v>141</v>
      </c>
      <c r="G94" s="221" t="s">
        <v>142</v>
      </c>
      <c r="H94" s="222">
        <v>85</v>
      </c>
      <c r="I94" s="223"/>
      <c r="J94" s="224">
        <f>ROUND(I94*H94,2)</f>
        <v>0</v>
      </c>
      <c r="K94" s="220" t="s">
        <v>143</v>
      </c>
      <c r="L94" s="69"/>
      <c r="M94" s="225" t="s">
        <v>21</v>
      </c>
      <c r="N94" s="226" t="s">
        <v>46</v>
      </c>
      <c r="O94" s="44"/>
      <c r="P94" s="227">
        <f>O94*H94</f>
        <v>0</v>
      </c>
      <c r="Q94" s="227">
        <v>0</v>
      </c>
      <c r="R94" s="227">
        <f>Q94*H94</f>
        <v>0</v>
      </c>
      <c r="S94" s="227">
        <v>0.0022000000000000001</v>
      </c>
      <c r="T94" s="228">
        <f>S94*H94</f>
        <v>0.187</v>
      </c>
      <c r="AR94" s="21" t="s">
        <v>144</v>
      </c>
      <c r="AT94" s="21" t="s">
        <v>139</v>
      </c>
      <c r="AU94" s="21" t="s">
        <v>84</v>
      </c>
      <c r="AY94" s="21" t="s">
        <v>136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82</v>
      </c>
      <c r="BK94" s="229">
        <f>ROUND(I94*H94,2)</f>
        <v>0</v>
      </c>
      <c r="BL94" s="21" t="s">
        <v>144</v>
      </c>
      <c r="BM94" s="21" t="s">
        <v>145</v>
      </c>
    </row>
    <row r="95" s="1" customFormat="1" ht="16.5" customHeight="1">
      <c r="B95" s="43"/>
      <c r="C95" s="218" t="s">
        <v>84</v>
      </c>
      <c r="D95" s="218" t="s">
        <v>139</v>
      </c>
      <c r="E95" s="219" t="s">
        <v>146</v>
      </c>
      <c r="F95" s="220" t="s">
        <v>147</v>
      </c>
      <c r="G95" s="221" t="s">
        <v>148</v>
      </c>
      <c r="H95" s="222">
        <v>2</v>
      </c>
      <c r="I95" s="223"/>
      <c r="J95" s="224">
        <f>ROUND(I95*H95,2)</f>
        <v>0</v>
      </c>
      <c r="K95" s="220" t="s">
        <v>143</v>
      </c>
      <c r="L95" s="69"/>
      <c r="M95" s="225" t="s">
        <v>21</v>
      </c>
      <c r="N95" s="226" t="s">
        <v>46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1.0079</v>
      </c>
      <c r="T95" s="228">
        <f>S95*H95</f>
        <v>2.0158</v>
      </c>
      <c r="AR95" s="21" t="s">
        <v>144</v>
      </c>
      <c r="AT95" s="21" t="s">
        <v>139</v>
      </c>
      <c r="AU95" s="21" t="s">
        <v>84</v>
      </c>
      <c r="AY95" s="21" t="s">
        <v>136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82</v>
      </c>
      <c r="BK95" s="229">
        <f>ROUND(I95*H95,2)</f>
        <v>0</v>
      </c>
      <c r="BL95" s="21" t="s">
        <v>144</v>
      </c>
      <c r="BM95" s="21" t="s">
        <v>149</v>
      </c>
    </row>
    <row r="96" s="1" customFormat="1" ht="25.5" customHeight="1">
      <c r="B96" s="43"/>
      <c r="C96" s="218" t="s">
        <v>150</v>
      </c>
      <c r="D96" s="218" t="s">
        <v>139</v>
      </c>
      <c r="E96" s="219" t="s">
        <v>151</v>
      </c>
      <c r="F96" s="220" t="s">
        <v>152</v>
      </c>
      <c r="G96" s="221" t="s">
        <v>153</v>
      </c>
      <c r="H96" s="222">
        <v>3750</v>
      </c>
      <c r="I96" s="223"/>
      <c r="J96" s="224">
        <f>ROUND(I96*H96,2)</f>
        <v>0</v>
      </c>
      <c r="K96" s="220" t="s">
        <v>143</v>
      </c>
      <c r="L96" s="69"/>
      <c r="M96" s="225" t="s">
        <v>21</v>
      </c>
      <c r="N96" s="226" t="s">
        <v>46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0.001</v>
      </c>
      <c r="T96" s="228">
        <f>S96*H96</f>
        <v>3.75</v>
      </c>
      <c r="AR96" s="21" t="s">
        <v>144</v>
      </c>
      <c r="AT96" s="21" t="s">
        <v>139</v>
      </c>
      <c r="AU96" s="21" t="s">
        <v>84</v>
      </c>
      <c r="AY96" s="21" t="s">
        <v>136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82</v>
      </c>
      <c r="BK96" s="229">
        <f>ROUND(I96*H96,2)</f>
        <v>0</v>
      </c>
      <c r="BL96" s="21" t="s">
        <v>144</v>
      </c>
      <c r="BM96" s="21" t="s">
        <v>154</v>
      </c>
    </row>
    <row r="97" s="1" customFormat="1" ht="25.5" customHeight="1">
      <c r="B97" s="43"/>
      <c r="C97" s="218" t="s">
        <v>155</v>
      </c>
      <c r="D97" s="218" t="s">
        <v>139</v>
      </c>
      <c r="E97" s="219" t="s">
        <v>156</v>
      </c>
      <c r="F97" s="220" t="s">
        <v>157</v>
      </c>
      <c r="G97" s="221" t="s">
        <v>158</v>
      </c>
      <c r="H97" s="222">
        <v>5.9400000000000004</v>
      </c>
      <c r="I97" s="223"/>
      <c r="J97" s="224">
        <f>ROUND(I97*H97,2)</f>
        <v>0</v>
      </c>
      <c r="K97" s="220" t="s">
        <v>143</v>
      </c>
      <c r="L97" s="69"/>
      <c r="M97" s="225" t="s">
        <v>21</v>
      </c>
      <c r="N97" s="226" t="s">
        <v>46</v>
      </c>
      <c r="O97" s="44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21" t="s">
        <v>144</v>
      </c>
      <c r="AT97" s="21" t="s">
        <v>139</v>
      </c>
      <c r="AU97" s="21" t="s">
        <v>84</v>
      </c>
      <c r="AY97" s="21" t="s">
        <v>136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82</v>
      </c>
      <c r="BK97" s="229">
        <f>ROUND(I97*H97,2)</f>
        <v>0</v>
      </c>
      <c r="BL97" s="21" t="s">
        <v>144</v>
      </c>
      <c r="BM97" s="21" t="s">
        <v>159</v>
      </c>
    </row>
    <row r="98" s="10" customFormat="1" ht="29.88" customHeight="1">
      <c r="B98" s="202"/>
      <c r="C98" s="203"/>
      <c r="D98" s="204" t="s">
        <v>74</v>
      </c>
      <c r="E98" s="216" t="s">
        <v>160</v>
      </c>
      <c r="F98" s="216" t="s">
        <v>161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SUM(P99:P102)</f>
        <v>0</v>
      </c>
      <c r="Q98" s="210"/>
      <c r="R98" s="211">
        <f>SUM(R99:R102)</f>
        <v>0</v>
      </c>
      <c r="S98" s="210"/>
      <c r="T98" s="212">
        <f>SUM(T99:T102)</f>
        <v>0</v>
      </c>
      <c r="AR98" s="213" t="s">
        <v>82</v>
      </c>
      <c r="AT98" s="214" t="s">
        <v>74</v>
      </c>
      <c r="AU98" s="214" t="s">
        <v>82</v>
      </c>
      <c r="AY98" s="213" t="s">
        <v>136</v>
      </c>
      <c r="BK98" s="215">
        <f>SUM(BK99:BK102)</f>
        <v>0</v>
      </c>
    </row>
    <row r="99" s="1" customFormat="1" ht="25.5" customHeight="1">
      <c r="B99" s="43"/>
      <c r="C99" s="218" t="s">
        <v>162</v>
      </c>
      <c r="D99" s="218" t="s">
        <v>139</v>
      </c>
      <c r="E99" s="219" t="s">
        <v>163</v>
      </c>
      <c r="F99" s="220" t="s">
        <v>164</v>
      </c>
      <c r="G99" s="221" t="s">
        <v>158</v>
      </c>
      <c r="H99" s="222">
        <v>5.9530000000000003</v>
      </c>
      <c r="I99" s="223"/>
      <c r="J99" s="224">
        <f>ROUND(I99*H99,2)</f>
        <v>0</v>
      </c>
      <c r="K99" s="220" t="s">
        <v>143</v>
      </c>
      <c r="L99" s="69"/>
      <c r="M99" s="225" t="s">
        <v>21</v>
      </c>
      <c r="N99" s="226" t="s">
        <v>46</v>
      </c>
      <c r="O99" s="4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21" t="s">
        <v>155</v>
      </c>
      <c r="AT99" s="21" t="s">
        <v>139</v>
      </c>
      <c r="AU99" s="21" t="s">
        <v>84</v>
      </c>
      <c r="AY99" s="21" t="s">
        <v>136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82</v>
      </c>
      <c r="BK99" s="229">
        <f>ROUND(I99*H99,2)</f>
        <v>0</v>
      </c>
      <c r="BL99" s="21" t="s">
        <v>155</v>
      </c>
      <c r="BM99" s="21" t="s">
        <v>165</v>
      </c>
    </row>
    <row r="100" s="1" customFormat="1" ht="25.5" customHeight="1">
      <c r="B100" s="43"/>
      <c r="C100" s="218" t="s">
        <v>166</v>
      </c>
      <c r="D100" s="218" t="s">
        <v>139</v>
      </c>
      <c r="E100" s="219" t="s">
        <v>167</v>
      </c>
      <c r="F100" s="220" t="s">
        <v>168</v>
      </c>
      <c r="G100" s="221" t="s">
        <v>158</v>
      </c>
      <c r="H100" s="222">
        <v>59.530000000000001</v>
      </c>
      <c r="I100" s="223"/>
      <c r="J100" s="224">
        <f>ROUND(I100*H100,2)</f>
        <v>0</v>
      </c>
      <c r="K100" s="220" t="s">
        <v>143</v>
      </c>
      <c r="L100" s="69"/>
      <c r="M100" s="225" t="s">
        <v>21</v>
      </c>
      <c r="N100" s="226" t="s">
        <v>46</v>
      </c>
      <c r="O100" s="4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1" t="s">
        <v>155</v>
      </c>
      <c r="AT100" s="21" t="s">
        <v>139</v>
      </c>
      <c r="AU100" s="21" t="s">
        <v>84</v>
      </c>
      <c r="AY100" s="21" t="s">
        <v>136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82</v>
      </c>
      <c r="BK100" s="229">
        <f>ROUND(I100*H100,2)</f>
        <v>0</v>
      </c>
      <c r="BL100" s="21" t="s">
        <v>155</v>
      </c>
      <c r="BM100" s="21" t="s">
        <v>169</v>
      </c>
    </row>
    <row r="101" s="11" customFormat="1">
      <c r="B101" s="230"/>
      <c r="C101" s="231"/>
      <c r="D101" s="232" t="s">
        <v>170</v>
      </c>
      <c r="E101" s="231"/>
      <c r="F101" s="233" t="s">
        <v>171</v>
      </c>
      <c r="G101" s="231"/>
      <c r="H101" s="234">
        <v>59.530000000000001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170</v>
      </c>
      <c r="AU101" s="240" t="s">
        <v>84</v>
      </c>
      <c r="AV101" s="11" t="s">
        <v>84</v>
      </c>
      <c r="AW101" s="11" t="s">
        <v>6</v>
      </c>
      <c r="AX101" s="11" t="s">
        <v>82</v>
      </c>
      <c r="AY101" s="240" t="s">
        <v>136</v>
      </c>
    </row>
    <row r="102" s="1" customFormat="1" ht="25.5" customHeight="1">
      <c r="B102" s="43"/>
      <c r="C102" s="218" t="s">
        <v>172</v>
      </c>
      <c r="D102" s="218" t="s">
        <v>139</v>
      </c>
      <c r="E102" s="219" t="s">
        <v>173</v>
      </c>
      <c r="F102" s="220" t="s">
        <v>174</v>
      </c>
      <c r="G102" s="221" t="s">
        <v>158</v>
      </c>
      <c r="H102" s="222">
        <v>5.9530000000000003</v>
      </c>
      <c r="I102" s="223"/>
      <c r="J102" s="224">
        <f>ROUND(I102*H102,2)</f>
        <v>0</v>
      </c>
      <c r="K102" s="220" t="s">
        <v>143</v>
      </c>
      <c r="L102" s="69"/>
      <c r="M102" s="225" t="s">
        <v>21</v>
      </c>
      <c r="N102" s="226" t="s">
        <v>46</v>
      </c>
      <c r="O102" s="4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1" t="s">
        <v>155</v>
      </c>
      <c r="AT102" s="21" t="s">
        <v>139</v>
      </c>
      <c r="AU102" s="21" t="s">
        <v>84</v>
      </c>
      <c r="AY102" s="21" t="s">
        <v>136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82</v>
      </c>
      <c r="BK102" s="229">
        <f>ROUND(I102*H102,2)</f>
        <v>0</v>
      </c>
      <c r="BL102" s="21" t="s">
        <v>155</v>
      </c>
      <c r="BM102" s="21" t="s">
        <v>175</v>
      </c>
    </row>
    <row r="103" s="10" customFormat="1" ht="37.44" customHeight="1">
      <c r="B103" s="202"/>
      <c r="C103" s="203"/>
      <c r="D103" s="204" t="s">
        <v>74</v>
      </c>
      <c r="E103" s="205" t="s">
        <v>176</v>
      </c>
      <c r="F103" s="205" t="s">
        <v>177</v>
      </c>
      <c r="G103" s="203"/>
      <c r="H103" s="203"/>
      <c r="I103" s="206"/>
      <c r="J103" s="207">
        <f>BK103</f>
        <v>0</v>
      </c>
      <c r="K103" s="203"/>
      <c r="L103" s="208"/>
      <c r="M103" s="209"/>
      <c r="N103" s="210"/>
      <c r="O103" s="210"/>
      <c r="P103" s="211">
        <f>P104+P118+P129+P133+P148+P158+P193+P197</f>
        <v>0</v>
      </c>
      <c r="Q103" s="210"/>
      <c r="R103" s="211">
        <f>R104+R118+R129+R133+R148+R158+R193+R197</f>
        <v>3.4502600000000005</v>
      </c>
      <c r="S103" s="210"/>
      <c r="T103" s="212">
        <f>T104+T118+T129+T133+T148+T158+T193+T197</f>
        <v>0</v>
      </c>
      <c r="AR103" s="213" t="s">
        <v>84</v>
      </c>
      <c r="AT103" s="214" t="s">
        <v>74</v>
      </c>
      <c r="AU103" s="214" t="s">
        <v>75</v>
      </c>
      <c r="AY103" s="213" t="s">
        <v>136</v>
      </c>
      <c r="BK103" s="215">
        <f>BK104+BK118+BK129+BK133+BK148+BK158+BK193+BK197</f>
        <v>0</v>
      </c>
    </row>
    <row r="104" s="10" customFormat="1" ht="19.92" customHeight="1">
      <c r="B104" s="202"/>
      <c r="C104" s="203"/>
      <c r="D104" s="204" t="s">
        <v>74</v>
      </c>
      <c r="E104" s="216" t="s">
        <v>178</v>
      </c>
      <c r="F104" s="216" t="s">
        <v>179</v>
      </c>
      <c r="G104" s="203"/>
      <c r="H104" s="203"/>
      <c r="I104" s="206"/>
      <c r="J104" s="217">
        <f>BK104</f>
        <v>0</v>
      </c>
      <c r="K104" s="203"/>
      <c r="L104" s="208"/>
      <c r="M104" s="209"/>
      <c r="N104" s="210"/>
      <c r="O104" s="210"/>
      <c r="P104" s="211">
        <f>SUM(P105:P117)</f>
        <v>0</v>
      </c>
      <c r="Q104" s="210"/>
      <c r="R104" s="211">
        <f>SUM(R105:R117)</f>
        <v>0.17979999999999999</v>
      </c>
      <c r="S104" s="210"/>
      <c r="T104" s="212">
        <f>SUM(T105:T117)</f>
        <v>0</v>
      </c>
      <c r="AR104" s="213" t="s">
        <v>84</v>
      </c>
      <c r="AT104" s="214" t="s">
        <v>74</v>
      </c>
      <c r="AU104" s="214" t="s">
        <v>82</v>
      </c>
      <c r="AY104" s="213" t="s">
        <v>136</v>
      </c>
      <c r="BK104" s="215">
        <f>SUM(BK105:BK117)</f>
        <v>0</v>
      </c>
    </row>
    <row r="105" s="1" customFormat="1" ht="51" customHeight="1">
      <c r="B105" s="43"/>
      <c r="C105" s="218" t="s">
        <v>180</v>
      </c>
      <c r="D105" s="218" t="s">
        <v>139</v>
      </c>
      <c r="E105" s="219" t="s">
        <v>181</v>
      </c>
      <c r="F105" s="220" t="s">
        <v>182</v>
      </c>
      <c r="G105" s="221" t="s">
        <v>183</v>
      </c>
      <c r="H105" s="222">
        <v>48</v>
      </c>
      <c r="I105" s="223"/>
      <c r="J105" s="224">
        <f>ROUND(I105*H105,2)</f>
        <v>0</v>
      </c>
      <c r="K105" s="220" t="s">
        <v>143</v>
      </c>
      <c r="L105" s="69"/>
      <c r="M105" s="225" t="s">
        <v>21</v>
      </c>
      <c r="N105" s="226" t="s">
        <v>46</v>
      </c>
      <c r="O105" s="44"/>
      <c r="P105" s="227">
        <f>O105*H105</f>
        <v>0</v>
      </c>
      <c r="Q105" s="227">
        <v>6.0000000000000002E-05</v>
      </c>
      <c r="R105" s="227">
        <f>Q105*H105</f>
        <v>0.0028800000000000002</v>
      </c>
      <c r="S105" s="227">
        <v>0</v>
      </c>
      <c r="T105" s="228">
        <f>S105*H105</f>
        <v>0</v>
      </c>
      <c r="AR105" s="21" t="s">
        <v>144</v>
      </c>
      <c r="AT105" s="21" t="s">
        <v>139</v>
      </c>
      <c r="AU105" s="21" t="s">
        <v>84</v>
      </c>
      <c r="AY105" s="21" t="s">
        <v>136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82</v>
      </c>
      <c r="BK105" s="229">
        <f>ROUND(I105*H105,2)</f>
        <v>0</v>
      </c>
      <c r="BL105" s="21" t="s">
        <v>144</v>
      </c>
      <c r="BM105" s="21" t="s">
        <v>184</v>
      </c>
    </row>
    <row r="106" s="1" customFormat="1" ht="16.5" customHeight="1">
      <c r="B106" s="43"/>
      <c r="C106" s="241" t="s">
        <v>185</v>
      </c>
      <c r="D106" s="241" t="s">
        <v>186</v>
      </c>
      <c r="E106" s="242" t="s">
        <v>187</v>
      </c>
      <c r="F106" s="243" t="s">
        <v>188</v>
      </c>
      <c r="G106" s="244" t="s">
        <v>183</v>
      </c>
      <c r="H106" s="245">
        <v>18</v>
      </c>
      <c r="I106" s="246"/>
      <c r="J106" s="247">
        <f>ROUND(I106*H106,2)</f>
        <v>0</v>
      </c>
      <c r="K106" s="243" t="s">
        <v>143</v>
      </c>
      <c r="L106" s="248"/>
      <c r="M106" s="249" t="s">
        <v>21</v>
      </c>
      <c r="N106" s="250" t="s">
        <v>46</v>
      </c>
      <c r="O106" s="44"/>
      <c r="P106" s="227">
        <f>O106*H106</f>
        <v>0</v>
      </c>
      <c r="Q106" s="227">
        <v>9.0000000000000006E-05</v>
      </c>
      <c r="R106" s="227">
        <f>Q106*H106</f>
        <v>0.0016200000000000001</v>
      </c>
      <c r="S106" s="227">
        <v>0</v>
      </c>
      <c r="T106" s="228">
        <f>S106*H106</f>
        <v>0</v>
      </c>
      <c r="AR106" s="21" t="s">
        <v>189</v>
      </c>
      <c r="AT106" s="21" t="s">
        <v>186</v>
      </c>
      <c r="AU106" s="21" t="s">
        <v>84</v>
      </c>
      <c r="AY106" s="21" t="s">
        <v>136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82</v>
      </c>
      <c r="BK106" s="229">
        <f>ROUND(I106*H106,2)</f>
        <v>0</v>
      </c>
      <c r="BL106" s="21" t="s">
        <v>144</v>
      </c>
      <c r="BM106" s="21" t="s">
        <v>190</v>
      </c>
    </row>
    <row r="107" s="1" customFormat="1" ht="16.5" customHeight="1">
      <c r="B107" s="43"/>
      <c r="C107" s="241" t="s">
        <v>191</v>
      </c>
      <c r="D107" s="241" t="s">
        <v>186</v>
      </c>
      <c r="E107" s="242" t="s">
        <v>192</v>
      </c>
      <c r="F107" s="243" t="s">
        <v>193</v>
      </c>
      <c r="G107" s="244" t="s">
        <v>183</v>
      </c>
      <c r="H107" s="245">
        <v>10</v>
      </c>
      <c r="I107" s="246"/>
      <c r="J107" s="247">
        <f>ROUND(I107*H107,2)</f>
        <v>0</v>
      </c>
      <c r="K107" s="243" t="s">
        <v>143</v>
      </c>
      <c r="L107" s="248"/>
      <c r="M107" s="249" t="s">
        <v>21</v>
      </c>
      <c r="N107" s="250" t="s">
        <v>46</v>
      </c>
      <c r="O107" s="44"/>
      <c r="P107" s="227">
        <f>O107*H107</f>
        <v>0</v>
      </c>
      <c r="Q107" s="227">
        <v>0.00011</v>
      </c>
      <c r="R107" s="227">
        <f>Q107*H107</f>
        <v>0.0011000000000000001</v>
      </c>
      <c r="S107" s="227">
        <v>0</v>
      </c>
      <c r="T107" s="228">
        <f>S107*H107</f>
        <v>0</v>
      </c>
      <c r="AR107" s="21" t="s">
        <v>189</v>
      </c>
      <c r="AT107" s="21" t="s">
        <v>186</v>
      </c>
      <c r="AU107" s="21" t="s">
        <v>84</v>
      </c>
      <c r="AY107" s="21" t="s">
        <v>136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82</v>
      </c>
      <c r="BK107" s="229">
        <f>ROUND(I107*H107,2)</f>
        <v>0</v>
      </c>
      <c r="BL107" s="21" t="s">
        <v>144</v>
      </c>
      <c r="BM107" s="21" t="s">
        <v>194</v>
      </c>
    </row>
    <row r="108" s="1" customFormat="1" ht="16.5" customHeight="1">
      <c r="B108" s="43"/>
      <c r="C108" s="241" t="s">
        <v>195</v>
      </c>
      <c r="D108" s="241" t="s">
        <v>186</v>
      </c>
      <c r="E108" s="242" t="s">
        <v>196</v>
      </c>
      <c r="F108" s="243" t="s">
        <v>197</v>
      </c>
      <c r="G108" s="244" t="s">
        <v>183</v>
      </c>
      <c r="H108" s="245">
        <v>20</v>
      </c>
      <c r="I108" s="246"/>
      <c r="J108" s="247">
        <f>ROUND(I108*H108,2)</f>
        <v>0</v>
      </c>
      <c r="K108" s="243" t="s">
        <v>143</v>
      </c>
      <c r="L108" s="248"/>
      <c r="M108" s="249" t="s">
        <v>21</v>
      </c>
      <c r="N108" s="250" t="s">
        <v>46</v>
      </c>
      <c r="O108" s="44"/>
      <c r="P108" s="227">
        <f>O108*H108</f>
        <v>0</v>
      </c>
      <c r="Q108" s="227">
        <v>0.00013999999999999999</v>
      </c>
      <c r="R108" s="227">
        <f>Q108*H108</f>
        <v>0.0027999999999999995</v>
      </c>
      <c r="S108" s="227">
        <v>0</v>
      </c>
      <c r="T108" s="228">
        <f>S108*H108</f>
        <v>0</v>
      </c>
      <c r="AR108" s="21" t="s">
        <v>189</v>
      </c>
      <c r="AT108" s="21" t="s">
        <v>186</v>
      </c>
      <c r="AU108" s="21" t="s">
        <v>84</v>
      </c>
      <c r="AY108" s="21" t="s">
        <v>136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82</v>
      </c>
      <c r="BK108" s="229">
        <f>ROUND(I108*H108,2)</f>
        <v>0</v>
      </c>
      <c r="BL108" s="21" t="s">
        <v>144</v>
      </c>
      <c r="BM108" s="21" t="s">
        <v>198</v>
      </c>
    </row>
    <row r="109" s="1" customFormat="1" ht="51" customHeight="1">
      <c r="B109" s="43"/>
      <c r="C109" s="218" t="s">
        <v>199</v>
      </c>
      <c r="D109" s="218" t="s">
        <v>139</v>
      </c>
      <c r="E109" s="219" t="s">
        <v>200</v>
      </c>
      <c r="F109" s="220" t="s">
        <v>201</v>
      </c>
      <c r="G109" s="221" t="s">
        <v>183</v>
      </c>
      <c r="H109" s="222">
        <v>142</v>
      </c>
      <c r="I109" s="223"/>
      <c r="J109" s="224">
        <f>ROUND(I109*H109,2)</f>
        <v>0</v>
      </c>
      <c r="K109" s="220" t="s">
        <v>143</v>
      </c>
      <c r="L109" s="69"/>
      <c r="M109" s="225" t="s">
        <v>21</v>
      </c>
      <c r="N109" s="226" t="s">
        <v>46</v>
      </c>
      <c r="O109" s="44"/>
      <c r="P109" s="227">
        <f>O109*H109</f>
        <v>0</v>
      </c>
      <c r="Q109" s="227">
        <v>9.0000000000000006E-05</v>
      </c>
      <c r="R109" s="227">
        <f>Q109*H109</f>
        <v>0.012780000000000001</v>
      </c>
      <c r="S109" s="227">
        <v>0</v>
      </c>
      <c r="T109" s="228">
        <f>S109*H109</f>
        <v>0</v>
      </c>
      <c r="AR109" s="21" t="s">
        <v>144</v>
      </c>
      <c r="AT109" s="21" t="s">
        <v>139</v>
      </c>
      <c r="AU109" s="21" t="s">
        <v>84</v>
      </c>
      <c r="AY109" s="21" t="s">
        <v>136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82</v>
      </c>
      <c r="BK109" s="229">
        <f>ROUND(I109*H109,2)</f>
        <v>0</v>
      </c>
      <c r="BL109" s="21" t="s">
        <v>144</v>
      </c>
      <c r="BM109" s="21" t="s">
        <v>202</v>
      </c>
    </row>
    <row r="110" s="1" customFormat="1" ht="25.5" customHeight="1">
      <c r="B110" s="43"/>
      <c r="C110" s="241" t="s">
        <v>203</v>
      </c>
      <c r="D110" s="241" t="s">
        <v>186</v>
      </c>
      <c r="E110" s="242" t="s">
        <v>204</v>
      </c>
      <c r="F110" s="243" t="s">
        <v>205</v>
      </c>
      <c r="G110" s="244" t="s">
        <v>183</v>
      </c>
      <c r="H110" s="245">
        <v>26</v>
      </c>
      <c r="I110" s="246"/>
      <c r="J110" s="247">
        <f>ROUND(I110*H110,2)</f>
        <v>0</v>
      </c>
      <c r="K110" s="243" t="s">
        <v>143</v>
      </c>
      <c r="L110" s="248"/>
      <c r="M110" s="249" t="s">
        <v>21</v>
      </c>
      <c r="N110" s="250" t="s">
        <v>46</v>
      </c>
      <c r="O110" s="44"/>
      <c r="P110" s="227">
        <f>O110*H110</f>
        <v>0</v>
      </c>
      <c r="Q110" s="227">
        <v>0.00059000000000000003</v>
      </c>
      <c r="R110" s="227">
        <f>Q110*H110</f>
        <v>0.015340000000000001</v>
      </c>
      <c r="S110" s="227">
        <v>0</v>
      </c>
      <c r="T110" s="228">
        <f>S110*H110</f>
        <v>0</v>
      </c>
      <c r="AR110" s="21" t="s">
        <v>189</v>
      </c>
      <c r="AT110" s="21" t="s">
        <v>186</v>
      </c>
      <c r="AU110" s="21" t="s">
        <v>84</v>
      </c>
      <c r="AY110" s="21" t="s">
        <v>136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82</v>
      </c>
      <c r="BK110" s="229">
        <f>ROUND(I110*H110,2)</f>
        <v>0</v>
      </c>
      <c r="BL110" s="21" t="s">
        <v>144</v>
      </c>
      <c r="BM110" s="21" t="s">
        <v>206</v>
      </c>
    </row>
    <row r="111" s="1" customFormat="1" ht="25.5" customHeight="1">
      <c r="B111" s="43"/>
      <c r="C111" s="241" t="s">
        <v>207</v>
      </c>
      <c r="D111" s="241" t="s">
        <v>186</v>
      </c>
      <c r="E111" s="242" t="s">
        <v>208</v>
      </c>
      <c r="F111" s="243" t="s">
        <v>209</v>
      </c>
      <c r="G111" s="244" t="s">
        <v>183</v>
      </c>
      <c r="H111" s="245">
        <v>48</v>
      </c>
      <c r="I111" s="246"/>
      <c r="J111" s="247">
        <f>ROUND(I111*H111,2)</f>
        <v>0</v>
      </c>
      <c r="K111" s="243" t="s">
        <v>143</v>
      </c>
      <c r="L111" s="248"/>
      <c r="M111" s="249" t="s">
        <v>21</v>
      </c>
      <c r="N111" s="250" t="s">
        <v>46</v>
      </c>
      <c r="O111" s="44"/>
      <c r="P111" s="227">
        <f>O111*H111</f>
        <v>0</v>
      </c>
      <c r="Q111" s="227">
        <v>0.00092000000000000003</v>
      </c>
      <c r="R111" s="227">
        <f>Q111*H111</f>
        <v>0.044160000000000005</v>
      </c>
      <c r="S111" s="227">
        <v>0</v>
      </c>
      <c r="T111" s="228">
        <f>S111*H111</f>
        <v>0</v>
      </c>
      <c r="AR111" s="21" t="s">
        <v>189</v>
      </c>
      <c r="AT111" s="21" t="s">
        <v>186</v>
      </c>
      <c r="AU111" s="21" t="s">
        <v>84</v>
      </c>
      <c r="AY111" s="21" t="s">
        <v>136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82</v>
      </c>
      <c r="BK111" s="229">
        <f>ROUND(I111*H111,2)</f>
        <v>0</v>
      </c>
      <c r="BL111" s="21" t="s">
        <v>144</v>
      </c>
      <c r="BM111" s="21" t="s">
        <v>210</v>
      </c>
    </row>
    <row r="112" s="1" customFormat="1" ht="25.5" customHeight="1">
      <c r="B112" s="43"/>
      <c r="C112" s="241" t="s">
        <v>10</v>
      </c>
      <c r="D112" s="241" t="s">
        <v>186</v>
      </c>
      <c r="E112" s="242" t="s">
        <v>211</v>
      </c>
      <c r="F112" s="243" t="s">
        <v>212</v>
      </c>
      <c r="G112" s="244" t="s">
        <v>183</v>
      </c>
      <c r="H112" s="245">
        <v>12</v>
      </c>
      <c r="I112" s="246"/>
      <c r="J112" s="247">
        <f>ROUND(I112*H112,2)</f>
        <v>0</v>
      </c>
      <c r="K112" s="243" t="s">
        <v>143</v>
      </c>
      <c r="L112" s="248"/>
      <c r="M112" s="249" t="s">
        <v>21</v>
      </c>
      <c r="N112" s="250" t="s">
        <v>46</v>
      </c>
      <c r="O112" s="44"/>
      <c r="P112" s="227">
        <f>O112*H112</f>
        <v>0</v>
      </c>
      <c r="Q112" s="227">
        <v>0.0010100000000000001</v>
      </c>
      <c r="R112" s="227">
        <f>Q112*H112</f>
        <v>0.012120000000000001</v>
      </c>
      <c r="S112" s="227">
        <v>0</v>
      </c>
      <c r="T112" s="228">
        <f>S112*H112</f>
        <v>0</v>
      </c>
      <c r="AR112" s="21" t="s">
        <v>189</v>
      </c>
      <c r="AT112" s="21" t="s">
        <v>186</v>
      </c>
      <c r="AU112" s="21" t="s">
        <v>84</v>
      </c>
      <c r="AY112" s="21" t="s">
        <v>136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82</v>
      </c>
      <c r="BK112" s="229">
        <f>ROUND(I112*H112,2)</f>
        <v>0</v>
      </c>
      <c r="BL112" s="21" t="s">
        <v>144</v>
      </c>
      <c r="BM112" s="21" t="s">
        <v>213</v>
      </c>
    </row>
    <row r="113" s="1" customFormat="1" ht="25.5" customHeight="1">
      <c r="B113" s="43"/>
      <c r="C113" s="241" t="s">
        <v>144</v>
      </c>
      <c r="D113" s="241" t="s">
        <v>186</v>
      </c>
      <c r="E113" s="242" t="s">
        <v>214</v>
      </c>
      <c r="F113" s="243" t="s">
        <v>215</v>
      </c>
      <c r="G113" s="244" t="s">
        <v>183</v>
      </c>
      <c r="H113" s="245">
        <v>20</v>
      </c>
      <c r="I113" s="246"/>
      <c r="J113" s="247">
        <f>ROUND(I113*H113,2)</f>
        <v>0</v>
      </c>
      <c r="K113" s="243" t="s">
        <v>143</v>
      </c>
      <c r="L113" s="248"/>
      <c r="M113" s="249" t="s">
        <v>21</v>
      </c>
      <c r="N113" s="250" t="s">
        <v>46</v>
      </c>
      <c r="O113" s="44"/>
      <c r="P113" s="227">
        <f>O113*H113</f>
        <v>0</v>
      </c>
      <c r="Q113" s="227">
        <v>0.00108</v>
      </c>
      <c r="R113" s="227">
        <f>Q113*H113</f>
        <v>0.021600000000000001</v>
      </c>
      <c r="S113" s="227">
        <v>0</v>
      </c>
      <c r="T113" s="228">
        <f>S113*H113</f>
        <v>0</v>
      </c>
      <c r="AR113" s="21" t="s">
        <v>189</v>
      </c>
      <c r="AT113" s="21" t="s">
        <v>186</v>
      </c>
      <c r="AU113" s="21" t="s">
        <v>84</v>
      </c>
      <c r="AY113" s="21" t="s">
        <v>136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82</v>
      </c>
      <c r="BK113" s="229">
        <f>ROUND(I113*H113,2)</f>
        <v>0</v>
      </c>
      <c r="BL113" s="21" t="s">
        <v>144</v>
      </c>
      <c r="BM113" s="21" t="s">
        <v>216</v>
      </c>
    </row>
    <row r="114" s="1" customFormat="1" ht="25.5" customHeight="1">
      <c r="B114" s="43"/>
      <c r="C114" s="241" t="s">
        <v>217</v>
      </c>
      <c r="D114" s="241" t="s">
        <v>186</v>
      </c>
      <c r="E114" s="242" t="s">
        <v>218</v>
      </c>
      <c r="F114" s="243" t="s">
        <v>219</v>
      </c>
      <c r="G114" s="244" t="s">
        <v>183</v>
      </c>
      <c r="H114" s="245">
        <v>36</v>
      </c>
      <c r="I114" s="246"/>
      <c r="J114" s="247">
        <f>ROUND(I114*H114,2)</f>
        <v>0</v>
      </c>
      <c r="K114" s="243" t="s">
        <v>143</v>
      </c>
      <c r="L114" s="248"/>
      <c r="M114" s="249" t="s">
        <v>21</v>
      </c>
      <c r="N114" s="250" t="s">
        <v>46</v>
      </c>
      <c r="O114" s="44"/>
      <c r="P114" s="227">
        <f>O114*H114</f>
        <v>0</v>
      </c>
      <c r="Q114" s="227">
        <v>0.0012099999999999999</v>
      </c>
      <c r="R114" s="227">
        <f>Q114*H114</f>
        <v>0.043559999999999995</v>
      </c>
      <c r="S114" s="227">
        <v>0</v>
      </c>
      <c r="T114" s="228">
        <f>S114*H114</f>
        <v>0</v>
      </c>
      <c r="AR114" s="21" t="s">
        <v>189</v>
      </c>
      <c r="AT114" s="21" t="s">
        <v>186</v>
      </c>
      <c r="AU114" s="21" t="s">
        <v>84</v>
      </c>
      <c r="AY114" s="21" t="s">
        <v>136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82</v>
      </c>
      <c r="BK114" s="229">
        <f>ROUND(I114*H114,2)</f>
        <v>0</v>
      </c>
      <c r="BL114" s="21" t="s">
        <v>144</v>
      </c>
      <c r="BM114" s="21" t="s">
        <v>220</v>
      </c>
    </row>
    <row r="115" s="1" customFormat="1" ht="51" customHeight="1">
      <c r="B115" s="43"/>
      <c r="C115" s="218" t="s">
        <v>221</v>
      </c>
      <c r="D115" s="218" t="s">
        <v>139</v>
      </c>
      <c r="E115" s="219" t="s">
        <v>222</v>
      </c>
      <c r="F115" s="220" t="s">
        <v>223</v>
      </c>
      <c r="G115" s="221" t="s">
        <v>183</v>
      </c>
      <c r="H115" s="222">
        <v>14</v>
      </c>
      <c r="I115" s="223"/>
      <c r="J115" s="224">
        <f>ROUND(I115*H115,2)</f>
        <v>0</v>
      </c>
      <c r="K115" s="220" t="s">
        <v>143</v>
      </c>
      <c r="L115" s="69"/>
      <c r="M115" s="225" t="s">
        <v>21</v>
      </c>
      <c r="N115" s="226" t="s">
        <v>46</v>
      </c>
      <c r="O115" s="44"/>
      <c r="P115" s="227">
        <f>O115*H115</f>
        <v>0</v>
      </c>
      <c r="Q115" s="227">
        <v>0.00017000000000000001</v>
      </c>
      <c r="R115" s="227">
        <f>Q115*H115</f>
        <v>0.0023800000000000002</v>
      </c>
      <c r="S115" s="227">
        <v>0</v>
      </c>
      <c r="T115" s="228">
        <f>S115*H115</f>
        <v>0</v>
      </c>
      <c r="AR115" s="21" t="s">
        <v>144</v>
      </c>
      <c r="AT115" s="21" t="s">
        <v>139</v>
      </c>
      <c r="AU115" s="21" t="s">
        <v>84</v>
      </c>
      <c r="AY115" s="21" t="s">
        <v>136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82</v>
      </c>
      <c r="BK115" s="229">
        <f>ROUND(I115*H115,2)</f>
        <v>0</v>
      </c>
      <c r="BL115" s="21" t="s">
        <v>144</v>
      </c>
      <c r="BM115" s="21" t="s">
        <v>224</v>
      </c>
    </row>
    <row r="116" s="1" customFormat="1" ht="25.5" customHeight="1">
      <c r="B116" s="43"/>
      <c r="C116" s="241" t="s">
        <v>225</v>
      </c>
      <c r="D116" s="241" t="s">
        <v>186</v>
      </c>
      <c r="E116" s="242" t="s">
        <v>226</v>
      </c>
      <c r="F116" s="243" t="s">
        <v>227</v>
      </c>
      <c r="G116" s="244" t="s">
        <v>183</v>
      </c>
      <c r="H116" s="245">
        <v>14</v>
      </c>
      <c r="I116" s="246"/>
      <c r="J116" s="247">
        <f>ROUND(I116*H116,2)</f>
        <v>0</v>
      </c>
      <c r="K116" s="243" t="s">
        <v>21</v>
      </c>
      <c r="L116" s="248"/>
      <c r="M116" s="249" t="s">
        <v>21</v>
      </c>
      <c r="N116" s="250" t="s">
        <v>46</v>
      </c>
      <c r="O116" s="44"/>
      <c r="P116" s="227">
        <f>O116*H116</f>
        <v>0</v>
      </c>
      <c r="Q116" s="227">
        <v>0.00139</v>
      </c>
      <c r="R116" s="227">
        <f>Q116*H116</f>
        <v>0.019459999999999998</v>
      </c>
      <c r="S116" s="227">
        <v>0</v>
      </c>
      <c r="T116" s="228">
        <f>S116*H116</f>
        <v>0</v>
      </c>
      <c r="AR116" s="21" t="s">
        <v>189</v>
      </c>
      <c r="AT116" s="21" t="s">
        <v>186</v>
      </c>
      <c r="AU116" s="21" t="s">
        <v>84</v>
      </c>
      <c r="AY116" s="21" t="s">
        <v>136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82</v>
      </c>
      <c r="BK116" s="229">
        <f>ROUND(I116*H116,2)</f>
        <v>0</v>
      </c>
      <c r="BL116" s="21" t="s">
        <v>144</v>
      </c>
      <c r="BM116" s="21" t="s">
        <v>228</v>
      </c>
    </row>
    <row r="117" s="1" customFormat="1" ht="25.5" customHeight="1">
      <c r="B117" s="43"/>
      <c r="C117" s="218" t="s">
        <v>229</v>
      </c>
      <c r="D117" s="218" t="s">
        <v>139</v>
      </c>
      <c r="E117" s="219" t="s">
        <v>230</v>
      </c>
      <c r="F117" s="220" t="s">
        <v>231</v>
      </c>
      <c r="G117" s="221" t="s">
        <v>232</v>
      </c>
      <c r="H117" s="251"/>
      <c r="I117" s="223"/>
      <c r="J117" s="224">
        <f>ROUND(I117*H117,2)</f>
        <v>0</v>
      </c>
      <c r="K117" s="220" t="s">
        <v>143</v>
      </c>
      <c r="L117" s="69"/>
      <c r="M117" s="225" t="s">
        <v>21</v>
      </c>
      <c r="N117" s="226" t="s">
        <v>46</v>
      </c>
      <c r="O117" s="44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1" t="s">
        <v>144</v>
      </c>
      <c r="AT117" s="21" t="s">
        <v>139</v>
      </c>
      <c r="AU117" s="21" t="s">
        <v>84</v>
      </c>
      <c r="AY117" s="21" t="s">
        <v>136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82</v>
      </c>
      <c r="BK117" s="229">
        <f>ROUND(I117*H117,2)</f>
        <v>0</v>
      </c>
      <c r="BL117" s="21" t="s">
        <v>144</v>
      </c>
      <c r="BM117" s="21" t="s">
        <v>233</v>
      </c>
    </row>
    <row r="118" s="10" customFormat="1" ht="29.88" customHeight="1">
      <c r="B118" s="202"/>
      <c r="C118" s="203"/>
      <c r="D118" s="204" t="s">
        <v>74</v>
      </c>
      <c r="E118" s="216" t="s">
        <v>234</v>
      </c>
      <c r="F118" s="216" t="s">
        <v>235</v>
      </c>
      <c r="G118" s="203"/>
      <c r="H118" s="203"/>
      <c r="I118" s="206"/>
      <c r="J118" s="217">
        <f>BK118</f>
        <v>0</v>
      </c>
      <c r="K118" s="203"/>
      <c r="L118" s="208"/>
      <c r="M118" s="209"/>
      <c r="N118" s="210"/>
      <c r="O118" s="210"/>
      <c r="P118" s="211">
        <f>SUM(P119:P128)</f>
        <v>0</v>
      </c>
      <c r="Q118" s="210"/>
      <c r="R118" s="211">
        <f>SUM(R119:R128)</f>
        <v>0.13033</v>
      </c>
      <c r="S118" s="210"/>
      <c r="T118" s="212">
        <f>SUM(T119:T128)</f>
        <v>0</v>
      </c>
      <c r="AR118" s="213" t="s">
        <v>84</v>
      </c>
      <c r="AT118" s="214" t="s">
        <v>74</v>
      </c>
      <c r="AU118" s="214" t="s">
        <v>82</v>
      </c>
      <c r="AY118" s="213" t="s">
        <v>136</v>
      </c>
      <c r="BK118" s="215">
        <f>SUM(BK119:BK128)</f>
        <v>0</v>
      </c>
    </row>
    <row r="119" s="1" customFormat="1" ht="25.5" customHeight="1">
      <c r="B119" s="43"/>
      <c r="C119" s="218" t="s">
        <v>9</v>
      </c>
      <c r="D119" s="218" t="s">
        <v>139</v>
      </c>
      <c r="E119" s="219" t="s">
        <v>236</v>
      </c>
      <c r="F119" s="220" t="s">
        <v>237</v>
      </c>
      <c r="G119" s="221" t="s">
        <v>183</v>
      </c>
      <c r="H119" s="222">
        <v>20</v>
      </c>
      <c r="I119" s="223"/>
      <c r="J119" s="224">
        <f>ROUND(I119*H119,2)</f>
        <v>0</v>
      </c>
      <c r="K119" s="220" t="s">
        <v>143</v>
      </c>
      <c r="L119" s="69"/>
      <c r="M119" s="225" t="s">
        <v>21</v>
      </c>
      <c r="N119" s="226" t="s">
        <v>46</v>
      </c>
      <c r="O119" s="44"/>
      <c r="P119" s="227">
        <f>O119*H119</f>
        <v>0</v>
      </c>
      <c r="Q119" s="227">
        <v>0.0035000000000000001</v>
      </c>
      <c r="R119" s="227">
        <f>Q119*H119</f>
        <v>0.070000000000000007</v>
      </c>
      <c r="S119" s="227">
        <v>0</v>
      </c>
      <c r="T119" s="228">
        <f>S119*H119</f>
        <v>0</v>
      </c>
      <c r="AR119" s="21" t="s">
        <v>144</v>
      </c>
      <c r="AT119" s="21" t="s">
        <v>139</v>
      </c>
      <c r="AU119" s="21" t="s">
        <v>84</v>
      </c>
      <c r="AY119" s="21" t="s">
        <v>136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82</v>
      </c>
      <c r="BK119" s="229">
        <f>ROUND(I119*H119,2)</f>
        <v>0</v>
      </c>
      <c r="BL119" s="21" t="s">
        <v>144</v>
      </c>
      <c r="BM119" s="21" t="s">
        <v>238</v>
      </c>
    </row>
    <row r="120" s="1" customFormat="1" ht="25.5" customHeight="1">
      <c r="B120" s="43"/>
      <c r="C120" s="218" t="s">
        <v>239</v>
      </c>
      <c r="D120" s="218" t="s">
        <v>139</v>
      </c>
      <c r="E120" s="219" t="s">
        <v>240</v>
      </c>
      <c r="F120" s="220" t="s">
        <v>241</v>
      </c>
      <c r="G120" s="221" t="s">
        <v>183</v>
      </c>
      <c r="H120" s="222">
        <v>18</v>
      </c>
      <c r="I120" s="223"/>
      <c r="J120" s="224">
        <f>ROUND(I120*H120,2)</f>
        <v>0</v>
      </c>
      <c r="K120" s="220" t="s">
        <v>143</v>
      </c>
      <c r="L120" s="69"/>
      <c r="M120" s="225" t="s">
        <v>21</v>
      </c>
      <c r="N120" s="226" t="s">
        <v>46</v>
      </c>
      <c r="O120" s="44"/>
      <c r="P120" s="227">
        <f>O120*H120</f>
        <v>0</v>
      </c>
      <c r="Q120" s="227">
        <v>0.00096000000000000002</v>
      </c>
      <c r="R120" s="227">
        <f>Q120*H120</f>
        <v>0.01728</v>
      </c>
      <c r="S120" s="227">
        <v>0</v>
      </c>
      <c r="T120" s="228">
        <f>S120*H120</f>
        <v>0</v>
      </c>
      <c r="AR120" s="21" t="s">
        <v>144</v>
      </c>
      <c r="AT120" s="21" t="s">
        <v>139</v>
      </c>
      <c r="AU120" s="21" t="s">
        <v>84</v>
      </c>
      <c r="AY120" s="21" t="s">
        <v>136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1" t="s">
        <v>82</v>
      </c>
      <c r="BK120" s="229">
        <f>ROUND(I120*H120,2)</f>
        <v>0</v>
      </c>
      <c r="BL120" s="21" t="s">
        <v>144</v>
      </c>
      <c r="BM120" s="21" t="s">
        <v>242</v>
      </c>
    </row>
    <row r="121" s="1" customFormat="1" ht="25.5" customHeight="1">
      <c r="B121" s="43"/>
      <c r="C121" s="218" t="s">
        <v>243</v>
      </c>
      <c r="D121" s="218" t="s">
        <v>139</v>
      </c>
      <c r="E121" s="219" t="s">
        <v>244</v>
      </c>
      <c r="F121" s="220" t="s">
        <v>245</v>
      </c>
      <c r="G121" s="221" t="s">
        <v>183</v>
      </c>
      <c r="H121" s="222">
        <v>10</v>
      </c>
      <c r="I121" s="223"/>
      <c r="J121" s="224">
        <f>ROUND(I121*H121,2)</f>
        <v>0</v>
      </c>
      <c r="K121" s="220" t="s">
        <v>143</v>
      </c>
      <c r="L121" s="69"/>
      <c r="M121" s="225" t="s">
        <v>21</v>
      </c>
      <c r="N121" s="226" t="s">
        <v>46</v>
      </c>
      <c r="O121" s="44"/>
      <c r="P121" s="227">
        <f>O121*H121</f>
        <v>0</v>
      </c>
      <c r="Q121" s="227">
        <v>0.0025600000000000002</v>
      </c>
      <c r="R121" s="227">
        <f>Q121*H121</f>
        <v>0.025600000000000001</v>
      </c>
      <c r="S121" s="227">
        <v>0</v>
      </c>
      <c r="T121" s="228">
        <f>S121*H121</f>
        <v>0</v>
      </c>
      <c r="AR121" s="21" t="s">
        <v>144</v>
      </c>
      <c r="AT121" s="21" t="s">
        <v>139</v>
      </c>
      <c r="AU121" s="21" t="s">
        <v>84</v>
      </c>
      <c r="AY121" s="21" t="s">
        <v>136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82</v>
      </c>
      <c r="BK121" s="229">
        <f>ROUND(I121*H121,2)</f>
        <v>0</v>
      </c>
      <c r="BL121" s="21" t="s">
        <v>144</v>
      </c>
      <c r="BM121" s="21" t="s">
        <v>246</v>
      </c>
    </row>
    <row r="122" s="1" customFormat="1" ht="16.5" customHeight="1">
      <c r="B122" s="43"/>
      <c r="C122" s="218" t="s">
        <v>247</v>
      </c>
      <c r="D122" s="218" t="s">
        <v>139</v>
      </c>
      <c r="E122" s="219" t="s">
        <v>248</v>
      </c>
      <c r="F122" s="220" t="s">
        <v>249</v>
      </c>
      <c r="G122" s="221" t="s">
        <v>183</v>
      </c>
      <c r="H122" s="222">
        <v>12</v>
      </c>
      <c r="I122" s="223"/>
      <c r="J122" s="224">
        <f>ROUND(I122*H122,2)</f>
        <v>0</v>
      </c>
      <c r="K122" s="220" t="s">
        <v>143</v>
      </c>
      <c r="L122" s="69"/>
      <c r="M122" s="225" t="s">
        <v>21</v>
      </c>
      <c r="N122" s="226" t="s">
        <v>46</v>
      </c>
      <c r="O122" s="44"/>
      <c r="P122" s="227">
        <f>O122*H122</f>
        <v>0</v>
      </c>
      <c r="Q122" s="227">
        <v>0.00021000000000000001</v>
      </c>
      <c r="R122" s="227">
        <f>Q122*H122</f>
        <v>0.0025200000000000001</v>
      </c>
      <c r="S122" s="227">
        <v>0</v>
      </c>
      <c r="T122" s="228">
        <f>S122*H122</f>
        <v>0</v>
      </c>
      <c r="AR122" s="21" t="s">
        <v>144</v>
      </c>
      <c r="AT122" s="21" t="s">
        <v>139</v>
      </c>
      <c r="AU122" s="21" t="s">
        <v>84</v>
      </c>
      <c r="AY122" s="21" t="s">
        <v>136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82</v>
      </c>
      <c r="BK122" s="229">
        <f>ROUND(I122*H122,2)</f>
        <v>0</v>
      </c>
      <c r="BL122" s="21" t="s">
        <v>144</v>
      </c>
      <c r="BM122" s="21" t="s">
        <v>250</v>
      </c>
    </row>
    <row r="123" s="1" customFormat="1" ht="16.5" customHeight="1">
      <c r="B123" s="43"/>
      <c r="C123" s="218" t="s">
        <v>251</v>
      </c>
      <c r="D123" s="218" t="s">
        <v>139</v>
      </c>
      <c r="E123" s="219" t="s">
        <v>252</v>
      </c>
      <c r="F123" s="220" t="s">
        <v>253</v>
      </c>
      <c r="G123" s="221" t="s">
        <v>183</v>
      </c>
      <c r="H123" s="222">
        <v>6</v>
      </c>
      <c r="I123" s="223"/>
      <c r="J123" s="224">
        <f>ROUND(I123*H123,2)</f>
        <v>0</v>
      </c>
      <c r="K123" s="220" t="s">
        <v>143</v>
      </c>
      <c r="L123" s="69"/>
      <c r="M123" s="225" t="s">
        <v>21</v>
      </c>
      <c r="N123" s="226" t="s">
        <v>46</v>
      </c>
      <c r="O123" s="44"/>
      <c r="P123" s="227">
        <f>O123*H123</f>
        <v>0</v>
      </c>
      <c r="Q123" s="227">
        <v>0.00029</v>
      </c>
      <c r="R123" s="227">
        <f>Q123*H123</f>
        <v>0.00174</v>
      </c>
      <c r="S123" s="227">
        <v>0</v>
      </c>
      <c r="T123" s="228">
        <f>S123*H123</f>
        <v>0</v>
      </c>
      <c r="AR123" s="21" t="s">
        <v>144</v>
      </c>
      <c r="AT123" s="21" t="s">
        <v>139</v>
      </c>
      <c r="AU123" s="21" t="s">
        <v>84</v>
      </c>
      <c r="AY123" s="21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82</v>
      </c>
      <c r="BK123" s="229">
        <f>ROUND(I123*H123,2)</f>
        <v>0</v>
      </c>
      <c r="BL123" s="21" t="s">
        <v>144</v>
      </c>
      <c r="BM123" s="21" t="s">
        <v>254</v>
      </c>
    </row>
    <row r="124" s="1" customFormat="1" ht="16.5" customHeight="1">
      <c r="B124" s="43"/>
      <c r="C124" s="218" t="s">
        <v>255</v>
      </c>
      <c r="D124" s="218" t="s">
        <v>139</v>
      </c>
      <c r="E124" s="219" t="s">
        <v>256</v>
      </c>
      <c r="F124" s="220" t="s">
        <v>257</v>
      </c>
      <c r="G124" s="221" t="s">
        <v>183</v>
      </c>
      <c r="H124" s="222">
        <v>5</v>
      </c>
      <c r="I124" s="223"/>
      <c r="J124" s="224">
        <f>ROUND(I124*H124,2)</f>
        <v>0</v>
      </c>
      <c r="K124" s="220" t="s">
        <v>143</v>
      </c>
      <c r="L124" s="69"/>
      <c r="M124" s="225" t="s">
        <v>21</v>
      </c>
      <c r="N124" s="226" t="s">
        <v>46</v>
      </c>
      <c r="O124" s="44"/>
      <c r="P124" s="227">
        <f>O124*H124</f>
        <v>0</v>
      </c>
      <c r="Q124" s="227">
        <v>0.00042999999999999999</v>
      </c>
      <c r="R124" s="227">
        <f>Q124*H124</f>
        <v>0.00215</v>
      </c>
      <c r="S124" s="227">
        <v>0</v>
      </c>
      <c r="T124" s="228">
        <f>S124*H124</f>
        <v>0</v>
      </c>
      <c r="AR124" s="21" t="s">
        <v>144</v>
      </c>
      <c r="AT124" s="21" t="s">
        <v>139</v>
      </c>
      <c r="AU124" s="21" t="s">
        <v>84</v>
      </c>
      <c r="AY124" s="21" t="s">
        <v>136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82</v>
      </c>
      <c r="BK124" s="229">
        <f>ROUND(I124*H124,2)</f>
        <v>0</v>
      </c>
      <c r="BL124" s="21" t="s">
        <v>144</v>
      </c>
      <c r="BM124" s="21" t="s">
        <v>258</v>
      </c>
    </row>
    <row r="125" s="1" customFormat="1" ht="25.5" customHeight="1">
      <c r="B125" s="43"/>
      <c r="C125" s="218" t="s">
        <v>259</v>
      </c>
      <c r="D125" s="218" t="s">
        <v>139</v>
      </c>
      <c r="E125" s="219" t="s">
        <v>260</v>
      </c>
      <c r="F125" s="220" t="s">
        <v>261</v>
      </c>
      <c r="G125" s="221" t="s">
        <v>148</v>
      </c>
      <c r="H125" s="222">
        <v>1</v>
      </c>
      <c r="I125" s="223"/>
      <c r="J125" s="224">
        <f>ROUND(I125*H125,2)</f>
        <v>0</v>
      </c>
      <c r="K125" s="220" t="s">
        <v>143</v>
      </c>
      <c r="L125" s="69"/>
      <c r="M125" s="225" t="s">
        <v>21</v>
      </c>
      <c r="N125" s="226" t="s">
        <v>46</v>
      </c>
      <c r="O125" s="44"/>
      <c r="P125" s="227">
        <f>O125*H125</f>
        <v>0</v>
      </c>
      <c r="Q125" s="227">
        <v>0.0014400000000000001</v>
      </c>
      <c r="R125" s="227">
        <f>Q125*H125</f>
        <v>0.0014400000000000001</v>
      </c>
      <c r="S125" s="227">
        <v>0</v>
      </c>
      <c r="T125" s="228">
        <f>S125*H125</f>
        <v>0</v>
      </c>
      <c r="AR125" s="21" t="s">
        <v>144</v>
      </c>
      <c r="AT125" s="21" t="s">
        <v>139</v>
      </c>
      <c r="AU125" s="21" t="s">
        <v>84</v>
      </c>
      <c r="AY125" s="21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82</v>
      </c>
      <c r="BK125" s="229">
        <f>ROUND(I125*H125,2)</f>
        <v>0</v>
      </c>
      <c r="BL125" s="21" t="s">
        <v>144</v>
      </c>
      <c r="BM125" s="21" t="s">
        <v>262</v>
      </c>
    </row>
    <row r="126" s="1" customFormat="1" ht="25.5" customHeight="1">
      <c r="B126" s="43"/>
      <c r="C126" s="218" t="s">
        <v>263</v>
      </c>
      <c r="D126" s="218" t="s">
        <v>139</v>
      </c>
      <c r="E126" s="219" t="s">
        <v>264</v>
      </c>
      <c r="F126" s="220" t="s">
        <v>265</v>
      </c>
      <c r="G126" s="221" t="s">
        <v>183</v>
      </c>
      <c r="H126" s="222">
        <v>48</v>
      </c>
      <c r="I126" s="223"/>
      <c r="J126" s="224">
        <f>ROUND(I126*H126,2)</f>
        <v>0</v>
      </c>
      <c r="K126" s="220" t="s">
        <v>143</v>
      </c>
      <c r="L126" s="69"/>
      <c r="M126" s="225" t="s">
        <v>21</v>
      </c>
      <c r="N126" s="226" t="s">
        <v>46</v>
      </c>
      <c r="O126" s="44"/>
      <c r="P126" s="227">
        <f>O126*H126</f>
        <v>0</v>
      </c>
      <c r="Q126" s="227">
        <v>0.00019000000000000001</v>
      </c>
      <c r="R126" s="227">
        <f>Q126*H126</f>
        <v>0.0091199999999999996</v>
      </c>
      <c r="S126" s="227">
        <v>0</v>
      </c>
      <c r="T126" s="228">
        <f>S126*H126</f>
        <v>0</v>
      </c>
      <c r="AR126" s="21" t="s">
        <v>144</v>
      </c>
      <c r="AT126" s="21" t="s">
        <v>139</v>
      </c>
      <c r="AU126" s="21" t="s">
        <v>84</v>
      </c>
      <c r="AY126" s="21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82</v>
      </c>
      <c r="BK126" s="229">
        <f>ROUND(I126*H126,2)</f>
        <v>0</v>
      </c>
      <c r="BL126" s="21" t="s">
        <v>144</v>
      </c>
      <c r="BM126" s="21" t="s">
        <v>266</v>
      </c>
    </row>
    <row r="127" s="1" customFormat="1" ht="25.5" customHeight="1">
      <c r="B127" s="43"/>
      <c r="C127" s="218" t="s">
        <v>267</v>
      </c>
      <c r="D127" s="218" t="s">
        <v>139</v>
      </c>
      <c r="E127" s="219" t="s">
        <v>268</v>
      </c>
      <c r="F127" s="220" t="s">
        <v>269</v>
      </c>
      <c r="G127" s="221" t="s">
        <v>183</v>
      </c>
      <c r="H127" s="222">
        <v>48</v>
      </c>
      <c r="I127" s="223"/>
      <c r="J127" s="224">
        <f>ROUND(I127*H127,2)</f>
        <v>0</v>
      </c>
      <c r="K127" s="220" t="s">
        <v>143</v>
      </c>
      <c r="L127" s="69"/>
      <c r="M127" s="225" t="s">
        <v>21</v>
      </c>
      <c r="N127" s="226" t="s">
        <v>46</v>
      </c>
      <c r="O127" s="44"/>
      <c r="P127" s="227">
        <f>O127*H127</f>
        <v>0</v>
      </c>
      <c r="Q127" s="227">
        <v>1.0000000000000001E-05</v>
      </c>
      <c r="R127" s="227">
        <f>Q127*H127</f>
        <v>0.00048000000000000007</v>
      </c>
      <c r="S127" s="227">
        <v>0</v>
      </c>
      <c r="T127" s="228">
        <f>S127*H127</f>
        <v>0</v>
      </c>
      <c r="AR127" s="21" t="s">
        <v>144</v>
      </c>
      <c r="AT127" s="21" t="s">
        <v>139</v>
      </c>
      <c r="AU127" s="21" t="s">
        <v>84</v>
      </c>
      <c r="AY127" s="21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1" t="s">
        <v>82</v>
      </c>
      <c r="BK127" s="229">
        <f>ROUND(I127*H127,2)</f>
        <v>0</v>
      </c>
      <c r="BL127" s="21" t="s">
        <v>144</v>
      </c>
      <c r="BM127" s="21" t="s">
        <v>270</v>
      </c>
    </row>
    <row r="128" s="1" customFormat="1" ht="25.5" customHeight="1">
      <c r="B128" s="43"/>
      <c r="C128" s="218" t="s">
        <v>271</v>
      </c>
      <c r="D128" s="218" t="s">
        <v>139</v>
      </c>
      <c r="E128" s="219" t="s">
        <v>272</v>
      </c>
      <c r="F128" s="220" t="s">
        <v>273</v>
      </c>
      <c r="G128" s="221" t="s">
        <v>232</v>
      </c>
      <c r="H128" s="251"/>
      <c r="I128" s="223"/>
      <c r="J128" s="224">
        <f>ROUND(I128*H128,2)</f>
        <v>0</v>
      </c>
      <c r="K128" s="220" t="s">
        <v>143</v>
      </c>
      <c r="L128" s="69"/>
      <c r="M128" s="225" t="s">
        <v>21</v>
      </c>
      <c r="N128" s="226" t="s">
        <v>46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144</v>
      </c>
      <c r="AT128" s="21" t="s">
        <v>139</v>
      </c>
      <c r="AU128" s="21" t="s">
        <v>84</v>
      </c>
      <c r="AY128" s="21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82</v>
      </c>
      <c r="BK128" s="229">
        <f>ROUND(I128*H128,2)</f>
        <v>0</v>
      </c>
      <c r="BL128" s="21" t="s">
        <v>144</v>
      </c>
      <c r="BM128" s="21" t="s">
        <v>274</v>
      </c>
    </row>
    <row r="129" s="10" customFormat="1" ht="29.88" customHeight="1">
      <c r="B129" s="202"/>
      <c r="C129" s="203"/>
      <c r="D129" s="204" t="s">
        <v>74</v>
      </c>
      <c r="E129" s="216" t="s">
        <v>275</v>
      </c>
      <c r="F129" s="216" t="s">
        <v>276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0.014030000000000001</v>
      </c>
      <c r="S129" s="210"/>
      <c r="T129" s="212">
        <f>SUM(T130:T132)</f>
        <v>0</v>
      </c>
      <c r="AR129" s="213" t="s">
        <v>84</v>
      </c>
      <c r="AT129" s="214" t="s">
        <v>74</v>
      </c>
      <c r="AU129" s="214" t="s">
        <v>82</v>
      </c>
      <c r="AY129" s="213" t="s">
        <v>136</v>
      </c>
      <c r="BK129" s="215">
        <f>SUM(BK130:BK132)</f>
        <v>0</v>
      </c>
    </row>
    <row r="130" s="1" customFormat="1" ht="25.5" customHeight="1">
      <c r="B130" s="43"/>
      <c r="C130" s="218" t="s">
        <v>277</v>
      </c>
      <c r="D130" s="218" t="s">
        <v>139</v>
      </c>
      <c r="E130" s="219" t="s">
        <v>278</v>
      </c>
      <c r="F130" s="220" t="s">
        <v>279</v>
      </c>
      <c r="G130" s="221" t="s">
        <v>148</v>
      </c>
      <c r="H130" s="222">
        <v>1</v>
      </c>
      <c r="I130" s="223"/>
      <c r="J130" s="224">
        <f>ROUND(I130*H130,2)</f>
        <v>0</v>
      </c>
      <c r="K130" s="220" t="s">
        <v>143</v>
      </c>
      <c r="L130" s="69"/>
      <c r="M130" s="225" t="s">
        <v>21</v>
      </c>
      <c r="N130" s="226" t="s">
        <v>46</v>
      </c>
      <c r="O130" s="44"/>
      <c r="P130" s="227">
        <f>O130*H130</f>
        <v>0</v>
      </c>
      <c r="Q130" s="227">
        <v>3.0000000000000001E-05</v>
      </c>
      <c r="R130" s="227">
        <f>Q130*H130</f>
        <v>3.0000000000000001E-05</v>
      </c>
      <c r="S130" s="227">
        <v>0</v>
      </c>
      <c r="T130" s="228">
        <f>S130*H130</f>
        <v>0</v>
      </c>
      <c r="AR130" s="21" t="s">
        <v>144</v>
      </c>
      <c r="AT130" s="21" t="s">
        <v>139</v>
      </c>
      <c r="AU130" s="21" t="s">
        <v>84</v>
      </c>
      <c r="AY130" s="21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1" t="s">
        <v>82</v>
      </c>
      <c r="BK130" s="229">
        <f>ROUND(I130*H130,2)</f>
        <v>0</v>
      </c>
      <c r="BL130" s="21" t="s">
        <v>144</v>
      </c>
      <c r="BM130" s="21" t="s">
        <v>280</v>
      </c>
    </row>
    <row r="131" s="1" customFormat="1" ht="16.5" customHeight="1">
      <c r="B131" s="43"/>
      <c r="C131" s="241" t="s">
        <v>189</v>
      </c>
      <c r="D131" s="241" t="s">
        <v>186</v>
      </c>
      <c r="E131" s="242" t="s">
        <v>281</v>
      </c>
      <c r="F131" s="243" t="s">
        <v>282</v>
      </c>
      <c r="G131" s="244" t="s">
        <v>148</v>
      </c>
      <c r="H131" s="245">
        <v>1</v>
      </c>
      <c r="I131" s="246"/>
      <c r="J131" s="247">
        <f>ROUND(I131*H131,2)</f>
        <v>0</v>
      </c>
      <c r="K131" s="243" t="s">
        <v>143</v>
      </c>
      <c r="L131" s="248"/>
      <c r="M131" s="249" t="s">
        <v>21</v>
      </c>
      <c r="N131" s="250" t="s">
        <v>46</v>
      </c>
      <c r="O131" s="44"/>
      <c r="P131" s="227">
        <f>O131*H131</f>
        <v>0</v>
      </c>
      <c r="Q131" s="227">
        <v>0.014</v>
      </c>
      <c r="R131" s="227">
        <f>Q131*H131</f>
        <v>0.014</v>
      </c>
      <c r="S131" s="227">
        <v>0</v>
      </c>
      <c r="T131" s="228">
        <f>S131*H131</f>
        <v>0</v>
      </c>
      <c r="AR131" s="21" t="s">
        <v>189</v>
      </c>
      <c r="AT131" s="21" t="s">
        <v>186</v>
      </c>
      <c r="AU131" s="21" t="s">
        <v>84</v>
      </c>
      <c r="AY131" s="21" t="s">
        <v>136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82</v>
      </c>
      <c r="BK131" s="229">
        <f>ROUND(I131*H131,2)</f>
        <v>0</v>
      </c>
      <c r="BL131" s="21" t="s">
        <v>144</v>
      </c>
      <c r="BM131" s="21" t="s">
        <v>283</v>
      </c>
    </row>
    <row r="132" s="1" customFormat="1" ht="25.5" customHeight="1">
      <c r="B132" s="43"/>
      <c r="C132" s="218" t="s">
        <v>284</v>
      </c>
      <c r="D132" s="218" t="s">
        <v>139</v>
      </c>
      <c r="E132" s="219" t="s">
        <v>285</v>
      </c>
      <c r="F132" s="220" t="s">
        <v>286</v>
      </c>
      <c r="G132" s="221" t="s">
        <v>232</v>
      </c>
      <c r="H132" s="251"/>
      <c r="I132" s="223"/>
      <c r="J132" s="224">
        <f>ROUND(I132*H132,2)</f>
        <v>0</v>
      </c>
      <c r="K132" s="220" t="s">
        <v>143</v>
      </c>
      <c r="L132" s="69"/>
      <c r="M132" s="225" t="s">
        <v>21</v>
      </c>
      <c r="N132" s="226" t="s">
        <v>46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144</v>
      </c>
      <c r="AT132" s="21" t="s">
        <v>139</v>
      </c>
      <c r="AU132" s="21" t="s">
        <v>84</v>
      </c>
      <c r="AY132" s="21" t="s">
        <v>136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82</v>
      </c>
      <c r="BK132" s="229">
        <f>ROUND(I132*H132,2)</f>
        <v>0</v>
      </c>
      <c r="BL132" s="21" t="s">
        <v>144</v>
      </c>
      <c r="BM132" s="21" t="s">
        <v>287</v>
      </c>
    </row>
    <row r="133" s="10" customFormat="1" ht="29.88" customHeight="1">
      <c r="B133" s="202"/>
      <c r="C133" s="203"/>
      <c r="D133" s="204" t="s">
        <v>74</v>
      </c>
      <c r="E133" s="216" t="s">
        <v>288</v>
      </c>
      <c r="F133" s="216" t="s">
        <v>289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SUM(P134:P147)</f>
        <v>0</v>
      </c>
      <c r="Q133" s="210"/>
      <c r="R133" s="211">
        <f>SUM(R134:R147)</f>
        <v>0.9504100000000002</v>
      </c>
      <c r="S133" s="210"/>
      <c r="T133" s="212">
        <f>SUM(T134:T147)</f>
        <v>0</v>
      </c>
      <c r="AR133" s="213" t="s">
        <v>84</v>
      </c>
      <c r="AT133" s="214" t="s">
        <v>74</v>
      </c>
      <c r="AU133" s="214" t="s">
        <v>82</v>
      </c>
      <c r="AY133" s="213" t="s">
        <v>136</v>
      </c>
      <c r="BK133" s="215">
        <f>SUM(BK134:BK147)</f>
        <v>0</v>
      </c>
    </row>
    <row r="134" s="1" customFormat="1" ht="25.5" customHeight="1">
      <c r="B134" s="43"/>
      <c r="C134" s="218" t="s">
        <v>290</v>
      </c>
      <c r="D134" s="218" t="s">
        <v>139</v>
      </c>
      <c r="E134" s="219" t="s">
        <v>291</v>
      </c>
      <c r="F134" s="220" t="s">
        <v>292</v>
      </c>
      <c r="G134" s="221" t="s">
        <v>148</v>
      </c>
      <c r="H134" s="222">
        <v>1</v>
      </c>
      <c r="I134" s="223"/>
      <c r="J134" s="224">
        <f>ROUND(I134*H134,2)</f>
        <v>0</v>
      </c>
      <c r="K134" s="220" t="s">
        <v>143</v>
      </c>
      <c r="L134" s="69"/>
      <c r="M134" s="225" t="s">
        <v>21</v>
      </c>
      <c r="N134" s="226" t="s">
        <v>46</v>
      </c>
      <c r="O134" s="44"/>
      <c r="P134" s="227">
        <f>O134*H134</f>
        <v>0</v>
      </c>
      <c r="Q134" s="227">
        <v>0.027650000000000001</v>
      </c>
      <c r="R134" s="227">
        <f>Q134*H134</f>
        <v>0.027650000000000001</v>
      </c>
      <c r="S134" s="227">
        <v>0</v>
      </c>
      <c r="T134" s="228">
        <f>S134*H134</f>
        <v>0</v>
      </c>
      <c r="AR134" s="21" t="s">
        <v>144</v>
      </c>
      <c r="AT134" s="21" t="s">
        <v>139</v>
      </c>
      <c r="AU134" s="21" t="s">
        <v>84</v>
      </c>
      <c r="AY134" s="21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82</v>
      </c>
      <c r="BK134" s="229">
        <f>ROUND(I134*H134,2)</f>
        <v>0</v>
      </c>
      <c r="BL134" s="21" t="s">
        <v>144</v>
      </c>
      <c r="BM134" s="21" t="s">
        <v>293</v>
      </c>
    </row>
    <row r="135" s="1" customFormat="1" ht="25.5" customHeight="1">
      <c r="B135" s="43"/>
      <c r="C135" s="218" t="s">
        <v>294</v>
      </c>
      <c r="D135" s="218" t="s">
        <v>139</v>
      </c>
      <c r="E135" s="219" t="s">
        <v>295</v>
      </c>
      <c r="F135" s="220" t="s">
        <v>296</v>
      </c>
      <c r="G135" s="221" t="s">
        <v>148</v>
      </c>
      <c r="H135" s="222">
        <v>1</v>
      </c>
      <c r="I135" s="223"/>
      <c r="J135" s="224">
        <f>ROUND(I135*H135,2)</f>
        <v>0</v>
      </c>
      <c r="K135" s="220" t="s">
        <v>21</v>
      </c>
      <c r="L135" s="69"/>
      <c r="M135" s="225" t="s">
        <v>21</v>
      </c>
      <c r="N135" s="226" t="s">
        <v>46</v>
      </c>
      <c r="O135" s="44"/>
      <c r="P135" s="227">
        <f>O135*H135</f>
        <v>0</v>
      </c>
      <c r="Q135" s="227">
        <v>0.055840000000000001</v>
      </c>
      <c r="R135" s="227">
        <f>Q135*H135</f>
        <v>0.055840000000000001</v>
      </c>
      <c r="S135" s="227">
        <v>0</v>
      </c>
      <c r="T135" s="228">
        <f>S135*H135</f>
        <v>0</v>
      </c>
      <c r="AR135" s="21" t="s">
        <v>144</v>
      </c>
      <c r="AT135" s="21" t="s">
        <v>139</v>
      </c>
      <c r="AU135" s="21" t="s">
        <v>84</v>
      </c>
      <c r="AY135" s="21" t="s">
        <v>136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82</v>
      </c>
      <c r="BK135" s="229">
        <f>ROUND(I135*H135,2)</f>
        <v>0</v>
      </c>
      <c r="BL135" s="21" t="s">
        <v>144</v>
      </c>
      <c r="BM135" s="21" t="s">
        <v>297</v>
      </c>
    </row>
    <row r="136" s="1" customFormat="1" ht="25.5" customHeight="1">
      <c r="B136" s="43"/>
      <c r="C136" s="218" t="s">
        <v>298</v>
      </c>
      <c r="D136" s="218" t="s">
        <v>139</v>
      </c>
      <c r="E136" s="219" t="s">
        <v>299</v>
      </c>
      <c r="F136" s="220" t="s">
        <v>300</v>
      </c>
      <c r="G136" s="221" t="s">
        <v>301</v>
      </c>
      <c r="H136" s="222">
        <v>1</v>
      </c>
      <c r="I136" s="223"/>
      <c r="J136" s="224">
        <f>ROUND(I136*H136,2)</f>
        <v>0</v>
      </c>
      <c r="K136" s="220" t="s">
        <v>21</v>
      </c>
      <c r="L136" s="69"/>
      <c r="M136" s="225" t="s">
        <v>21</v>
      </c>
      <c r="N136" s="226" t="s">
        <v>46</v>
      </c>
      <c r="O136" s="44"/>
      <c r="P136" s="227">
        <f>O136*H136</f>
        <v>0</v>
      </c>
      <c r="Q136" s="227">
        <v>0.17699000000000001</v>
      </c>
      <c r="R136" s="227">
        <f>Q136*H136</f>
        <v>0.17699000000000001</v>
      </c>
      <c r="S136" s="227">
        <v>0</v>
      </c>
      <c r="T136" s="228">
        <f>S136*H136</f>
        <v>0</v>
      </c>
      <c r="AR136" s="21" t="s">
        <v>144</v>
      </c>
      <c r="AT136" s="21" t="s">
        <v>139</v>
      </c>
      <c r="AU136" s="21" t="s">
        <v>84</v>
      </c>
      <c r="AY136" s="21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82</v>
      </c>
      <c r="BK136" s="229">
        <f>ROUND(I136*H136,2)</f>
        <v>0</v>
      </c>
      <c r="BL136" s="21" t="s">
        <v>144</v>
      </c>
      <c r="BM136" s="21" t="s">
        <v>302</v>
      </c>
    </row>
    <row r="137" s="1" customFormat="1" ht="25.5" customHeight="1">
      <c r="B137" s="43"/>
      <c r="C137" s="218" t="s">
        <v>303</v>
      </c>
      <c r="D137" s="218" t="s">
        <v>139</v>
      </c>
      <c r="E137" s="219" t="s">
        <v>304</v>
      </c>
      <c r="F137" s="220" t="s">
        <v>305</v>
      </c>
      <c r="G137" s="221" t="s">
        <v>301</v>
      </c>
      <c r="H137" s="222">
        <v>1</v>
      </c>
      <c r="I137" s="223"/>
      <c r="J137" s="224">
        <f>ROUND(I137*H137,2)</f>
        <v>0</v>
      </c>
      <c r="K137" s="220" t="s">
        <v>143</v>
      </c>
      <c r="L137" s="69"/>
      <c r="M137" s="225" t="s">
        <v>21</v>
      </c>
      <c r="N137" s="226" t="s">
        <v>46</v>
      </c>
      <c r="O137" s="44"/>
      <c r="P137" s="227">
        <f>O137*H137</f>
        <v>0</v>
      </c>
      <c r="Q137" s="227">
        <v>0.0075199999999999998</v>
      </c>
      <c r="R137" s="227">
        <f>Q137*H137</f>
        <v>0.0075199999999999998</v>
      </c>
      <c r="S137" s="227">
        <v>0</v>
      </c>
      <c r="T137" s="228">
        <f>S137*H137</f>
        <v>0</v>
      </c>
      <c r="AR137" s="21" t="s">
        <v>144</v>
      </c>
      <c r="AT137" s="21" t="s">
        <v>139</v>
      </c>
      <c r="AU137" s="21" t="s">
        <v>84</v>
      </c>
      <c r="AY137" s="21" t="s">
        <v>136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82</v>
      </c>
      <c r="BK137" s="229">
        <f>ROUND(I137*H137,2)</f>
        <v>0</v>
      </c>
      <c r="BL137" s="21" t="s">
        <v>144</v>
      </c>
      <c r="BM137" s="21" t="s">
        <v>306</v>
      </c>
    </row>
    <row r="138" s="1" customFormat="1" ht="25.5" customHeight="1">
      <c r="B138" s="43"/>
      <c r="C138" s="218" t="s">
        <v>307</v>
      </c>
      <c r="D138" s="218" t="s">
        <v>139</v>
      </c>
      <c r="E138" s="219" t="s">
        <v>308</v>
      </c>
      <c r="F138" s="220" t="s">
        <v>309</v>
      </c>
      <c r="G138" s="221" t="s">
        <v>148</v>
      </c>
      <c r="H138" s="222">
        <v>1</v>
      </c>
      <c r="I138" s="223"/>
      <c r="J138" s="224">
        <f>ROUND(I138*H138,2)</f>
        <v>0</v>
      </c>
      <c r="K138" s="220" t="s">
        <v>143</v>
      </c>
      <c r="L138" s="69"/>
      <c r="M138" s="225" t="s">
        <v>21</v>
      </c>
      <c r="N138" s="226" t="s">
        <v>46</v>
      </c>
      <c r="O138" s="44"/>
      <c r="P138" s="227">
        <f>O138*H138</f>
        <v>0</v>
      </c>
      <c r="Q138" s="227">
        <v>0.00076000000000000004</v>
      </c>
      <c r="R138" s="227">
        <f>Q138*H138</f>
        <v>0.00076000000000000004</v>
      </c>
      <c r="S138" s="227">
        <v>0</v>
      </c>
      <c r="T138" s="228">
        <f>S138*H138</f>
        <v>0</v>
      </c>
      <c r="AR138" s="21" t="s">
        <v>144</v>
      </c>
      <c r="AT138" s="21" t="s">
        <v>139</v>
      </c>
      <c r="AU138" s="21" t="s">
        <v>84</v>
      </c>
      <c r="AY138" s="21" t="s">
        <v>136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82</v>
      </c>
      <c r="BK138" s="229">
        <f>ROUND(I138*H138,2)</f>
        <v>0</v>
      </c>
      <c r="BL138" s="21" t="s">
        <v>144</v>
      </c>
      <c r="BM138" s="21" t="s">
        <v>310</v>
      </c>
    </row>
    <row r="139" s="1" customFormat="1" ht="25.5" customHeight="1">
      <c r="B139" s="43"/>
      <c r="C139" s="218" t="s">
        <v>311</v>
      </c>
      <c r="D139" s="218" t="s">
        <v>139</v>
      </c>
      <c r="E139" s="219" t="s">
        <v>312</v>
      </c>
      <c r="F139" s="220" t="s">
        <v>313</v>
      </c>
      <c r="G139" s="221" t="s">
        <v>301</v>
      </c>
      <c r="H139" s="222">
        <v>1</v>
      </c>
      <c r="I139" s="223"/>
      <c r="J139" s="224">
        <f>ROUND(I139*H139,2)</f>
        <v>0</v>
      </c>
      <c r="K139" s="220" t="s">
        <v>21</v>
      </c>
      <c r="L139" s="69"/>
      <c r="M139" s="225" t="s">
        <v>21</v>
      </c>
      <c r="N139" s="226" t="s">
        <v>46</v>
      </c>
      <c r="O139" s="44"/>
      <c r="P139" s="227">
        <f>O139*H139</f>
        <v>0</v>
      </c>
      <c r="Q139" s="227">
        <v>0.044209999999999999</v>
      </c>
      <c r="R139" s="227">
        <f>Q139*H139</f>
        <v>0.044209999999999999</v>
      </c>
      <c r="S139" s="227">
        <v>0</v>
      </c>
      <c r="T139" s="228">
        <f>S139*H139</f>
        <v>0</v>
      </c>
      <c r="AR139" s="21" t="s">
        <v>144</v>
      </c>
      <c r="AT139" s="21" t="s">
        <v>139</v>
      </c>
      <c r="AU139" s="21" t="s">
        <v>84</v>
      </c>
      <c r="AY139" s="21" t="s">
        <v>136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82</v>
      </c>
      <c r="BK139" s="229">
        <f>ROUND(I139*H139,2)</f>
        <v>0</v>
      </c>
      <c r="BL139" s="21" t="s">
        <v>144</v>
      </c>
      <c r="BM139" s="21" t="s">
        <v>314</v>
      </c>
    </row>
    <row r="140" s="1" customFormat="1" ht="16.5" customHeight="1">
      <c r="B140" s="43"/>
      <c r="C140" s="218" t="s">
        <v>315</v>
      </c>
      <c r="D140" s="218" t="s">
        <v>139</v>
      </c>
      <c r="E140" s="219" t="s">
        <v>316</v>
      </c>
      <c r="F140" s="220" t="s">
        <v>317</v>
      </c>
      <c r="G140" s="221" t="s">
        <v>301</v>
      </c>
      <c r="H140" s="222">
        <v>1</v>
      </c>
      <c r="I140" s="223"/>
      <c r="J140" s="224">
        <f>ROUND(I140*H140,2)</f>
        <v>0</v>
      </c>
      <c r="K140" s="220" t="s">
        <v>21</v>
      </c>
      <c r="L140" s="69"/>
      <c r="M140" s="225" t="s">
        <v>21</v>
      </c>
      <c r="N140" s="226" t="s">
        <v>46</v>
      </c>
      <c r="O140" s="44"/>
      <c r="P140" s="227">
        <f>O140*H140</f>
        <v>0</v>
      </c>
      <c r="Q140" s="227">
        <v>0.1164</v>
      </c>
      <c r="R140" s="227">
        <f>Q140*H140</f>
        <v>0.1164</v>
      </c>
      <c r="S140" s="227">
        <v>0</v>
      </c>
      <c r="T140" s="228">
        <f>S140*H140</f>
        <v>0</v>
      </c>
      <c r="AR140" s="21" t="s">
        <v>144</v>
      </c>
      <c r="AT140" s="21" t="s">
        <v>139</v>
      </c>
      <c r="AU140" s="21" t="s">
        <v>84</v>
      </c>
      <c r="AY140" s="21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82</v>
      </c>
      <c r="BK140" s="229">
        <f>ROUND(I140*H140,2)</f>
        <v>0</v>
      </c>
      <c r="BL140" s="21" t="s">
        <v>144</v>
      </c>
      <c r="BM140" s="21" t="s">
        <v>318</v>
      </c>
    </row>
    <row r="141" s="1" customFormat="1" ht="16.5" customHeight="1">
      <c r="B141" s="43"/>
      <c r="C141" s="218" t="s">
        <v>319</v>
      </c>
      <c r="D141" s="218" t="s">
        <v>139</v>
      </c>
      <c r="E141" s="219" t="s">
        <v>320</v>
      </c>
      <c r="F141" s="220" t="s">
        <v>321</v>
      </c>
      <c r="G141" s="221" t="s">
        <v>301</v>
      </c>
      <c r="H141" s="222">
        <v>1</v>
      </c>
      <c r="I141" s="223"/>
      <c r="J141" s="224">
        <f>ROUND(I141*H141,2)</f>
        <v>0</v>
      </c>
      <c r="K141" s="220" t="s">
        <v>21</v>
      </c>
      <c r="L141" s="69"/>
      <c r="M141" s="225" t="s">
        <v>21</v>
      </c>
      <c r="N141" s="226" t="s">
        <v>46</v>
      </c>
      <c r="O141" s="44"/>
      <c r="P141" s="227">
        <f>O141*H141</f>
        <v>0</v>
      </c>
      <c r="Q141" s="227">
        <v>0.1164</v>
      </c>
      <c r="R141" s="227">
        <f>Q141*H141</f>
        <v>0.1164</v>
      </c>
      <c r="S141" s="227">
        <v>0</v>
      </c>
      <c r="T141" s="228">
        <f>S141*H141</f>
        <v>0</v>
      </c>
      <c r="AR141" s="21" t="s">
        <v>144</v>
      </c>
      <c r="AT141" s="21" t="s">
        <v>139</v>
      </c>
      <c r="AU141" s="21" t="s">
        <v>84</v>
      </c>
      <c r="AY141" s="21" t="s">
        <v>136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82</v>
      </c>
      <c r="BK141" s="229">
        <f>ROUND(I141*H141,2)</f>
        <v>0</v>
      </c>
      <c r="BL141" s="21" t="s">
        <v>144</v>
      </c>
      <c r="BM141" s="21" t="s">
        <v>322</v>
      </c>
    </row>
    <row r="142" s="1" customFormat="1" ht="16.5" customHeight="1">
      <c r="B142" s="43"/>
      <c r="C142" s="218" t="s">
        <v>323</v>
      </c>
      <c r="D142" s="218" t="s">
        <v>139</v>
      </c>
      <c r="E142" s="219" t="s">
        <v>324</v>
      </c>
      <c r="F142" s="220" t="s">
        <v>325</v>
      </c>
      <c r="G142" s="221" t="s">
        <v>301</v>
      </c>
      <c r="H142" s="222">
        <v>1</v>
      </c>
      <c r="I142" s="223"/>
      <c r="J142" s="224">
        <f>ROUND(I142*H142,2)</f>
        <v>0</v>
      </c>
      <c r="K142" s="220" t="s">
        <v>21</v>
      </c>
      <c r="L142" s="69"/>
      <c r="M142" s="225" t="s">
        <v>21</v>
      </c>
      <c r="N142" s="226" t="s">
        <v>46</v>
      </c>
      <c r="O142" s="44"/>
      <c r="P142" s="227">
        <f>O142*H142</f>
        <v>0</v>
      </c>
      <c r="Q142" s="227">
        <v>0.1164</v>
      </c>
      <c r="R142" s="227">
        <f>Q142*H142</f>
        <v>0.1164</v>
      </c>
      <c r="S142" s="227">
        <v>0</v>
      </c>
      <c r="T142" s="228">
        <f>S142*H142</f>
        <v>0</v>
      </c>
      <c r="AR142" s="21" t="s">
        <v>144</v>
      </c>
      <c r="AT142" s="21" t="s">
        <v>139</v>
      </c>
      <c r="AU142" s="21" t="s">
        <v>84</v>
      </c>
      <c r="AY142" s="21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82</v>
      </c>
      <c r="BK142" s="229">
        <f>ROUND(I142*H142,2)</f>
        <v>0</v>
      </c>
      <c r="BL142" s="21" t="s">
        <v>144</v>
      </c>
      <c r="BM142" s="21" t="s">
        <v>326</v>
      </c>
    </row>
    <row r="143" s="1" customFormat="1" ht="16.5" customHeight="1">
      <c r="B143" s="43"/>
      <c r="C143" s="218" t="s">
        <v>327</v>
      </c>
      <c r="D143" s="218" t="s">
        <v>139</v>
      </c>
      <c r="E143" s="219" t="s">
        <v>328</v>
      </c>
      <c r="F143" s="220" t="s">
        <v>329</v>
      </c>
      <c r="G143" s="221" t="s">
        <v>301</v>
      </c>
      <c r="H143" s="222">
        <v>1</v>
      </c>
      <c r="I143" s="223"/>
      <c r="J143" s="224">
        <f>ROUND(I143*H143,2)</f>
        <v>0</v>
      </c>
      <c r="K143" s="220" t="s">
        <v>21</v>
      </c>
      <c r="L143" s="69"/>
      <c r="M143" s="225" t="s">
        <v>21</v>
      </c>
      <c r="N143" s="226" t="s">
        <v>46</v>
      </c>
      <c r="O143" s="44"/>
      <c r="P143" s="227">
        <f>O143*H143</f>
        <v>0</v>
      </c>
      <c r="Q143" s="227">
        <v>0.1164</v>
      </c>
      <c r="R143" s="227">
        <f>Q143*H143</f>
        <v>0.1164</v>
      </c>
      <c r="S143" s="227">
        <v>0</v>
      </c>
      <c r="T143" s="228">
        <f>S143*H143</f>
        <v>0</v>
      </c>
      <c r="AR143" s="21" t="s">
        <v>144</v>
      </c>
      <c r="AT143" s="21" t="s">
        <v>139</v>
      </c>
      <c r="AU143" s="21" t="s">
        <v>84</v>
      </c>
      <c r="AY143" s="21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82</v>
      </c>
      <c r="BK143" s="229">
        <f>ROUND(I143*H143,2)</f>
        <v>0</v>
      </c>
      <c r="BL143" s="21" t="s">
        <v>144</v>
      </c>
      <c r="BM143" s="21" t="s">
        <v>330</v>
      </c>
    </row>
    <row r="144" s="1" customFormat="1" ht="16.5" customHeight="1">
      <c r="B144" s="43"/>
      <c r="C144" s="218" t="s">
        <v>331</v>
      </c>
      <c r="D144" s="218" t="s">
        <v>139</v>
      </c>
      <c r="E144" s="219" t="s">
        <v>332</v>
      </c>
      <c r="F144" s="220" t="s">
        <v>333</v>
      </c>
      <c r="G144" s="221" t="s">
        <v>301</v>
      </c>
      <c r="H144" s="222">
        <v>1</v>
      </c>
      <c r="I144" s="223"/>
      <c r="J144" s="224">
        <f>ROUND(I144*H144,2)</f>
        <v>0</v>
      </c>
      <c r="K144" s="220" t="s">
        <v>21</v>
      </c>
      <c r="L144" s="69"/>
      <c r="M144" s="225" t="s">
        <v>21</v>
      </c>
      <c r="N144" s="226" t="s">
        <v>46</v>
      </c>
      <c r="O144" s="44"/>
      <c r="P144" s="227">
        <f>O144*H144</f>
        <v>0</v>
      </c>
      <c r="Q144" s="227">
        <v>0.1164</v>
      </c>
      <c r="R144" s="227">
        <f>Q144*H144</f>
        <v>0.1164</v>
      </c>
      <c r="S144" s="227">
        <v>0</v>
      </c>
      <c r="T144" s="228">
        <f>S144*H144</f>
        <v>0</v>
      </c>
      <c r="AR144" s="21" t="s">
        <v>144</v>
      </c>
      <c r="AT144" s="21" t="s">
        <v>139</v>
      </c>
      <c r="AU144" s="21" t="s">
        <v>84</v>
      </c>
      <c r="AY144" s="21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82</v>
      </c>
      <c r="BK144" s="229">
        <f>ROUND(I144*H144,2)</f>
        <v>0</v>
      </c>
      <c r="BL144" s="21" t="s">
        <v>144</v>
      </c>
      <c r="BM144" s="21" t="s">
        <v>334</v>
      </c>
    </row>
    <row r="145" s="1" customFormat="1" ht="38.25" customHeight="1">
      <c r="B145" s="43"/>
      <c r="C145" s="218" t="s">
        <v>335</v>
      </c>
      <c r="D145" s="218" t="s">
        <v>139</v>
      </c>
      <c r="E145" s="219" t="s">
        <v>336</v>
      </c>
      <c r="F145" s="220" t="s">
        <v>337</v>
      </c>
      <c r="G145" s="221" t="s">
        <v>301</v>
      </c>
      <c r="H145" s="222">
        <v>7</v>
      </c>
      <c r="I145" s="223"/>
      <c r="J145" s="224">
        <f>ROUND(I145*H145,2)</f>
        <v>0</v>
      </c>
      <c r="K145" s="220" t="s">
        <v>143</v>
      </c>
      <c r="L145" s="69"/>
      <c r="M145" s="225" t="s">
        <v>21</v>
      </c>
      <c r="N145" s="226" t="s">
        <v>46</v>
      </c>
      <c r="O145" s="44"/>
      <c r="P145" s="227">
        <f>O145*H145</f>
        <v>0</v>
      </c>
      <c r="Q145" s="227">
        <v>0.0055799999999999999</v>
      </c>
      <c r="R145" s="227">
        <f>Q145*H145</f>
        <v>0.039059999999999998</v>
      </c>
      <c r="S145" s="227">
        <v>0</v>
      </c>
      <c r="T145" s="228">
        <f>S145*H145</f>
        <v>0</v>
      </c>
      <c r="AR145" s="21" t="s">
        <v>144</v>
      </c>
      <c r="AT145" s="21" t="s">
        <v>139</v>
      </c>
      <c r="AU145" s="21" t="s">
        <v>84</v>
      </c>
      <c r="AY145" s="21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1" t="s">
        <v>82</v>
      </c>
      <c r="BK145" s="229">
        <f>ROUND(I145*H145,2)</f>
        <v>0</v>
      </c>
      <c r="BL145" s="21" t="s">
        <v>144</v>
      </c>
      <c r="BM145" s="21" t="s">
        <v>338</v>
      </c>
    </row>
    <row r="146" s="1" customFormat="1" ht="38.25" customHeight="1">
      <c r="B146" s="43"/>
      <c r="C146" s="218" t="s">
        <v>339</v>
      </c>
      <c r="D146" s="218" t="s">
        <v>139</v>
      </c>
      <c r="E146" s="219" t="s">
        <v>340</v>
      </c>
      <c r="F146" s="220" t="s">
        <v>341</v>
      </c>
      <c r="G146" s="221" t="s">
        <v>301</v>
      </c>
      <c r="H146" s="222">
        <v>2</v>
      </c>
      <c r="I146" s="223"/>
      <c r="J146" s="224">
        <f>ROUND(I146*H146,2)</f>
        <v>0</v>
      </c>
      <c r="K146" s="220" t="s">
        <v>21</v>
      </c>
      <c r="L146" s="69"/>
      <c r="M146" s="225" t="s">
        <v>21</v>
      </c>
      <c r="N146" s="226" t="s">
        <v>46</v>
      </c>
      <c r="O146" s="44"/>
      <c r="P146" s="227">
        <f>O146*H146</f>
        <v>0</v>
      </c>
      <c r="Q146" s="227">
        <v>0.0081899999999999994</v>
      </c>
      <c r="R146" s="227">
        <f>Q146*H146</f>
        <v>0.016379999999999999</v>
      </c>
      <c r="S146" s="227">
        <v>0</v>
      </c>
      <c r="T146" s="228">
        <f>S146*H146</f>
        <v>0</v>
      </c>
      <c r="AR146" s="21" t="s">
        <v>144</v>
      </c>
      <c r="AT146" s="21" t="s">
        <v>139</v>
      </c>
      <c r="AU146" s="21" t="s">
        <v>84</v>
      </c>
      <c r="AY146" s="21" t="s">
        <v>136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1" t="s">
        <v>82</v>
      </c>
      <c r="BK146" s="229">
        <f>ROUND(I146*H146,2)</f>
        <v>0</v>
      </c>
      <c r="BL146" s="21" t="s">
        <v>144</v>
      </c>
      <c r="BM146" s="21" t="s">
        <v>342</v>
      </c>
    </row>
    <row r="147" s="1" customFormat="1" ht="25.5" customHeight="1">
      <c r="B147" s="43"/>
      <c r="C147" s="218" t="s">
        <v>343</v>
      </c>
      <c r="D147" s="218" t="s">
        <v>139</v>
      </c>
      <c r="E147" s="219" t="s">
        <v>344</v>
      </c>
      <c r="F147" s="220" t="s">
        <v>345</v>
      </c>
      <c r="G147" s="221" t="s">
        <v>232</v>
      </c>
      <c r="H147" s="251"/>
      <c r="I147" s="223"/>
      <c r="J147" s="224">
        <f>ROUND(I147*H147,2)</f>
        <v>0</v>
      </c>
      <c r="K147" s="220" t="s">
        <v>143</v>
      </c>
      <c r="L147" s="69"/>
      <c r="M147" s="225" t="s">
        <v>21</v>
      </c>
      <c r="N147" s="226" t="s">
        <v>46</v>
      </c>
      <c r="O147" s="44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21" t="s">
        <v>144</v>
      </c>
      <c r="AT147" s="21" t="s">
        <v>139</v>
      </c>
      <c r="AU147" s="21" t="s">
        <v>84</v>
      </c>
      <c r="AY147" s="21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1" t="s">
        <v>82</v>
      </c>
      <c r="BK147" s="229">
        <f>ROUND(I147*H147,2)</f>
        <v>0</v>
      </c>
      <c r="BL147" s="21" t="s">
        <v>144</v>
      </c>
      <c r="BM147" s="21" t="s">
        <v>346</v>
      </c>
    </row>
    <row r="148" s="10" customFormat="1" ht="29.88" customHeight="1">
      <c r="B148" s="202"/>
      <c r="C148" s="203"/>
      <c r="D148" s="204" t="s">
        <v>74</v>
      </c>
      <c r="E148" s="216" t="s">
        <v>347</v>
      </c>
      <c r="F148" s="216" t="s">
        <v>348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SUM(P149:P157)</f>
        <v>0</v>
      </c>
      <c r="Q148" s="210"/>
      <c r="R148" s="211">
        <f>SUM(R149:R157)</f>
        <v>0.64163999999999999</v>
      </c>
      <c r="S148" s="210"/>
      <c r="T148" s="212">
        <f>SUM(T149:T157)</f>
        <v>0</v>
      </c>
      <c r="AR148" s="213" t="s">
        <v>84</v>
      </c>
      <c r="AT148" s="214" t="s">
        <v>74</v>
      </c>
      <c r="AU148" s="214" t="s">
        <v>82</v>
      </c>
      <c r="AY148" s="213" t="s">
        <v>136</v>
      </c>
      <c r="BK148" s="215">
        <f>SUM(BK149:BK157)</f>
        <v>0</v>
      </c>
    </row>
    <row r="149" s="1" customFormat="1" ht="25.5" customHeight="1">
      <c r="B149" s="43"/>
      <c r="C149" s="218" t="s">
        <v>349</v>
      </c>
      <c r="D149" s="218" t="s">
        <v>139</v>
      </c>
      <c r="E149" s="219" t="s">
        <v>350</v>
      </c>
      <c r="F149" s="220" t="s">
        <v>351</v>
      </c>
      <c r="G149" s="221" t="s">
        <v>183</v>
      </c>
      <c r="H149" s="222">
        <v>26</v>
      </c>
      <c r="I149" s="223"/>
      <c r="J149" s="224">
        <f>ROUND(I149*H149,2)</f>
        <v>0</v>
      </c>
      <c r="K149" s="220" t="s">
        <v>143</v>
      </c>
      <c r="L149" s="69"/>
      <c r="M149" s="225" t="s">
        <v>21</v>
      </c>
      <c r="N149" s="226" t="s">
        <v>46</v>
      </c>
      <c r="O149" s="44"/>
      <c r="P149" s="227">
        <f>O149*H149</f>
        <v>0</v>
      </c>
      <c r="Q149" s="227">
        <v>0.00199</v>
      </c>
      <c r="R149" s="227">
        <f>Q149*H149</f>
        <v>0.051740000000000001</v>
      </c>
      <c r="S149" s="227">
        <v>0</v>
      </c>
      <c r="T149" s="228">
        <f>S149*H149</f>
        <v>0</v>
      </c>
      <c r="AR149" s="21" t="s">
        <v>144</v>
      </c>
      <c r="AT149" s="21" t="s">
        <v>139</v>
      </c>
      <c r="AU149" s="21" t="s">
        <v>84</v>
      </c>
      <c r="AY149" s="21" t="s">
        <v>136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1" t="s">
        <v>82</v>
      </c>
      <c r="BK149" s="229">
        <f>ROUND(I149*H149,2)</f>
        <v>0</v>
      </c>
      <c r="BL149" s="21" t="s">
        <v>144</v>
      </c>
      <c r="BM149" s="21" t="s">
        <v>352</v>
      </c>
    </row>
    <row r="150" s="1" customFormat="1" ht="25.5" customHeight="1">
      <c r="B150" s="43"/>
      <c r="C150" s="218" t="s">
        <v>353</v>
      </c>
      <c r="D150" s="218" t="s">
        <v>139</v>
      </c>
      <c r="E150" s="219" t="s">
        <v>354</v>
      </c>
      <c r="F150" s="220" t="s">
        <v>355</v>
      </c>
      <c r="G150" s="221" t="s">
        <v>183</v>
      </c>
      <c r="H150" s="222">
        <v>48</v>
      </c>
      <c r="I150" s="223"/>
      <c r="J150" s="224">
        <f>ROUND(I150*H150,2)</f>
        <v>0</v>
      </c>
      <c r="K150" s="220" t="s">
        <v>143</v>
      </c>
      <c r="L150" s="69"/>
      <c r="M150" s="225" t="s">
        <v>21</v>
      </c>
      <c r="N150" s="226" t="s">
        <v>46</v>
      </c>
      <c r="O150" s="44"/>
      <c r="P150" s="227">
        <f>O150*H150</f>
        <v>0</v>
      </c>
      <c r="Q150" s="227">
        <v>0.00296</v>
      </c>
      <c r="R150" s="227">
        <f>Q150*H150</f>
        <v>0.14207999999999998</v>
      </c>
      <c r="S150" s="227">
        <v>0</v>
      </c>
      <c r="T150" s="228">
        <f>S150*H150</f>
        <v>0</v>
      </c>
      <c r="AR150" s="21" t="s">
        <v>144</v>
      </c>
      <c r="AT150" s="21" t="s">
        <v>139</v>
      </c>
      <c r="AU150" s="21" t="s">
        <v>84</v>
      </c>
      <c r="AY150" s="21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1" t="s">
        <v>82</v>
      </c>
      <c r="BK150" s="229">
        <f>ROUND(I150*H150,2)</f>
        <v>0</v>
      </c>
      <c r="BL150" s="21" t="s">
        <v>144</v>
      </c>
      <c r="BM150" s="21" t="s">
        <v>356</v>
      </c>
    </row>
    <row r="151" s="1" customFormat="1" ht="25.5" customHeight="1">
      <c r="B151" s="43"/>
      <c r="C151" s="218" t="s">
        <v>357</v>
      </c>
      <c r="D151" s="218" t="s">
        <v>139</v>
      </c>
      <c r="E151" s="219" t="s">
        <v>358</v>
      </c>
      <c r="F151" s="220" t="s">
        <v>359</v>
      </c>
      <c r="G151" s="221" t="s">
        <v>183</v>
      </c>
      <c r="H151" s="222">
        <v>20</v>
      </c>
      <c r="I151" s="223"/>
      <c r="J151" s="224">
        <f>ROUND(I151*H151,2)</f>
        <v>0</v>
      </c>
      <c r="K151" s="220" t="s">
        <v>143</v>
      </c>
      <c r="L151" s="69"/>
      <c r="M151" s="225" t="s">
        <v>21</v>
      </c>
      <c r="N151" s="226" t="s">
        <v>46</v>
      </c>
      <c r="O151" s="44"/>
      <c r="P151" s="227">
        <f>O151*H151</f>
        <v>0</v>
      </c>
      <c r="Q151" s="227">
        <v>0.0037599999999999999</v>
      </c>
      <c r="R151" s="227">
        <f>Q151*H151</f>
        <v>0.075200000000000003</v>
      </c>
      <c r="S151" s="227">
        <v>0</v>
      </c>
      <c r="T151" s="228">
        <f>S151*H151</f>
        <v>0</v>
      </c>
      <c r="AR151" s="21" t="s">
        <v>144</v>
      </c>
      <c r="AT151" s="21" t="s">
        <v>139</v>
      </c>
      <c r="AU151" s="21" t="s">
        <v>84</v>
      </c>
      <c r="AY151" s="21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1" t="s">
        <v>82</v>
      </c>
      <c r="BK151" s="229">
        <f>ROUND(I151*H151,2)</f>
        <v>0</v>
      </c>
      <c r="BL151" s="21" t="s">
        <v>144</v>
      </c>
      <c r="BM151" s="21" t="s">
        <v>360</v>
      </c>
    </row>
    <row r="152" s="1" customFormat="1" ht="25.5" customHeight="1">
      <c r="B152" s="43"/>
      <c r="C152" s="218" t="s">
        <v>361</v>
      </c>
      <c r="D152" s="218" t="s">
        <v>139</v>
      </c>
      <c r="E152" s="219" t="s">
        <v>362</v>
      </c>
      <c r="F152" s="220" t="s">
        <v>363</v>
      </c>
      <c r="G152" s="221" t="s">
        <v>183</v>
      </c>
      <c r="H152" s="222">
        <v>12</v>
      </c>
      <c r="I152" s="223"/>
      <c r="J152" s="224">
        <f>ROUND(I152*H152,2)</f>
        <v>0</v>
      </c>
      <c r="K152" s="220" t="s">
        <v>143</v>
      </c>
      <c r="L152" s="69"/>
      <c r="M152" s="225" t="s">
        <v>21</v>
      </c>
      <c r="N152" s="226" t="s">
        <v>46</v>
      </c>
      <c r="O152" s="44"/>
      <c r="P152" s="227">
        <f>O152*H152</f>
        <v>0</v>
      </c>
      <c r="Q152" s="227">
        <v>0.0044000000000000003</v>
      </c>
      <c r="R152" s="227">
        <f>Q152*H152</f>
        <v>0.0528</v>
      </c>
      <c r="S152" s="227">
        <v>0</v>
      </c>
      <c r="T152" s="228">
        <f>S152*H152</f>
        <v>0</v>
      </c>
      <c r="AR152" s="21" t="s">
        <v>144</v>
      </c>
      <c r="AT152" s="21" t="s">
        <v>139</v>
      </c>
      <c r="AU152" s="21" t="s">
        <v>84</v>
      </c>
      <c r="AY152" s="21" t="s">
        <v>136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1" t="s">
        <v>82</v>
      </c>
      <c r="BK152" s="229">
        <f>ROUND(I152*H152,2)</f>
        <v>0</v>
      </c>
      <c r="BL152" s="21" t="s">
        <v>144</v>
      </c>
      <c r="BM152" s="21" t="s">
        <v>364</v>
      </c>
    </row>
    <row r="153" s="1" customFormat="1" ht="25.5" customHeight="1">
      <c r="B153" s="43"/>
      <c r="C153" s="218" t="s">
        <v>365</v>
      </c>
      <c r="D153" s="218" t="s">
        <v>139</v>
      </c>
      <c r="E153" s="219" t="s">
        <v>366</v>
      </c>
      <c r="F153" s="220" t="s">
        <v>367</v>
      </c>
      <c r="G153" s="221" t="s">
        <v>183</v>
      </c>
      <c r="H153" s="222">
        <v>36</v>
      </c>
      <c r="I153" s="223"/>
      <c r="J153" s="224">
        <f>ROUND(I153*H153,2)</f>
        <v>0</v>
      </c>
      <c r="K153" s="220" t="s">
        <v>143</v>
      </c>
      <c r="L153" s="69"/>
      <c r="M153" s="225" t="s">
        <v>21</v>
      </c>
      <c r="N153" s="226" t="s">
        <v>46</v>
      </c>
      <c r="O153" s="44"/>
      <c r="P153" s="227">
        <f>O153*H153</f>
        <v>0</v>
      </c>
      <c r="Q153" s="227">
        <v>0.0062899999999999996</v>
      </c>
      <c r="R153" s="227">
        <f>Q153*H153</f>
        <v>0.22643999999999998</v>
      </c>
      <c r="S153" s="227">
        <v>0</v>
      </c>
      <c r="T153" s="228">
        <f>S153*H153</f>
        <v>0</v>
      </c>
      <c r="AR153" s="21" t="s">
        <v>144</v>
      </c>
      <c r="AT153" s="21" t="s">
        <v>139</v>
      </c>
      <c r="AU153" s="21" t="s">
        <v>84</v>
      </c>
      <c r="AY153" s="21" t="s">
        <v>136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1" t="s">
        <v>82</v>
      </c>
      <c r="BK153" s="229">
        <f>ROUND(I153*H153,2)</f>
        <v>0</v>
      </c>
      <c r="BL153" s="21" t="s">
        <v>144</v>
      </c>
      <c r="BM153" s="21" t="s">
        <v>368</v>
      </c>
    </row>
    <row r="154" s="1" customFormat="1" ht="25.5" customHeight="1">
      <c r="B154" s="43"/>
      <c r="C154" s="218" t="s">
        <v>369</v>
      </c>
      <c r="D154" s="218" t="s">
        <v>139</v>
      </c>
      <c r="E154" s="219" t="s">
        <v>370</v>
      </c>
      <c r="F154" s="220" t="s">
        <v>371</v>
      </c>
      <c r="G154" s="221" t="s">
        <v>183</v>
      </c>
      <c r="H154" s="222">
        <v>14</v>
      </c>
      <c r="I154" s="223"/>
      <c r="J154" s="224">
        <f>ROUND(I154*H154,2)</f>
        <v>0</v>
      </c>
      <c r="K154" s="220" t="s">
        <v>143</v>
      </c>
      <c r="L154" s="69"/>
      <c r="M154" s="225" t="s">
        <v>21</v>
      </c>
      <c r="N154" s="226" t="s">
        <v>46</v>
      </c>
      <c r="O154" s="44"/>
      <c r="P154" s="227">
        <f>O154*H154</f>
        <v>0</v>
      </c>
      <c r="Q154" s="227">
        <v>0.0066699999999999997</v>
      </c>
      <c r="R154" s="227">
        <f>Q154*H154</f>
        <v>0.093379999999999991</v>
      </c>
      <c r="S154" s="227">
        <v>0</v>
      </c>
      <c r="T154" s="228">
        <f>S154*H154</f>
        <v>0</v>
      </c>
      <c r="AR154" s="21" t="s">
        <v>144</v>
      </c>
      <c r="AT154" s="21" t="s">
        <v>139</v>
      </c>
      <c r="AU154" s="21" t="s">
        <v>84</v>
      </c>
      <c r="AY154" s="21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1" t="s">
        <v>82</v>
      </c>
      <c r="BK154" s="229">
        <f>ROUND(I154*H154,2)</f>
        <v>0</v>
      </c>
      <c r="BL154" s="21" t="s">
        <v>144</v>
      </c>
      <c r="BM154" s="21" t="s">
        <v>372</v>
      </c>
    </row>
    <row r="155" s="1" customFormat="1" ht="25.5" customHeight="1">
      <c r="B155" s="43"/>
      <c r="C155" s="218" t="s">
        <v>373</v>
      </c>
      <c r="D155" s="218" t="s">
        <v>139</v>
      </c>
      <c r="E155" s="219" t="s">
        <v>374</v>
      </c>
      <c r="F155" s="220" t="s">
        <v>375</v>
      </c>
      <c r="G155" s="221" t="s">
        <v>183</v>
      </c>
      <c r="H155" s="222">
        <v>142</v>
      </c>
      <c r="I155" s="223"/>
      <c r="J155" s="224">
        <f>ROUND(I155*H155,2)</f>
        <v>0</v>
      </c>
      <c r="K155" s="220" t="s">
        <v>143</v>
      </c>
      <c r="L155" s="69"/>
      <c r="M155" s="225" t="s">
        <v>21</v>
      </c>
      <c r="N155" s="226" t="s">
        <v>46</v>
      </c>
      <c r="O155" s="44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21" t="s">
        <v>144</v>
      </c>
      <c r="AT155" s="21" t="s">
        <v>139</v>
      </c>
      <c r="AU155" s="21" t="s">
        <v>84</v>
      </c>
      <c r="AY155" s="21" t="s">
        <v>136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1" t="s">
        <v>82</v>
      </c>
      <c r="BK155" s="229">
        <f>ROUND(I155*H155,2)</f>
        <v>0</v>
      </c>
      <c r="BL155" s="21" t="s">
        <v>144</v>
      </c>
      <c r="BM155" s="21" t="s">
        <v>376</v>
      </c>
    </row>
    <row r="156" s="1" customFormat="1" ht="38.25" customHeight="1">
      <c r="B156" s="43"/>
      <c r="C156" s="218" t="s">
        <v>377</v>
      </c>
      <c r="D156" s="218" t="s">
        <v>139</v>
      </c>
      <c r="E156" s="219" t="s">
        <v>378</v>
      </c>
      <c r="F156" s="220" t="s">
        <v>379</v>
      </c>
      <c r="G156" s="221" t="s">
        <v>183</v>
      </c>
      <c r="H156" s="222">
        <v>14</v>
      </c>
      <c r="I156" s="223"/>
      <c r="J156" s="224">
        <f>ROUND(I156*H156,2)</f>
        <v>0</v>
      </c>
      <c r="K156" s="220" t="s">
        <v>143</v>
      </c>
      <c r="L156" s="69"/>
      <c r="M156" s="225" t="s">
        <v>21</v>
      </c>
      <c r="N156" s="226" t="s">
        <v>46</v>
      </c>
      <c r="O156" s="4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21" t="s">
        <v>144</v>
      </c>
      <c r="AT156" s="21" t="s">
        <v>139</v>
      </c>
      <c r="AU156" s="21" t="s">
        <v>84</v>
      </c>
      <c r="AY156" s="21" t="s">
        <v>136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1" t="s">
        <v>82</v>
      </c>
      <c r="BK156" s="229">
        <f>ROUND(I156*H156,2)</f>
        <v>0</v>
      </c>
      <c r="BL156" s="21" t="s">
        <v>144</v>
      </c>
      <c r="BM156" s="21" t="s">
        <v>380</v>
      </c>
    </row>
    <row r="157" s="1" customFormat="1" ht="25.5" customHeight="1">
      <c r="B157" s="43"/>
      <c r="C157" s="218" t="s">
        <v>381</v>
      </c>
      <c r="D157" s="218" t="s">
        <v>139</v>
      </c>
      <c r="E157" s="219" t="s">
        <v>382</v>
      </c>
      <c r="F157" s="220" t="s">
        <v>383</v>
      </c>
      <c r="G157" s="221" t="s">
        <v>232</v>
      </c>
      <c r="H157" s="251"/>
      <c r="I157" s="223"/>
      <c r="J157" s="224">
        <f>ROUND(I157*H157,2)</f>
        <v>0</v>
      </c>
      <c r="K157" s="220" t="s">
        <v>143</v>
      </c>
      <c r="L157" s="69"/>
      <c r="M157" s="225" t="s">
        <v>21</v>
      </c>
      <c r="N157" s="226" t="s">
        <v>46</v>
      </c>
      <c r="O157" s="44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AR157" s="21" t="s">
        <v>144</v>
      </c>
      <c r="AT157" s="21" t="s">
        <v>139</v>
      </c>
      <c r="AU157" s="21" t="s">
        <v>84</v>
      </c>
      <c r="AY157" s="21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1" t="s">
        <v>82</v>
      </c>
      <c r="BK157" s="229">
        <f>ROUND(I157*H157,2)</f>
        <v>0</v>
      </c>
      <c r="BL157" s="21" t="s">
        <v>144</v>
      </c>
      <c r="BM157" s="21" t="s">
        <v>384</v>
      </c>
    </row>
    <row r="158" s="10" customFormat="1" ht="29.88" customHeight="1">
      <c r="B158" s="202"/>
      <c r="C158" s="203"/>
      <c r="D158" s="204" t="s">
        <v>74</v>
      </c>
      <c r="E158" s="216" t="s">
        <v>385</v>
      </c>
      <c r="F158" s="216" t="s">
        <v>386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SUM(P159:P192)</f>
        <v>0</v>
      </c>
      <c r="Q158" s="210"/>
      <c r="R158" s="211">
        <f>SUM(R159:R192)</f>
        <v>0.13515000000000002</v>
      </c>
      <c r="S158" s="210"/>
      <c r="T158" s="212">
        <f>SUM(T159:T192)</f>
        <v>0</v>
      </c>
      <c r="AR158" s="213" t="s">
        <v>84</v>
      </c>
      <c r="AT158" s="214" t="s">
        <v>74</v>
      </c>
      <c r="AU158" s="214" t="s">
        <v>82</v>
      </c>
      <c r="AY158" s="213" t="s">
        <v>136</v>
      </c>
      <c r="BK158" s="215">
        <f>SUM(BK159:BK192)</f>
        <v>0</v>
      </c>
    </row>
    <row r="159" s="1" customFormat="1" ht="25.5" customHeight="1">
      <c r="B159" s="43"/>
      <c r="C159" s="218" t="s">
        <v>387</v>
      </c>
      <c r="D159" s="218" t="s">
        <v>139</v>
      </c>
      <c r="E159" s="219" t="s">
        <v>388</v>
      </c>
      <c r="F159" s="220" t="s">
        <v>389</v>
      </c>
      <c r="G159" s="221" t="s">
        <v>301</v>
      </c>
      <c r="H159" s="222">
        <v>3</v>
      </c>
      <c r="I159" s="223"/>
      <c r="J159" s="224">
        <f>ROUND(I159*H159,2)</f>
        <v>0</v>
      </c>
      <c r="K159" s="220" t="s">
        <v>143</v>
      </c>
      <c r="L159" s="69"/>
      <c r="M159" s="225" t="s">
        <v>21</v>
      </c>
      <c r="N159" s="226" t="s">
        <v>46</v>
      </c>
      <c r="O159" s="44"/>
      <c r="P159" s="227">
        <f>O159*H159</f>
        <v>0</v>
      </c>
      <c r="Q159" s="227">
        <v>0.01191</v>
      </c>
      <c r="R159" s="227">
        <f>Q159*H159</f>
        <v>0.035729999999999998</v>
      </c>
      <c r="S159" s="227">
        <v>0</v>
      </c>
      <c r="T159" s="228">
        <f>S159*H159</f>
        <v>0</v>
      </c>
      <c r="AR159" s="21" t="s">
        <v>144</v>
      </c>
      <c r="AT159" s="21" t="s">
        <v>139</v>
      </c>
      <c r="AU159" s="21" t="s">
        <v>84</v>
      </c>
      <c r="AY159" s="21" t="s">
        <v>136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1" t="s">
        <v>82</v>
      </c>
      <c r="BK159" s="229">
        <f>ROUND(I159*H159,2)</f>
        <v>0</v>
      </c>
      <c r="BL159" s="21" t="s">
        <v>144</v>
      </c>
      <c r="BM159" s="21" t="s">
        <v>390</v>
      </c>
    </row>
    <row r="160" s="1" customFormat="1" ht="16.5" customHeight="1">
      <c r="B160" s="43"/>
      <c r="C160" s="218" t="s">
        <v>391</v>
      </c>
      <c r="D160" s="218" t="s">
        <v>139</v>
      </c>
      <c r="E160" s="219" t="s">
        <v>392</v>
      </c>
      <c r="F160" s="220" t="s">
        <v>393</v>
      </c>
      <c r="G160" s="221" t="s">
        <v>148</v>
      </c>
      <c r="H160" s="222">
        <v>4</v>
      </c>
      <c r="I160" s="223"/>
      <c r="J160" s="224">
        <f>ROUND(I160*H160,2)</f>
        <v>0</v>
      </c>
      <c r="K160" s="220" t="s">
        <v>143</v>
      </c>
      <c r="L160" s="69"/>
      <c r="M160" s="225" t="s">
        <v>21</v>
      </c>
      <c r="N160" s="226" t="s">
        <v>46</v>
      </c>
      <c r="O160" s="44"/>
      <c r="P160" s="227">
        <f>O160*H160</f>
        <v>0</v>
      </c>
      <c r="Q160" s="227">
        <v>0.00024000000000000001</v>
      </c>
      <c r="R160" s="227">
        <f>Q160*H160</f>
        <v>0.00096000000000000002</v>
      </c>
      <c r="S160" s="227">
        <v>0</v>
      </c>
      <c r="T160" s="228">
        <f>S160*H160</f>
        <v>0</v>
      </c>
      <c r="AR160" s="21" t="s">
        <v>144</v>
      </c>
      <c r="AT160" s="21" t="s">
        <v>139</v>
      </c>
      <c r="AU160" s="21" t="s">
        <v>84</v>
      </c>
      <c r="AY160" s="21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1" t="s">
        <v>82</v>
      </c>
      <c r="BK160" s="229">
        <f>ROUND(I160*H160,2)</f>
        <v>0</v>
      </c>
      <c r="BL160" s="21" t="s">
        <v>144</v>
      </c>
      <c r="BM160" s="21" t="s">
        <v>394</v>
      </c>
    </row>
    <row r="161" s="1" customFormat="1" ht="16.5" customHeight="1">
      <c r="B161" s="43"/>
      <c r="C161" s="218" t="s">
        <v>395</v>
      </c>
      <c r="D161" s="218" t="s">
        <v>139</v>
      </c>
      <c r="E161" s="219" t="s">
        <v>396</v>
      </c>
      <c r="F161" s="220" t="s">
        <v>397</v>
      </c>
      <c r="G161" s="221" t="s">
        <v>148</v>
      </c>
      <c r="H161" s="222">
        <v>1</v>
      </c>
      <c r="I161" s="223"/>
      <c r="J161" s="224">
        <f>ROUND(I161*H161,2)</f>
        <v>0</v>
      </c>
      <c r="K161" s="220" t="s">
        <v>143</v>
      </c>
      <c r="L161" s="69"/>
      <c r="M161" s="225" t="s">
        <v>21</v>
      </c>
      <c r="N161" s="226" t="s">
        <v>46</v>
      </c>
      <c r="O161" s="44"/>
      <c r="P161" s="227">
        <f>O161*H161</f>
        <v>0</v>
      </c>
      <c r="Q161" s="227">
        <v>0.00018000000000000001</v>
      </c>
      <c r="R161" s="227">
        <f>Q161*H161</f>
        <v>0.00018000000000000001</v>
      </c>
      <c r="S161" s="227">
        <v>0</v>
      </c>
      <c r="T161" s="228">
        <f>S161*H161</f>
        <v>0</v>
      </c>
      <c r="AR161" s="21" t="s">
        <v>144</v>
      </c>
      <c r="AT161" s="21" t="s">
        <v>139</v>
      </c>
      <c r="AU161" s="21" t="s">
        <v>84</v>
      </c>
      <c r="AY161" s="21" t="s">
        <v>136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1" t="s">
        <v>82</v>
      </c>
      <c r="BK161" s="229">
        <f>ROUND(I161*H161,2)</f>
        <v>0</v>
      </c>
      <c r="BL161" s="21" t="s">
        <v>144</v>
      </c>
      <c r="BM161" s="21" t="s">
        <v>398</v>
      </c>
    </row>
    <row r="162" s="1" customFormat="1" ht="16.5" customHeight="1">
      <c r="B162" s="43"/>
      <c r="C162" s="218" t="s">
        <v>399</v>
      </c>
      <c r="D162" s="218" t="s">
        <v>139</v>
      </c>
      <c r="E162" s="219" t="s">
        <v>400</v>
      </c>
      <c r="F162" s="220" t="s">
        <v>401</v>
      </c>
      <c r="G162" s="221" t="s">
        <v>148</v>
      </c>
      <c r="H162" s="222">
        <v>4</v>
      </c>
      <c r="I162" s="223"/>
      <c r="J162" s="224">
        <f>ROUND(I162*H162,2)</f>
        <v>0</v>
      </c>
      <c r="K162" s="220" t="s">
        <v>143</v>
      </c>
      <c r="L162" s="69"/>
      <c r="M162" s="225" t="s">
        <v>21</v>
      </c>
      <c r="N162" s="226" t="s">
        <v>46</v>
      </c>
      <c r="O162" s="44"/>
      <c r="P162" s="227">
        <f>O162*H162</f>
        <v>0</v>
      </c>
      <c r="Q162" s="227">
        <v>0.00029999999999999997</v>
      </c>
      <c r="R162" s="227">
        <f>Q162*H162</f>
        <v>0.0011999999999999999</v>
      </c>
      <c r="S162" s="227">
        <v>0</v>
      </c>
      <c r="T162" s="228">
        <f>S162*H162</f>
        <v>0</v>
      </c>
      <c r="AR162" s="21" t="s">
        <v>144</v>
      </c>
      <c r="AT162" s="21" t="s">
        <v>139</v>
      </c>
      <c r="AU162" s="21" t="s">
        <v>84</v>
      </c>
      <c r="AY162" s="21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1" t="s">
        <v>82</v>
      </c>
      <c r="BK162" s="229">
        <f>ROUND(I162*H162,2)</f>
        <v>0</v>
      </c>
      <c r="BL162" s="21" t="s">
        <v>144</v>
      </c>
      <c r="BM162" s="21" t="s">
        <v>402</v>
      </c>
    </row>
    <row r="163" s="1" customFormat="1" ht="16.5" customHeight="1">
      <c r="B163" s="43"/>
      <c r="C163" s="218" t="s">
        <v>403</v>
      </c>
      <c r="D163" s="218" t="s">
        <v>139</v>
      </c>
      <c r="E163" s="219" t="s">
        <v>404</v>
      </c>
      <c r="F163" s="220" t="s">
        <v>405</v>
      </c>
      <c r="G163" s="221" t="s">
        <v>148</v>
      </c>
      <c r="H163" s="222">
        <v>2</v>
      </c>
      <c r="I163" s="223"/>
      <c r="J163" s="224">
        <f>ROUND(I163*H163,2)</f>
        <v>0</v>
      </c>
      <c r="K163" s="220" t="s">
        <v>143</v>
      </c>
      <c r="L163" s="69"/>
      <c r="M163" s="225" t="s">
        <v>21</v>
      </c>
      <c r="N163" s="226" t="s">
        <v>46</v>
      </c>
      <c r="O163" s="44"/>
      <c r="P163" s="227">
        <f>O163*H163</f>
        <v>0</v>
      </c>
      <c r="Q163" s="227">
        <v>0.00059999999999999995</v>
      </c>
      <c r="R163" s="227">
        <f>Q163*H163</f>
        <v>0.0011999999999999999</v>
      </c>
      <c r="S163" s="227">
        <v>0</v>
      </c>
      <c r="T163" s="228">
        <f>S163*H163</f>
        <v>0</v>
      </c>
      <c r="AR163" s="21" t="s">
        <v>144</v>
      </c>
      <c r="AT163" s="21" t="s">
        <v>139</v>
      </c>
      <c r="AU163" s="21" t="s">
        <v>84</v>
      </c>
      <c r="AY163" s="21" t="s">
        <v>136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1" t="s">
        <v>82</v>
      </c>
      <c r="BK163" s="229">
        <f>ROUND(I163*H163,2)</f>
        <v>0</v>
      </c>
      <c r="BL163" s="21" t="s">
        <v>144</v>
      </c>
      <c r="BM163" s="21" t="s">
        <v>406</v>
      </c>
    </row>
    <row r="164" s="1" customFormat="1" ht="16.5" customHeight="1">
      <c r="B164" s="43"/>
      <c r="C164" s="218" t="s">
        <v>407</v>
      </c>
      <c r="D164" s="218" t="s">
        <v>139</v>
      </c>
      <c r="E164" s="219" t="s">
        <v>408</v>
      </c>
      <c r="F164" s="220" t="s">
        <v>409</v>
      </c>
      <c r="G164" s="221" t="s">
        <v>148</v>
      </c>
      <c r="H164" s="222">
        <v>2</v>
      </c>
      <c r="I164" s="223"/>
      <c r="J164" s="224">
        <f>ROUND(I164*H164,2)</f>
        <v>0</v>
      </c>
      <c r="K164" s="220" t="s">
        <v>143</v>
      </c>
      <c r="L164" s="69"/>
      <c r="M164" s="225" t="s">
        <v>21</v>
      </c>
      <c r="N164" s="226" t="s">
        <v>46</v>
      </c>
      <c r="O164" s="44"/>
      <c r="P164" s="227">
        <f>O164*H164</f>
        <v>0</v>
      </c>
      <c r="Q164" s="227">
        <v>0.00018000000000000001</v>
      </c>
      <c r="R164" s="227">
        <f>Q164*H164</f>
        <v>0.00036000000000000002</v>
      </c>
      <c r="S164" s="227">
        <v>0</v>
      </c>
      <c r="T164" s="228">
        <f>S164*H164</f>
        <v>0</v>
      </c>
      <c r="AR164" s="21" t="s">
        <v>144</v>
      </c>
      <c r="AT164" s="21" t="s">
        <v>139</v>
      </c>
      <c r="AU164" s="21" t="s">
        <v>84</v>
      </c>
      <c r="AY164" s="21" t="s">
        <v>136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1" t="s">
        <v>82</v>
      </c>
      <c r="BK164" s="229">
        <f>ROUND(I164*H164,2)</f>
        <v>0</v>
      </c>
      <c r="BL164" s="21" t="s">
        <v>144</v>
      </c>
      <c r="BM164" s="21" t="s">
        <v>410</v>
      </c>
    </row>
    <row r="165" s="1" customFormat="1" ht="16.5" customHeight="1">
      <c r="B165" s="43"/>
      <c r="C165" s="218" t="s">
        <v>411</v>
      </c>
      <c r="D165" s="218" t="s">
        <v>139</v>
      </c>
      <c r="E165" s="219" t="s">
        <v>412</v>
      </c>
      <c r="F165" s="220" t="s">
        <v>413</v>
      </c>
      <c r="G165" s="221" t="s">
        <v>148</v>
      </c>
      <c r="H165" s="222">
        <v>3</v>
      </c>
      <c r="I165" s="223"/>
      <c r="J165" s="224">
        <f>ROUND(I165*H165,2)</f>
        <v>0</v>
      </c>
      <c r="K165" s="220" t="s">
        <v>143</v>
      </c>
      <c r="L165" s="69"/>
      <c r="M165" s="225" t="s">
        <v>21</v>
      </c>
      <c r="N165" s="226" t="s">
        <v>46</v>
      </c>
      <c r="O165" s="44"/>
      <c r="P165" s="227">
        <f>O165*H165</f>
        <v>0</v>
      </c>
      <c r="Q165" s="227">
        <v>0.00025000000000000001</v>
      </c>
      <c r="R165" s="227">
        <f>Q165*H165</f>
        <v>0.00075000000000000002</v>
      </c>
      <c r="S165" s="227">
        <v>0</v>
      </c>
      <c r="T165" s="228">
        <f>S165*H165</f>
        <v>0</v>
      </c>
      <c r="AR165" s="21" t="s">
        <v>144</v>
      </c>
      <c r="AT165" s="21" t="s">
        <v>139</v>
      </c>
      <c r="AU165" s="21" t="s">
        <v>84</v>
      </c>
      <c r="AY165" s="21" t="s">
        <v>136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1" t="s">
        <v>82</v>
      </c>
      <c r="BK165" s="229">
        <f>ROUND(I165*H165,2)</f>
        <v>0</v>
      </c>
      <c r="BL165" s="21" t="s">
        <v>144</v>
      </c>
      <c r="BM165" s="21" t="s">
        <v>414</v>
      </c>
    </row>
    <row r="166" s="1" customFormat="1" ht="16.5" customHeight="1">
      <c r="B166" s="43"/>
      <c r="C166" s="218" t="s">
        <v>415</v>
      </c>
      <c r="D166" s="218" t="s">
        <v>139</v>
      </c>
      <c r="E166" s="219" t="s">
        <v>416</v>
      </c>
      <c r="F166" s="220" t="s">
        <v>417</v>
      </c>
      <c r="G166" s="221" t="s">
        <v>148</v>
      </c>
      <c r="H166" s="222">
        <v>1</v>
      </c>
      <c r="I166" s="223"/>
      <c r="J166" s="224">
        <f>ROUND(I166*H166,2)</f>
        <v>0</v>
      </c>
      <c r="K166" s="220" t="s">
        <v>143</v>
      </c>
      <c r="L166" s="69"/>
      <c r="M166" s="225" t="s">
        <v>21</v>
      </c>
      <c r="N166" s="226" t="s">
        <v>46</v>
      </c>
      <c r="O166" s="44"/>
      <c r="P166" s="227">
        <f>O166*H166</f>
        <v>0</v>
      </c>
      <c r="Q166" s="227">
        <v>0.00038000000000000002</v>
      </c>
      <c r="R166" s="227">
        <f>Q166*H166</f>
        <v>0.00038000000000000002</v>
      </c>
      <c r="S166" s="227">
        <v>0</v>
      </c>
      <c r="T166" s="228">
        <f>S166*H166</f>
        <v>0</v>
      </c>
      <c r="AR166" s="21" t="s">
        <v>144</v>
      </c>
      <c r="AT166" s="21" t="s">
        <v>139</v>
      </c>
      <c r="AU166" s="21" t="s">
        <v>84</v>
      </c>
      <c r="AY166" s="21" t="s">
        <v>136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1" t="s">
        <v>82</v>
      </c>
      <c r="BK166" s="229">
        <f>ROUND(I166*H166,2)</f>
        <v>0</v>
      </c>
      <c r="BL166" s="21" t="s">
        <v>144</v>
      </c>
      <c r="BM166" s="21" t="s">
        <v>418</v>
      </c>
    </row>
    <row r="167" s="1" customFormat="1" ht="16.5" customHeight="1">
      <c r="B167" s="43"/>
      <c r="C167" s="218" t="s">
        <v>419</v>
      </c>
      <c r="D167" s="218" t="s">
        <v>139</v>
      </c>
      <c r="E167" s="219" t="s">
        <v>420</v>
      </c>
      <c r="F167" s="220" t="s">
        <v>421</v>
      </c>
      <c r="G167" s="221" t="s">
        <v>148</v>
      </c>
      <c r="H167" s="222">
        <v>2</v>
      </c>
      <c r="I167" s="223"/>
      <c r="J167" s="224">
        <f>ROUND(I167*H167,2)</f>
        <v>0</v>
      </c>
      <c r="K167" s="220" t="s">
        <v>143</v>
      </c>
      <c r="L167" s="69"/>
      <c r="M167" s="225" t="s">
        <v>21</v>
      </c>
      <c r="N167" s="226" t="s">
        <v>46</v>
      </c>
      <c r="O167" s="44"/>
      <c r="P167" s="227">
        <f>O167*H167</f>
        <v>0</v>
      </c>
      <c r="Q167" s="227">
        <v>0.00077999999999999999</v>
      </c>
      <c r="R167" s="227">
        <f>Q167*H167</f>
        <v>0.00156</v>
      </c>
      <c r="S167" s="227">
        <v>0</v>
      </c>
      <c r="T167" s="228">
        <f>S167*H167</f>
        <v>0</v>
      </c>
      <c r="AR167" s="21" t="s">
        <v>144</v>
      </c>
      <c r="AT167" s="21" t="s">
        <v>139</v>
      </c>
      <c r="AU167" s="21" t="s">
        <v>84</v>
      </c>
      <c r="AY167" s="21" t="s">
        <v>136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1" t="s">
        <v>82</v>
      </c>
      <c r="BK167" s="229">
        <f>ROUND(I167*H167,2)</f>
        <v>0</v>
      </c>
      <c r="BL167" s="21" t="s">
        <v>144</v>
      </c>
      <c r="BM167" s="21" t="s">
        <v>422</v>
      </c>
    </row>
    <row r="168" s="1" customFormat="1" ht="25.5" customHeight="1">
      <c r="B168" s="43"/>
      <c r="C168" s="218" t="s">
        <v>423</v>
      </c>
      <c r="D168" s="218" t="s">
        <v>139</v>
      </c>
      <c r="E168" s="219" t="s">
        <v>424</v>
      </c>
      <c r="F168" s="220" t="s">
        <v>425</v>
      </c>
      <c r="G168" s="221" t="s">
        <v>148</v>
      </c>
      <c r="H168" s="222">
        <v>1</v>
      </c>
      <c r="I168" s="223"/>
      <c r="J168" s="224">
        <f>ROUND(I168*H168,2)</f>
        <v>0</v>
      </c>
      <c r="K168" s="220" t="s">
        <v>143</v>
      </c>
      <c r="L168" s="69"/>
      <c r="M168" s="225" t="s">
        <v>21</v>
      </c>
      <c r="N168" s="226" t="s">
        <v>46</v>
      </c>
      <c r="O168" s="44"/>
      <c r="P168" s="227">
        <f>O168*H168</f>
        <v>0</v>
      </c>
      <c r="Q168" s="227">
        <v>0.00072999999999999996</v>
      </c>
      <c r="R168" s="227">
        <f>Q168*H168</f>
        <v>0.00072999999999999996</v>
      </c>
      <c r="S168" s="227">
        <v>0</v>
      </c>
      <c r="T168" s="228">
        <f>S168*H168</f>
        <v>0</v>
      </c>
      <c r="AR168" s="21" t="s">
        <v>144</v>
      </c>
      <c r="AT168" s="21" t="s">
        <v>139</v>
      </c>
      <c r="AU168" s="21" t="s">
        <v>84</v>
      </c>
      <c r="AY168" s="21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1" t="s">
        <v>82</v>
      </c>
      <c r="BK168" s="229">
        <f>ROUND(I168*H168,2)</f>
        <v>0</v>
      </c>
      <c r="BL168" s="21" t="s">
        <v>144</v>
      </c>
      <c r="BM168" s="21" t="s">
        <v>426</v>
      </c>
    </row>
    <row r="169" s="1" customFormat="1" ht="16.5" customHeight="1">
      <c r="B169" s="43"/>
      <c r="C169" s="218" t="s">
        <v>427</v>
      </c>
      <c r="D169" s="218" t="s">
        <v>139</v>
      </c>
      <c r="E169" s="219" t="s">
        <v>428</v>
      </c>
      <c r="F169" s="220" t="s">
        <v>429</v>
      </c>
      <c r="G169" s="221" t="s">
        <v>148</v>
      </c>
      <c r="H169" s="222">
        <v>14</v>
      </c>
      <c r="I169" s="223"/>
      <c r="J169" s="224">
        <f>ROUND(I169*H169,2)</f>
        <v>0</v>
      </c>
      <c r="K169" s="220" t="s">
        <v>143</v>
      </c>
      <c r="L169" s="69"/>
      <c r="M169" s="225" t="s">
        <v>21</v>
      </c>
      <c r="N169" s="226" t="s">
        <v>46</v>
      </c>
      <c r="O169" s="44"/>
      <c r="P169" s="227">
        <f>O169*H169</f>
        <v>0</v>
      </c>
      <c r="Q169" s="227">
        <v>0.00022000000000000001</v>
      </c>
      <c r="R169" s="227">
        <f>Q169*H169</f>
        <v>0.0030800000000000003</v>
      </c>
      <c r="S169" s="227">
        <v>0</v>
      </c>
      <c r="T169" s="228">
        <f>S169*H169</f>
        <v>0</v>
      </c>
      <c r="AR169" s="21" t="s">
        <v>144</v>
      </c>
      <c r="AT169" s="21" t="s">
        <v>139</v>
      </c>
      <c r="AU169" s="21" t="s">
        <v>84</v>
      </c>
      <c r="AY169" s="21" t="s">
        <v>136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1" t="s">
        <v>82</v>
      </c>
      <c r="BK169" s="229">
        <f>ROUND(I169*H169,2)</f>
        <v>0</v>
      </c>
      <c r="BL169" s="21" t="s">
        <v>144</v>
      </c>
      <c r="BM169" s="21" t="s">
        <v>430</v>
      </c>
    </row>
    <row r="170" s="1" customFormat="1" ht="25.5" customHeight="1">
      <c r="B170" s="43"/>
      <c r="C170" s="218" t="s">
        <v>431</v>
      </c>
      <c r="D170" s="218" t="s">
        <v>139</v>
      </c>
      <c r="E170" s="219" t="s">
        <v>432</v>
      </c>
      <c r="F170" s="220" t="s">
        <v>433</v>
      </c>
      <c r="G170" s="221" t="s">
        <v>148</v>
      </c>
      <c r="H170" s="222">
        <v>1</v>
      </c>
      <c r="I170" s="223"/>
      <c r="J170" s="224">
        <f>ROUND(I170*H170,2)</f>
        <v>0</v>
      </c>
      <c r="K170" s="220" t="s">
        <v>143</v>
      </c>
      <c r="L170" s="69"/>
      <c r="M170" s="225" t="s">
        <v>21</v>
      </c>
      <c r="N170" s="226" t="s">
        <v>46</v>
      </c>
      <c r="O170" s="44"/>
      <c r="P170" s="227">
        <f>O170*H170</f>
        <v>0</v>
      </c>
      <c r="Q170" s="227">
        <v>0.00033</v>
      </c>
      <c r="R170" s="227">
        <f>Q170*H170</f>
        <v>0.00033</v>
      </c>
      <c r="S170" s="227">
        <v>0</v>
      </c>
      <c r="T170" s="228">
        <f>S170*H170</f>
        <v>0</v>
      </c>
      <c r="AR170" s="21" t="s">
        <v>144</v>
      </c>
      <c r="AT170" s="21" t="s">
        <v>139</v>
      </c>
      <c r="AU170" s="21" t="s">
        <v>84</v>
      </c>
      <c r="AY170" s="21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1" t="s">
        <v>82</v>
      </c>
      <c r="BK170" s="229">
        <f>ROUND(I170*H170,2)</f>
        <v>0</v>
      </c>
      <c r="BL170" s="21" t="s">
        <v>144</v>
      </c>
      <c r="BM170" s="21" t="s">
        <v>434</v>
      </c>
    </row>
    <row r="171" s="1" customFormat="1" ht="25.5" customHeight="1">
      <c r="B171" s="43"/>
      <c r="C171" s="218" t="s">
        <v>435</v>
      </c>
      <c r="D171" s="218" t="s">
        <v>139</v>
      </c>
      <c r="E171" s="219" t="s">
        <v>436</v>
      </c>
      <c r="F171" s="220" t="s">
        <v>437</v>
      </c>
      <c r="G171" s="221" t="s">
        <v>148</v>
      </c>
      <c r="H171" s="222">
        <v>4</v>
      </c>
      <c r="I171" s="223"/>
      <c r="J171" s="224">
        <f>ROUND(I171*H171,2)</f>
        <v>0</v>
      </c>
      <c r="K171" s="220" t="s">
        <v>143</v>
      </c>
      <c r="L171" s="69"/>
      <c r="M171" s="225" t="s">
        <v>21</v>
      </c>
      <c r="N171" s="226" t="s">
        <v>46</v>
      </c>
      <c r="O171" s="44"/>
      <c r="P171" s="227">
        <f>O171*H171</f>
        <v>0</v>
      </c>
      <c r="Q171" s="227">
        <v>0.00056999999999999998</v>
      </c>
      <c r="R171" s="227">
        <f>Q171*H171</f>
        <v>0.0022799999999999999</v>
      </c>
      <c r="S171" s="227">
        <v>0</v>
      </c>
      <c r="T171" s="228">
        <f>S171*H171</f>
        <v>0</v>
      </c>
      <c r="AR171" s="21" t="s">
        <v>144</v>
      </c>
      <c r="AT171" s="21" t="s">
        <v>139</v>
      </c>
      <c r="AU171" s="21" t="s">
        <v>84</v>
      </c>
      <c r="AY171" s="21" t="s">
        <v>136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1" t="s">
        <v>82</v>
      </c>
      <c r="BK171" s="229">
        <f>ROUND(I171*H171,2)</f>
        <v>0</v>
      </c>
      <c r="BL171" s="21" t="s">
        <v>144</v>
      </c>
      <c r="BM171" s="21" t="s">
        <v>438</v>
      </c>
    </row>
    <row r="172" s="1" customFormat="1" ht="25.5" customHeight="1">
      <c r="B172" s="43"/>
      <c r="C172" s="218" t="s">
        <v>439</v>
      </c>
      <c r="D172" s="218" t="s">
        <v>139</v>
      </c>
      <c r="E172" s="219" t="s">
        <v>440</v>
      </c>
      <c r="F172" s="220" t="s">
        <v>441</v>
      </c>
      <c r="G172" s="221" t="s">
        <v>148</v>
      </c>
      <c r="H172" s="222">
        <v>1</v>
      </c>
      <c r="I172" s="223"/>
      <c r="J172" s="224">
        <f>ROUND(I172*H172,2)</f>
        <v>0</v>
      </c>
      <c r="K172" s="220" t="s">
        <v>143</v>
      </c>
      <c r="L172" s="69"/>
      <c r="M172" s="225" t="s">
        <v>21</v>
      </c>
      <c r="N172" s="226" t="s">
        <v>46</v>
      </c>
      <c r="O172" s="44"/>
      <c r="P172" s="227">
        <f>O172*H172</f>
        <v>0</v>
      </c>
      <c r="Q172" s="227">
        <v>0.00124</v>
      </c>
      <c r="R172" s="227">
        <f>Q172*H172</f>
        <v>0.00124</v>
      </c>
      <c r="S172" s="227">
        <v>0</v>
      </c>
      <c r="T172" s="228">
        <f>S172*H172</f>
        <v>0</v>
      </c>
      <c r="AR172" s="21" t="s">
        <v>144</v>
      </c>
      <c r="AT172" s="21" t="s">
        <v>139</v>
      </c>
      <c r="AU172" s="21" t="s">
        <v>84</v>
      </c>
      <c r="AY172" s="21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1" t="s">
        <v>82</v>
      </c>
      <c r="BK172" s="229">
        <f>ROUND(I172*H172,2)</f>
        <v>0</v>
      </c>
      <c r="BL172" s="21" t="s">
        <v>144</v>
      </c>
      <c r="BM172" s="21" t="s">
        <v>442</v>
      </c>
    </row>
    <row r="173" s="1" customFormat="1" ht="25.5" customHeight="1">
      <c r="B173" s="43"/>
      <c r="C173" s="218" t="s">
        <v>443</v>
      </c>
      <c r="D173" s="218" t="s">
        <v>139</v>
      </c>
      <c r="E173" s="219" t="s">
        <v>444</v>
      </c>
      <c r="F173" s="220" t="s">
        <v>445</v>
      </c>
      <c r="G173" s="221" t="s">
        <v>148</v>
      </c>
      <c r="H173" s="222">
        <v>2</v>
      </c>
      <c r="I173" s="223"/>
      <c r="J173" s="224">
        <f>ROUND(I173*H173,2)</f>
        <v>0</v>
      </c>
      <c r="K173" s="220" t="s">
        <v>143</v>
      </c>
      <c r="L173" s="69"/>
      <c r="M173" s="225" t="s">
        <v>21</v>
      </c>
      <c r="N173" s="226" t="s">
        <v>46</v>
      </c>
      <c r="O173" s="44"/>
      <c r="P173" s="227">
        <f>O173*H173</f>
        <v>0</v>
      </c>
      <c r="Q173" s="227">
        <v>0.00173</v>
      </c>
      <c r="R173" s="227">
        <f>Q173*H173</f>
        <v>0.00346</v>
      </c>
      <c r="S173" s="227">
        <v>0</v>
      </c>
      <c r="T173" s="228">
        <f>S173*H173</f>
        <v>0</v>
      </c>
      <c r="AR173" s="21" t="s">
        <v>144</v>
      </c>
      <c r="AT173" s="21" t="s">
        <v>139</v>
      </c>
      <c r="AU173" s="21" t="s">
        <v>84</v>
      </c>
      <c r="AY173" s="21" t="s">
        <v>136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1" t="s">
        <v>82</v>
      </c>
      <c r="BK173" s="229">
        <f>ROUND(I173*H173,2)</f>
        <v>0</v>
      </c>
      <c r="BL173" s="21" t="s">
        <v>144</v>
      </c>
      <c r="BM173" s="21" t="s">
        <v>446</v>
      </c>
    </row>
    <row r="174" s="1" customFormat="1" ht="25.5" customHeight="1">
      <c r="B174" s="43"/>
      <c r="C174" s="218" t="s">
        <v>447</v>
      </c>
      <c r="D174" s="218" t="s">
        <v>139</v>
      </c>
      <c r="E174" s="219" t="s">
        <v>448</v>
      </c>
      <c r="F174" s="220" t="s">
        <v>449</v>
      </c>
      <c r="G174" s="221" t="s">
        <v>148</v>
      </c>
      <c r="H174" s="222">
        <v>1</v>
      </c>
      <c r="I174" s="223"/>
      <c r="J174" s="224">
        <f>ROUND(I174*H174,2)</f>
        <v>0</v>
      </c>
      <c r="K174" s="220" t="s">
        <v>21</v>
      </c>
      <c r="L174" s="69"/>
      <c r="M174" s="225" t="s">
        <v>21</v>
      </c>
      <c r="N174" s="226" t="s">
        <v>46</v>
      </c>
      <c r="O174" s="44"/>
      <c r="P174" s="227">
        <f>O174*H174</f>
        <v>0</v>
      </c>
      <c r="Q174" s="227">
        <v>0.00056999999999999998</v>
      </c>
      <c r="R174" s="227">
        <f>Q174*H174</f>
        <v>0.00056999999999999998</v>
      </c>
      <c r="S174" s="227">
        <v>0</v>
      </c>
      <c r="T174" s="228">
        <f>S174*H174</f>
        <v>0</v>
      </c>
      <c r="AR174" s="21" t="s">
        <v>144</v>
      </c>
      <c r="AT174" s="21" t="s">
        <v>139</v>
      </c>
      <c r="AU174" s="21" t="s">
        <v>84</v>
      </c>
      <c r="AY174" s="21" t="s">
        <v>136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1" t="s">
        <v>82</v>
      </c>
      <c r="BK174" s="229">
        <f>ROUND(I174*H174,2)</f>
        <v>0</v>
      </c>
      <c r="BL174" s="21" t="s">
        <v>144</v>
      </c>
      <c r="BM174" s="21" t="s">
        <v>450</v>
      </c>
    </row>
    <row r="175" s="1" customFormat="1" ht="25.5" customHeight="1">
      <c r="B175" s="43"/>
      <c r="C175" s="218" t="s">
        <v>451</v>
      </c>
      <c r="D175" s="218" t="s">
        <v>139</v>
      </c>
      <c r="E175" s="219" t="s">
        <v>452</v>
      </c>
      <c r="F175" s="220" t="s">
        <v>453</v>
      </c>
      <c r="G175" s="221" t="s">
        <v>148</v>
      </c>
      <c r="H175" s="222">
        <v>8</v>
      </c>
      <c r="I175" s="223"/>
      <c r="J175" s="224">
        <f>ROUND(I175*H175,2)</f>
        <v>0</v>
      </c>
      <c r="K175" s="220" t="s">
        <v>143</v>
      </c>
      <c r="L175" s="69"/>
      <c r="M175" s="225" t="s">
        <v>21</v>
      </c>
      <c r="N175" s="226" t="s">
        <v>46</v>
      </c>
      <c r="O175" s="44"/>
      <c r="P175" s="227">
        <f>O175*H175</f>
        <v>0</v>
      </c>
      <c r="Q175" s="227">
        <v>0.00021000000000000001</v>
      </c>
      <c r="R175" s="227">
        <f>Q175*H175</f>
        <v>0.0016800000000000001</v>
      </c>
      <c r="S175" s="227">
        <v>0</v>
      </c>
      <c r="T175" s="228">
        <f>S175*H175</f>
        <v>0</v>
      </c>
      <c r="AR175" s="21" t="s">
        <v>144</v>
      </c>
      <c r="AT175" s="21" t="s">
        <v>139</v>
      </c>
      <c r="AU175" s="21" t="s">
        <v>84</v>
      </c>
      <c r="AY175" s="21" t="s">
        <v>136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1" t="s">
        <v>82</v>
      </c>
      <c r="BK175" s="229">
        <f>ROUND(I175*H175,2)</f>
        <v>0</v>
      </c>
      <c r="BL175" s="21" t="s">
        <v>144</v>
      </c>
      <c r="BM175" s="21" t="s">
        <v>454</v>
      </c>
    </row>
    <row r="176" s="1" customFormat="1" ht="16.5" customHeight="1">
      <c r="B176" s="43"/>
      <c r="C176" s="218" t="s">
        <v>455</v>
      </c>
      <c r="D176" s="218" t="s">
        <v>139</v>
      </c>
      <c r="E176" s="219" t="s">
        <v>456</v>
      </c>
      <c r="F176" s="220" t="s">
        <v>457</v>
      </c>
      <c r="G176" s="221" t="s">
        <v>148</v>
      </c>
      <c r="H176" s="222">
        <v>21</v>
      </c>
      <c r="I176" s="223"/>
      <c r="J176" s="224">
        <f>ROUND(I176*H176,2)</f>
        <v>0</v>
      </c>
      <c r="K176" s="220" t="s">
        <v>143</v>
      </c>
      <c r="L176" s="69"/>
      <c r="M176" s="225" t="s">
        <v>21</v>
      </c>
      <c r="N176" s="226" t="s">
        <v>46</v>
      </c>
      <c r="O176" s="44"/>
      <c r="P176" s="227">
        <f>O176*H176</f>
        <v>0</v>
      </c>
      <c r="Q176" s="227">
        <v>0.00050000000000000001</v>
      </c>
      <c r="R176" s="227">
        <f>Q176*H176</f>
        <v>0.010500000000000001</v>
      </c>
      <c r="S176" s="227">
        <v>0</v>
      </c>
      <c r="T176" s="228">
        <f>S176*H176</f>
        <v>0</v>
      </c>
      <c r="AR176" s="21" t="s">
        <v>144</v>
      </c>
      <c r="AT176" s="21" t="s">
        <v>139</v>
      </c>
      <c r="AU176" s="21" t="s">
        <v>84</v>
      </c>
      <c r="AY176" s="21" t="s">
        <v>136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1" t="s">
        <v>82</v>
      </c>
      <c r="BK176" s="229">
        <f>ROUND(I176*H176,2)</f>
        <v>0</v>
      </c>
      <c r="BL176" s="21" t="s">
        <v>144</v>
      </c>
      <c r="BM176" s="21" t="s">
        <v>458</v>
      </c>
    </row>
    <row r="177" s="1" customFormat="1" ht="25.5" customHeight="1">
      <c r="B177" s="43"/>
      <c r="C177" s="218" t="s">
        <v>459</v>
      </c>
      <c r="D177" s="218" t="s">
        <v>139</v>
      </c>
      <c r="E177" s="219" t="s">
        <v>460</v>
      </c>
      <c r="F177" s="220" t="s">
        <v>461</v>
      </c>
      <c r="G177" s="221" t="s">
        <v>148</v>
      </c>
      <c r="H177" s="222">
        <v>8</v>
      </c>
      <c r="I177" s="223"/>
      <c r="J177" s="224">
        <f>ROUND(I177*H177,2)</f>
        <v>0</v>
      </c>
      <c r="K177" s="220" t="s">
        <v>143</v>
      </c>
      <c r="L177" s="69"/>
      <c r="M177" s="225" t="s">
        <v>21</v>
      </c>
      <c r="N177" s="226" t="s">
        <v>46</v>
      </c>
      <c r="O177" s="44"/>
      <c r="P177" s="227">
        <f>O177*H177</f>
        <v>0</v>
      </c>
      <c r="Q177" s="227">
        <v>0.00069999999999999999</v>
      </c>
      <c r="R177" s="227">
        <f>Q177*H177</f>
        <v>0.0055999999999999999</v>
      </c>
      <c r="S177" s="227">
        <v>0</v>
      </c>
      <c r="T177" s="228">
        <f>S177*H177</f>
        <v>0</v>
      </c>
      <c r="AR177" s="21" t="s">
        <v>144</v>
      </c>
      <c r="AT177" s="21" t="s">
        <v>139</v>
      </c>
      <c r="AU177" s="21" t="s">
        <v>84</v>
      </c>
      <c r="AY177" s="21" t="s">
        <v>136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1" t="s">
        <v>82</v>
      </c>
      <c r="BK177" s="229">
        <f>ROUND(I177*H177,2)</f>
        <v>0</v>
      </c>
      <c r="BL177" s="21" t="s">
        <v>144</v>
      </c>
      <c r="BM177" s="21" t="s">
        <v>462</v>
      </c>
    </row>
    <row r="178" s="1" customFormat="1" ht="25.5" customHeight="1">
      <c r="B178" s="43"/>
      <c r="C178" s="218" t="s">
        <v>463</v>
      </c>
      <c r="D178" s="218" t="s">
        <v>139</v>
      </c>
      <c r="E178" s="219" t="s">
        <v>464</v>
      </c>
      <c r="F178" s="220" t="s">
        <v>465</v>
      </c>
      <c r="G178" s="221" t="s">
        <v>148</v>
      </c>
      <c r="H178" s="222">
        <v>1</v>
      </c>
      <c r="I178" s="223"/>
      <c r="J178" s="224">
        <f>ROUND(I178*H178,2)</f>
        <v>0</v>
      </c>
      <c r="K178" s="220" t="s">
        <v>143</v>
      </c>
      <c r="L178" s="69"/>
      <c r="M178" s="225" t="s">
        <v>21</v>
      </c>
      <c r="N178" s="226" t="s">
        <v>46</v>
      </c>
      <c r="O178" s="44"/>
      <c r="P178" s="227">
        <f>O178*H178</f>
        <v>0</v>
      </c>
      <c r="Q178" s="227">
        <v>0.00107</v>
      </c>
      <c r="R178" s="227">
        <f>Q178*H178</f>
        <v>0.00107</v>
      </c>
      <c r="S178" s="227">
        <v>0</v>
      </c>
      <c r="T178" s="228">
        <f>S178*H178</f>
        <v>0</v>
      </c>
      <c r="AR178" s="21" t="s">
        <v>144</v>
      </c>
      <c r="AT178" s="21" t="s">
        <v>139</v>
      </c>
      <c r="AU178" s="21" t="s">
        <v>84</v>
      </c>
      <c r="AY178" s="21" t="s">
        <v>136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1" t="s">
        <v>82</v>
      </c>
      <c r="BK178" s="229">
        <f>ROUND(I178*H178,2)</f>
        <v>0</v>
      </c>
      <c r="BL178" s="21" t="s">
        <v>144</v>
      </c>
      <c r="BM178" s="21" t="s">
        <v>466</v>
      </c>
    </row>
    <row r="179" s="1" customFormat="1" ht="16.5" customHeight="1">
      <c r="B179" s="43"/>
      <c r="C179" s="218" t="s">
        <v>467</v>
      </c>
      <c r="D179" s="218" t="s">
        <v>139</v>
      </c>
      <c r="E179" s="219" t="s">
        <v>468</v>
      </c>
      <c r="F179" s="220" t="s">
        <v>469</v>
      </c>
      <c r="G179" s="221" t="s">
        <v>148</v>
      </c>
      <c r="H179" s="222">
        <v>8</v>
      </c>
      <c r="I179" s="223"/>
      <c r="J179" s="224">
        <f>ROUND(I179*H179,2)</f>
        <v>0</v>
      </c>
      <c r="K179" s="220" t="s">
        <v>143</v>
      </c>
      <c r="L179" s="69"/>
      <c r="M179" s="225" t="s">
        <v>21</v>
      </c>
      <c r="N179" s="226" t="s">
        <v>46</v>
      </c>
      <c r="O179" s="44"/>
      <c r="P179" s="227">
        <f>O179*H179</f>
        <v>0</v>
      </c>
      <c r="Q179" s="227">
        <v>0.0016800000000000001</v>
      </c>
      <c r="R179" s="227">
        <f>Q179*H179</f>
        <v>0.013440000000000001</v>
      </c>
      <c r="S179" s="227">
        <v>0</v>
      </c>
      <c r="T179" s="228">
        <f>S179*H179</f>
        <v>0</v>
      </c>
      <c r="AR179" s="21" t="s">
        <v>144</v>
      </c>
      <c r="AT179" s="21" t="s">
        <v>139</v>
      </c>
      <c r="AU179" s="21" t="s">
        <v>84</v>
      </c>
      <c r="AY179" s="21" t="s">
        <v>136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1" t="s">
        <v>82</v>
      </c>
      <c r="BK179" s="229">
        <f>ROUND(I179*H179,2)</f>
        <v>0</v>
      </c>
      <c r="BL179" s="21" t="s">
        <v>144</v>
      </c>
      <c r="BM179" s="21" t="s">
        <v>470</v>
      </c>
    </row>
    <row r="180" s="1" customFormat="1" ht="16.5" customHeight="1">
      <c r="B180" s="43"/>
      <c r="C180" s="218" t="s">
        <v>471</v>
      </c>
      <c r="D180" s="218" t="s">
        <v>139</v>
      </c>
      <c r="E180" s="219" t="s">
        <v>472</v>
      </c>
      <c r="F180" s="220" t="s">
        <v>473</v>
      </c>
      <c r="G180" s="221" t="s">
        <v>148</v>
      </c>
      <c r="H180" s="222">
        <v>1</v>
      </c>
      <c r="I180" s="223"/>
      <c r="J180" s="224">
        <f>ROUND(I180*H180,2)</f>
        <v>0</v>
      </c>
      <c r="K180" s="220" t="s">
        <v>143</v>
      </c>
      <c r="L180" s="69"/>
      <c r="M180" s="225" t="s">
        <v>21</v>
      </c>
      <c r="N180" s="226" t="s">
        <v>46</v>
      </c>
      <c r="O180" s="44"/>
      <c r="P180" s="227">
        <f>O180*H180</f>
        <v>0</v>
      </c>
      <c r="Q180" s="227">
        <v>0.00095</v>
      </c>
      <c r="R180" s="227">
        <f>Q180*H180</f>
        <v>0.00095</v>
      </c>
      <c r="S180" s="227">
        <v>0</v>
      </c>
      <c r="T180" s="228">
        <f>S180*H180</f>
        <v>0</v>
      </c>
      <c r="AR180" s="21" t="s">
        <v>144</v>
      </c>
      <c r="AT180" s="21" t="s">
        <v>139</v>
      </c>
      <c r="AU180" s="21" t="s">
        <v>84</v>
      </c>
      <c r="AY180" s="21" t="s">
        <v>136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1" t="s">
        <v>82</v>
      </c>
      <c r="BK180" s="229">
        <f>ROUND(I180*H180,2)</f>
        <v>0</v>
      </c>
      <c r="BL180" s="21" t="s">
        <v>144</v>
      </c>
      <c r="BM180" s="21" t="s">
        <v>474</v>
      </c>
    </row>
    <row r="181" s="1" customFormat="1" ht="16.5" customHeight="1">
      <c r="B181" s="43"/>
      <c r="C181" s="218" t="s">
        <v>475</v>
      </c>
      <c r="D181" s="218" t="s">
        <v>139</v>
      </c>
      <c r="E181" s="219" t="s">
        <v>476</v>
      </c>
      <c r="F181" s="220" t="s">
        <v>477</v>
      </c>
      <c r="G181" s="221" t="s">
        <v>148</v>
      </c>
      <c r="H181" s="222">
        <v>1</v>
      </c>
      <c r="I181" s="223"/>
      <c r="J181" s="224">
        <f>ROUND(I181*H181,2)</f>
        <v>0</v>
      </c>
      <c r="K181" s="220" t="s">
        <v>21</v>
      </c>
      <c r="L181" s="69"/>
      <c r="M181" s="225" t="s">
        <v>21</v>
      </c>
      <c r="N181" s="226" t="s">
        <v>46</v>
      </c>
      <c r="O181" s="44"/>
      <c r="P181" s="227">
        <f>O181*H181</f>
        <v>0</v>
      </c>
      <c r="Q181" s="227">
        <v>0.00095</v>
      </c>
      <c r="R181" s="227">
        <f>Q181*H181</f>
        <v>0.00095</v>
      </c>
      <c r="S181" s="227">
        <v>0</v>
      </c>
      <c r="T181" s="228">
        <f>S181*H181</f>
        <v>0</v>
      </c>
      <c r="AR181" s="21" t="s">
        <v>144</v>
      </c>
      <c r="AT181" s="21" t="s">
        <v>139</v>
      </c>
      <c r="AU181" s="21" t="s">
        <v>84</v>
      </c>
      <c r="AY181" s="21" t="s">
        <v>136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1" t="s">
        <v>82</v>
      </c>
      <c r="BK181" s="229">
        <f>ROUND(I181*H181,2)</f>
        <v>0</v>
      </c>
      <c r="BL181" s="21" t="s">
        <v>144</v>
      </c>
      <c r="BM181" s="21" t="s">
        <v>478</v>
      </c>
    </row>
    <row r="182" s="1" customFormat="1" ht="16.5" customHeight="1">
      <c r="B182" s="43"/>
      <c r="C182" s="218" t="s">
        <v>479</v>
      </c>
      <c r="D182" s="218" t="s">
        <v>139</v>
      </c>
      <c r="E182" s="219" t="s">
        <v>480</v>
      </c>
      <c r="F182" s="220" t="s">
        <v>481</v>
      </c>
      <c r="G182" s="221" t="s">
        <v>148</v>
      </c>
      <c r="H182" s="222">
        <v>1</v>
      </c>
      <c r="I182" s="223"/>
      <c r="J182" s="224">
        <f>ROUND(I182*H182,2)</f>
        <v>0</v>
      </c>
      <c r="K182" s="220" t="s">
        <v>21</v>
      </c>
      <c r="L182" s="69"/>
      <c r="M182" s="225" t="s">
        <v>21</v>
      </c>
      <c r="N182" s="226" t="s">
        <v>46</v>
      </c>
      <c r="O182" s="44"/>
      <c r="P182" s="227">
        <f>O182*H182</f>
        <v>0</v>
      </c>
      <c r="Q182" s="227">
        <v>0.00095</v>
      </c>
      <c r="R182" s="227">
        <f>Q182*H182</f>
        <v>0.00095</v>
      </c>
      <c r="S182" s="227">
        <v>0</v>
      </c>
      <c r="T182" s="228">
        <f>S182*H182</f>
        <v>0</v>
      </c>
      <c r="AR182" s="21" t="s">
        <v>144</v>
      </c>
      <c r="AT182" s="21" t="s">
        <v>139</v>
      </c>
      <c r="AU182" s="21" t="s">
        <v>84</v>
      </c>
      <c r="AY182" s="21" t="s">
        <v>136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1" t="s">
        <v>82</v>
      </c>
      <c r="BK182" s="229">
        <f>ROUND(I182*H182,2)</f>
        <v>0</v>
      </c>
      <c r="BL182" s="21" t="s">
        <v>144</v>
      </c>
      <c r="BM182" s="21" t="s">
        <v>482</v>
      </c>
    </row>
    <row r="183" s="1" customFormat="1" ht="16.5" customHeight="1">
      <c r="B183" s="43"/>
      <c r="C183" s="218" t="s">
        <v>483</v>
      </c>
      <c r="D183" s="218" t="s">
        <v>139</v>
      </c>
      <c r="E183" s="219" t="s">
        <v>484</v>
      </c>
      <c r="F183" s="220" t="s">
        <v>485</v>
      </c>
      <c r="G183" s="221" t="s">
        <v>148</v>
      </c>
      <c r="H183" s="222">
        <v>1</v>
      </c>
      <c r="I183" s="223"/>
      <c r="J183" s="224">
        <f>ROUND(I183*H183,2)</f>
        <v>0</v>
      </c>
      <c r="K183" s="220" t="s">
        <v>21</v>
      </c>
      <c r="L183" s="69"/>
      <c r="M183" s="225" t="s">
        <v>21</v>
      </c>
      <c r="N183" s="226" t="s">
        <v>46</v>
      </c>
      <c r="O183" s="44"/>
      <c r="P183" s="227">
        <f>O183*H183</f>
        <v>0</v>
      </c>
      <c r="Q183" s="227">
        <v>0.00095</v>
      </c>
      <c r="R183" s="227">
        <f>Q183*H183</f>
        <v>0.00095</v>
      </c>
      <c r="S183" s="227">
        <v>0</v>
      </c>
      <c r="T183" s="228">
        <f>S183*H183</f>
        <v>0</v>
      </c>
      <c r="AR183" s="21" t="s">
        <v>144</v>
      </c>
      <c r="AT183" s="21" t="s">
        <v>139</v>
      </c>
      <c r="AU183" s="21" t="s">
        <v>84</v>
      </c>
      <c r="AY183" s="21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1" t="s">
        <v>82</v>
      </c>
      <c r="BK183" s="229">
        <f>ROUND(I183*H183,2)</f>
        <v>0</v>
      </c>
      <c r="BL183" s="21" t="s">
        <v>144</v>
      </c>
      <c r="BM183" s="21" t="s">
        <v>486</v>
      </c>
    </row>
    <row r="184" s="1" customFormat="1" ht="16.5" customHeight="1">
      <c r="B184" s="43"/>
      <c r="C184" s="218" t="s">
        <v>487</v>
      </c>
      <c r="D184" s="218" t="s">
        <v>139</v>
      </c>
      <c r="E184" s="219" t="s">
        <v>488</v>
      </c>
      <c r="F184" s="220" t="s">
        <v>489</v>
      </c>
      <c r="G184" s="221" t="s">
        <v>148</v>
      </c>
      <c r="H184" s="222">
        <v>1</v>
      </c>
      <c r="I184" s="223"/>
      <c r="J184" s="224">
        <f>ROUND(I184*H184,2)</f>
        <v>0</v>
      </c>
      <c r="K184" s="220" t="s">
        <v>21</v>
      </c>
      <c r="L184" s="69"/>
      <c r="M184" s="225" t="s">
        <v>21</v>
      </c>
      <c r="N184" s="226" t="s">
        <v>46</v>
      </c>
      <c r="O184" s="44"/>
      <c r="P184" s="227">
        <f>O184*H184</f>
        <v>0</v>
      </c>
      <c r="Q184" s="227">
        <v>0.00095</v>
      </c>
      <c r="R184" s="227">
        <f>Q184*H184</f>
        <v>0.00095</v>
      </c>
      <c r="S184" s="227">
        <v>0</v>
      </c>
      <c r="T184" s="228">
        <f>S184*H184</f>
        <v>0</v>
      </c>
      <c r="AR184" s="21" t="s">
        <v>144</v>
      </c>
      <c r="AT184" s="21" t="s">
        <v>139</v>
      </c>
      <c r="AU184" s="21" t="s">
        <v>84</v>
      </c>
      <c r="AY184" s="21" t="s">
        <v>136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1" t="s">
        <v>82</v>
      </c>
      <c r="BK184" s="229">
        <f>ROUND(I184*H184,2)</f>
        <v>0</v>
      </c>
      <c r="BL184" s="21" t="s">
        <v>144</v>
      </c>
      <c r="BM184" s="21" t="s">
        <v>490</v>
      </c>
    </row>
    <row r="185" s="1" customFormat="1" ht="16.5" customHeight="1">
      <c r="B185" s="43"/>
      <c r="C185" s="218" t="s">
        <v>491</v>
      </c>
      <c r="D185" s="218" t="s">
        <v>139</v>
      </c>
      <c r="E185" s="219" t="s">
        <v>492</v>
      </c>
      <c r="F185" s="220" t="s">
        <v>493</v>
      </c>
      <c r="G185" s="221" t="s">
        <v>148</v>
      </c>
      <c r="H185" s="222">
        <v>1</v>
      </c>
      <c r="I185" s="223"/>
      <c r="J185" s="224">
        <f>ROUND(I185*H185,2)</f>
        <v>0</v>
      </c>
      <c r="K185" s="220" t="s">
        <v>21</v>
      </c>
      <c r="L185" s="69"/>
      <c r="M185" s="225" t="s">
        <v>21</v>
      </c>
      <c r="N185" s="226" t="s">
        <v>46</v>
      </c>
      <c r="O185" s="44"/>
      <c r="P185" s="227">
        <f>O185*H185</f>
        <v>0</v>
      </c>
      <c r="Q185" s="227">
        <v>0.00095</v>
      </c>
      <c r="R185" s="227">
        <f>Q185*H185</f>
        <v>0.00095</v>
      </c>
      <c r="S185" s="227">
        <v>0</v>
      </c>
      <c r="T185" s="228">
        <f>S185*H185</f>
        <v>0</v>
      </c>
      <c r="AR185" s="21" t="s">
        <v>144</v>
      </c>
      <c r="AT185" s="21" t="s">
        <v>139</v>
      </c>
      <c r="AU185" s="21" t="s">
        <v>84</v>
      </c>
      <c r="AY185" s="21" t="s">
        <v>136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1" t="s">
        <v>82</v>
      </c>
      <c r="BK185" s="229">
        <f>ROUND(I185*H185,2)</f>
        <v>0</v>
      </c>
      <c r="BL185" s="21" t="s">
        <v>144</v>
      </c>
      <c r="BM185" s="21" t="s">
        <v>494</v>
      </c>
    </row>
    <row r="186" s="1" customFormat="1" ht="16.5" customHeight="1">
      <c r="B186" s="43"/>
      <c r="C186" s="218" t="s">
        <v>495</v>
      </c>
      <c r="D186" s="218" t="s">
        <v>139</v>
      </c>
      <c r="E186" s="219" t="s">
        <v>496</v>
      </c>
      <c r="F186" s="220" t="s">
        <v>497</v>
      </c>
      <c r="G186" s="221" t="s">
        <v>148</v>
      </c>
      <c r="H186" s="222">
        <v>1</v>
      </c>
      <c r="I186" s="223"/>
      <c r="J186" s="224">
        <f>ROUND(I186*H186,2)</f>
        <v>0</v>
      </c>
      <c r="K186" s="220" t="s">
        <v>21</v>
      </c>
      <c r="L186" s="69"/>
      <c r="M186" s="225" t="s">
        <v>21</v>
      </c>
      <c r="N186" s="226" t="s">
        <v>46</v>
      </c>
      <c r="O186" s="44"/>
      <c r="P186" s="227">
        <f>O186*H186</f>
        <v>0</v>
      </c>
      <c r="Q186" s="227">
        <v>0.00095</v>
      </c>
      <c r="R186" s="227">
        <f>Q186*H186</f>
        <v>0.00095</v>
      </c>
      <c r="S186" s="227">
        <v>0</v>
      </c>
      <c r="T186" s="228">
        <f>S186*H186</f>
        <v>0</v>
      </c>
      <c r="AR186" s="21" t="s">
        <v>144</v>
      </c>
      <c r="AT186" s="21" t="s">
        <v>139</v>
      </c>
      <c r="AU186" s="21" t="s">
        <v>84</v>
      </c>
      <c r="AY186" s="21" t="s">
        <v>136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1" t="s">
        <v>82</v>
      </c>
      <c r="BK186" s="229">
        <f>ROUND(I186*H186,2)</f>
        <v>0</v>
      </c>
      <c r="BL186" s="21" t="s">
        <v>144</v>
      </c>
      <c r="BM186" s="21" t="s">
        <v>498</v>
      </c>
    </row>
    <row r="187" s="1" customFormat="1" ht="16.5" customHeight="1">
      <c r="B187" s="43"/>
      <c r="C187" s="218" t="s">
        <v>499</v>
      </c>
      <c r="D187" s="218" t="s">
        <v>139</v>
      </c>
      <c r="E187" s="219" t="s">
        <v>500</v>
      </c>
      <c r="F187" s="220" t="s">
        <v>501</v>
      </c>
      <c r="G187" s="221" t="s">
        <v>148</v>
      </c>
      <c r="H187" s="222">
        <v>1</v>
      </c>
      <c r="I187" s="223"/>
      <c r="J187" s="224">
        <f>ROUND(I187*H187,2)</f>
        <v>0</v>
      </c>
      <c r="K187" s="220" t="s">
        <v>21</v>
      </c>
      <c r="L187" s="69"/>
      <c r="M187" s="225" t="s">
        <v>21</v>
      </c>
      <c r="N187" s="226" t="s">
        <v>46</v>
      </c>
      <c r="O187" s="44"/>
      <c r="P187" s="227">
        <f>O187*H187</f>
        <v>0</v>
      </c>
      <c r="Q187" s="227">
        <v>0.00095</v>
      </c>
      <c r="R187" s="227">
        <f>Q187*H187</f>
        <v>0.00095</v>
      </c>
      <c r="S187" s="227">
        <v>0</v>
      </c>
      <c r="T187" s="228">
        <f>S187*H187</f>
        <v>0</v>
      </c>
      <c r="AR187" s="21" t="s">
        <v>144</v>
      </c>
      <c r="AT187" s="21" t="s">
        <v>139</v>
      </c>
      <c r="AU187" s="21" t="s">
        <v>84</v>
      </c>
      <c r="AY187" s="21" t="s">
        <v>136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1" t="s">
        <v>82</v>
      </c>
      <c r="BK187" s="229">
        <f>ROUND(I187*H187,2)</f>
        <v>0</v>
      </c>
      <c r="BL187" s="21" t="s">
        <v>144</v>
      </c>
      <c r="BM187" s="21" t="s">
        <v>502</v>
      </c>
    </row>
    <row r="188" s="1" customFormat="1" ht="25.5" customHeight="1">
      <c r="B188" s="43"/>
      <c r="C188" s="218" t="s">
        <v>503</v>
      </c>
      <c r="D188" s="218" t="s">
        <v>139</v>
      </c>
      <c r="E188" s="219" t="s">
        <v>504</v>
      </c>
      <c r="F188" s="220" t="s">
        <v>505</v>
      </c>
      <c r="G188" s="221" t="s">
        <v>148</v>
      </c>
      <c r="H188" s="222">
        <v>19</v>
      </c>
      <c r="I188" s="223"/>
      <c r="J188" s="224">
        <f>ROUND(I188*H188,2)</f>
        <v>0</v>
      </c>
      <c r="K188" s="220" t="s">
        <v>143</v>
      </c>
      <c r="L188" s="69"/>
      <c r="M188" s="225" t="s">
        <v>21</v>
      </c>
      <c r="N188" s="226" t="s">
        <v>46</v>
      </c>
      <c r="O188" s="44"/>
      <c r="P188" s="227">
        <f>O188*H188</f>
        <v>0</v>
      </c>
      <c r="Q188" s="227">
        <v>0.00052999999999999998</v>
      </c>
      <c r="R188" s="227">
        <f>Q188*H188</f>
        <v>0.010069999999999999</v>
      </c>
      <c r="S188" s="227">
        <v>0</v>
      </c>
      <c r="T188" s="228">
        <f>S188*H188</f>
        <v>0</v>
      </c>
      <c r="AR188" s="21" t="s">
        <v>144</v>
      </c>
      <c r="AT188" s="21" t="s">
        <v>139</v>
      </c>
      <c r="AU188" s="21" t="s">
        <v>84</v>
      </c>
      <c r="AY188" s="21" t="s">
        <v>136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1" t="s">
        <v>82</v>
      </c>
      <c r="BK188" s="229">
        <f>ROUND(I188*H188,2)</f>
        <v>0</v>
      </c>
      <c r="BL188" s="21" t="s">
        <v>144</v>
      </c>
      <c r="BM188" s="21" t="s">
        <v>506</v>
      </c>
    </row>
    <row r="189" s="1" customFormat="1" ht="25.5" customHeight="1">
      <c r="B189" s="43"/>
      <c r="C189" s="218" t="s">
        <v>507</v>
      </c>
      <c r="D189" s="218" t="s">
        <v>139</v>
      </c>
      <c r="E189" s="219" t="s">
        <v>508</v>
      </c>
      <c r="F189" s="220" t="s">
        <v>509</v>
      </c>
      <c r="G189" s="221" t="s">
        <v>148</v>
      </c>
      <c r="H189" s="222">
        <v>14</v>
      </c>
      <c r="I189" s="223"/>
      <c r="J189" s="224">
        <f>ROUND(I189*H189,2)</f>
        <v>0</v>
      </c>
      <c r="K189" s="220" t="s">
        <v>143</v>
      </c>
      <c r="L189" s="69"/>
      <c r="M189" s="225" t="s">
        <v>21</v>
      </c>
      <c r="N189" s="226" t="s">
        <v>46</v>
      </c>
      <c r="O189" s="44"/>
      <c r="P189" s="227">
        <f>O189*H189</f>
        <v>0</v>
      </c>
      <c r="Q189" s="227">
        <v>0.00147</v>
      </c>
      <c r="R189" s="227">
        <f>Q189*H189</f>
        <v>0.020580000000000001</v>
      </c>
      <c r="S189" s="227">
        <v>0</v>
      </c>
      <c r="T189" s="228">
        <f>S189*H189</f>
        <v>0</v>
      </c>
      <c r="AR189" s="21" t="s">
        <v>144</v>
      </c>
      <c r="AT189" s="21" t="s">
        <v>139</v>
      </c>
      <c r="AU189" s="21" t="s">
        <v>84</v>
      </c>
      <c r="AY189" s="21" t="s">
        <v>136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1" t="s">
        <v>82</v>
      </c>
      <c r="BK189" s="229">
        <f>ROUND(I189*H189,2)</f>
        <v>0</v>
      </c>
      <c r="BL189" s="21" t="s">
        <v>144</v>
      </c>
      <c r="BM189" s="21" t="s">
        <v>510</v>
      </c>
    </row>
    <row r="190" s="1" customFormat="1" ht="16.5" customHeight="1">
      <c r="B190" s="43"/>
      <c r="C190" s="218" t="s">
        <v>511</v>
      </c>
      <c r="D190" s="218" t="s">
        <v>139</v>
      </c>
      <c r="E190" s="219" t="s">
        <v>512</v>
      </c>
      <c r="F190" s="220" t="s">
        <v>513</v>
      </c>
      <c r="G190" s="221" t="s">
        <v>148</v>
      </c>
      <c r="H190" s="222">
        <v>14</v>
      </c>
      <c r="I190" s="223"/>
      <c r="J190" s="224">
        <f>ROUND(I190*H190,2)</f>
        <v>0</v>
      </c>
      <c r="K190" s="220" t="s">
        <v>143</v>
      </c>
      <c r="L190" s="69"/>
      <c r="M190" s="225" t="s">
        <v>21</v>
      </c>
      <c r="N190" s="226" t="s">
        <v>46</v>
      </c>
      <c r="O190" s="44"/>
      <c r="P190" s="227">
        <f>O190*H190</f>
        <v>0</v>
      </c>
      <c r="Q190" s="227">
        <v>0.00075000000000000002</v>
      </c>
      <c r="R190" s="227">
        <f>Q190*H190</f>
        <v>0.010500000000000001</v>
      </c>
      <c r="S190" s="227">
        <v>0</v>
      </c>
      <c r="T190" s="228">
        <f>S190*H190</f>
        <v>0</v>
      </c>
      <c r="AR190" s="21" t="s">
        <v>144</v>
      </c>
      <c r="AT190" s="21" t="s">
        <v>139</v>
      </c>
      <c r="AU190" s="21" t="s">
        <v>84</v>
      </c>
      <c r="AY190" s="21" t="s">
        <v>136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1" t="s">
        <v>82</v>
      </c>
      <c r="BK190" s="229">
        <f>ROUND(I190*H190,2)</f>
        <v>0</v>
      </c>
      <c r="BL190" s="21" t="s">
        <v>144</v>
      </c>
      <c r="BM190" s="21" t="s">
        <v>514</v>
      </c>
    </row>
    <row r="191" s="1" customFormat="1" ht="16.5" customHeight="1">
      <c r="B191" s="43"/>
      <c r="C191" s="218" t="s">
        <v>515</v>
      </c>
      <c r="D191" s="218" t="s">
        <v>139</v>
      </c>
      <c r="E191" s="219" t="s">
        <v>516</v>
      </c>
      <c r="F191" s="220" t="s">
        <v>517</v>
      </c>
      <c r="G191" s="221" t="s">
        <v>148</v>
      </c>
      <c r="H191" s="222">
        <v>1</v>
      </c>
      <c r="I191" s="223"/>
      <c r="J191" s="224">
        <f>ROUND(I191*H191,2)</f>
        <v>0</v>
      </c>
      <c r="K191" s="220" t="s">
        <v>21</v>
      </c>
      <c r="L191" s="69"/>
      <c r="M191" s="225" t="s">
        <v>21</v>
      </c>
      <c r="N191" s="226" t="s">
        <v>46</v>
      </c>
      <c r="O191" s="44"/>
      <c r="P191" s="227">
        <f>O191*H191</f>
        <v>0</v>
      </c>
      <c r="Q191" s="227">
        <v>0.00010000000000000001</v>
      </c>
      <c r="R191" s="227">
        <f>Q191*H191</f>
        <v>0.00010000000000000001</v>
      </c>
      <c r="S191" s="227">
        <v>0</v>
      </c>
      <c r="T191" s="228">
        <f>S191*H191</f>
        <v>0</v>
      </c>
      <c r="AR191" s="21" t="s">
        <v>144</v>
      </c>
      <c r="AT191" s="21" t="s">
        <v>139</v>
      </c>
      <c r="AU191" s="21" t="s">
        <v>84</v>
      </c>
      <c r="AY191" s="21" t="s">
        <v>136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1" t="s">
        <v>82</v>
      </c>
      <c r="BK191" s="229">
        <f>ROUND(I191*H191,2)</f>
        <v>0</v>
      </c>
      <c r="BL191" s="21" t="s">
        <v>144</v>
      </c>
      <c r="BM191" s="21" t="s">
        <v>518</v>
      </c>
    </row>
    <row r="192" s="1" customFormat="1" ht="25.5" customHeight="1">
      <c r="B192" s="43"/>
      <c r="C192" s="218" t="s">
        <v>519</v>
      </c>
      <c r="D192" s="218" t="s">
        <v>139</v>
      </c>
      <c r="E192" s="219" t="s">
        <v>520</v>
      </c>
      <c r="F192" s="220" t="s">
        <v>521</v>
      </c>
      <c r="G192" s="221" t="s">
        <v>232</v>
      </c>
      <c r="H192" s="251"/>
      <c r="I192" s="223"/>
      <c r="J192" s="224">
        <f>ROUND(I192*H192,2)</f>
        <v>0</v>
      </c>
      <c r="K192" s="220" t="s">
        <v>143</v>
      </c>
      <c r="L192" s="69"/>
      <c r="M192" s="225" t="s">
        <v>21</v>
      </c>
      <c r="N192" s="226" t="s">
        <v>46</v>
      </c>
      <c r="O192" s="44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AR192" s="21" t="s">
        <v>144</v>
      </c>
      <c r="AT192" s="21" t="s">
        <v>139</v>
      </c>
      <c r="AU192" s="21" t="s">
        <v>84</v>
      </c>
      <c r="AY192" s="21" t="s">
        <v>136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1" t="s">
        <v>82</v>
      </c>
      <c r="BK192" s="229">
        <f>ROUND(I192*H192,2)</f>
        <v>0</v>
      </c>
      <c r="BL192" s="21" t="s">
        <v>144</v>
      </c>
      <c r="BM192" s="21" t="s">
        <v>522</v>
      </c>
    </row>
    <row r="193" s="10" customFormat="1" ht="29.88" customHeight="1">
      <c r="B193" s="202"/>
      <c r="C193" s="203"/>
      <c r="D193" s="204" t="s">
        <v>74</v>
      </c>
      <c r="E193" s="216" t="s">
        <v>523</v>
      </c>
      <c r="F193" s="216" t="s">
        <v>524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SUM(P194:P196)</f>
        <v>0</v>
      </c>
      <c r="Q193" s="210"/>
      <c r="R193" s="211">
        <f>SUM(R194:R196)</f>
        <v>1.3953600000000002</v>
      </c>
      <c r="S193" s="210"/>
      <c r="T193" s="212">
        <f>SUM(T194:T196)</f>
        <v>0</v>
      </c>
      <c r="AR193" s="213" t="s">
        <v>84</v>
      </c>
      <c r="AT193" s="214" t="s">
        <v>74</v>
      </c>
      <c r="AU193" s="214" t="s">
        <v>82</v>
      </c>
      <c r="AY193" s="213" t="s">
        <v>136</v>
      </c>
      <c r="BK193" s="215">
        <f>SUM(BK194:BK196)</f>
        <v>0</v>
      </c>
    </row>
    <row r="194" s="1" customFormat="1" ht="16.5" customHeight="1">
      <c r="B194" s="43"/>
      <c r="C194" s="218" t="s">
        <v>525</v>
      </c>
      <c r="D194" s="218" t="s">
        <v>139</v>
      </c>
      <c r="E194" s="219" t="s">
        <v>526</v>
      </c>
      <c r="F194" s="220" t="s">
        <v>527</v>
      </c>
      <c r="G194" s="221" t="s">
        <v>153</v>
      </c>
      <c r="H194" s="222">
        <v>48</v>
      </c>
      <c r="I194" s="223"/>
      <c r="J194" s="224">
        <f>ROUND(I194*H194,2)</f>
        <v>0</v>
      </c>
      <c r="K194" s="220" t="s">
        <v>143</v>
      </c>
      <c r="L194" s="69"/>
      <c r="M194" s="225" t="s">
        <v>21</v>
      </c>
      <c r="N194" s="226" t="s">
        <v>46</v>
      </c>
      <c r="O194" s="44"/>
      <c r="P194" s="227">
        <f>O194*H194</f>
        <v>0</v>
      </c>
      <c r="Q194" s="227">
        <v>6.9999999999999994E-05</v>
      </c>
      <c r="R194" s="227">
        <f>Q194*H194</f>
        <v>0.0033599999999999997</v>
      </c>
      <c r="S194" s="227">
        <v>0</v>
      </c>
      <c r="T194" s="228">
        <f>S194*H194</f>
        <v>0</v>
      </c>
      <c r="AR194" s="21" t="s">
        <v>144</v>
      </c>
      <c r="AT194" s="21" t="s">
        <v>139</v>
      </c>
      <c r="AU194" s="21" t="s">
        <v>84</v>
      </c>
      <c r="AY194" s="21" t="s">
        <v>136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1" t="s">
        <v>82</v>
      </c>
      <c r="BK194" s="229">
        <f>ROUND(I194*H194,2)</f>
        <v>0</v>
      </c>
      <c r="BL194" s="21" t="s">
        <v>144</v>
      </c>
      <c r="BM194" s="21" t="s">
        <v>528</v>
      </c>
    </row>
    <row r="195" s="1" customFormat="1" ht="16.5" customHeight="1">
      <c r="B195" s="43"/>
      <c r="C195" s="241" t="s">
        <v>529</v>
      </c>
      <c r="D195" s="241" t="s">
        <v>186</v>
      </c>
      <c r="E195" s="242" t="s">
        <v>530</v>
      </c>
      <c r="F195" s="243" t="s">
        <v>531</v>
      </c>
      <c r="G195" s="244" t="s">
        <v>153</v>
      </c>
      <c r="H195" s="245">
        <v>48</v>
      </c>
      <c r="I195" s="246"/>
      <c r="J195" s="247">
        <f>ROUND(I195*H195,2)</f>
        <v>0</v>
      </c>
      <c r="K195" s="243" t="s">
        <v>21</v>
      </c>
      <c r="L195" s="248"/>
      <c r="M195" s="249" t="s">
        <v>21</v>
      </c>
      <c r="N195" s="250" t="s">
        <v>46</v>
      </c>
      <c r="O195" s="44"/>
      <c r="P195" s="227">
        <f>O195*H195</f>
        <v>0</v>
      </c>
      <c r="Q195" s="227">
        <v>0.029000000000000001</v>
      </c>
      <c r="R195" s="227">
        <f>Q195*H195</f>
        <v>1.3920000000000001</v>
      </c>
      <c r="S195" s="227">
        <v>0</v>
      </c>
      <c r="T195" s="228">
        <f>S195*H195</f>
        <v>0</v>
      </c>
      <c r="AR195" s="21" t="s">
        <v>189</v>
      </c>
      <c r="AT195" s="21" t="s">
        <v>186</v>
      </c>
      <c r="AU195" s="21" t="s">
        <v>84</v>
      </c>
      <c r="AY195" s="21" t="s">
        <v>136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1" t="s">
        <v>82</v>
      </c>
      <c r="BK195" s="229">
        <f>ROUND(I195*H195,2)</f>
        <v>0</v>
      </c>
      <c r="BL195" s="21" t="s">
        <v>144</v>
      </c>
      <c r="BM195" s="21" t="s">
        <v>532</v>
      </c>
    </row>
    <row r="196" s="1" customFormat="1" ht="38.25" customHeight="1">
      <c r="B196" s="43"/>
      <c r="C196" s="218" t="s">
        <v>533</v>
      </c>
      <c r="D196" s="218" t="s">
        <v>139</v>
      </c>
      <c r="E196" s="219" t="s">
        <v>534</v>
      </c>
      <c r="F196" s="220" t="s">
        <v>535</v>
      </c>
      <c r="G196" s="221" t="s">
        <v>158</v>
      </c>
      <c r="H196" s="222">
        <v>1.395</v>
      </c>
      <c r="I196" s="223"/>
      <c r="J196" s="224">
        <f>ROUND(I196*H196,2)</f>
        <v>0</v>
      </c>
      <c r="K196" s="220" t="s">
        <v>143</v>
      </c>
      <c r="L196" s="69"/>
      <c r="M196" s="225" t="s">
        <v>21</v>
      </c>
      <c r="N196" s="226" t="s">
        <v>46</v>
      </c>
      <c r="O196" s="44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AR196" s="21" t="s">
        <v>144</v>
      </c>
      <c r="AT196" s="21" t="s">
        <v>139</v>
      </c>
      <c r="AU196" s="21" t="s">
        <v>84</v>
      </c>
      <c r="AY196" s="21" t="s">
        <v>136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1" t="s">
        <v>82</v>
      </c>
      <c r="BK196" s="229">
        <f>ROUND(I196*H196,2)</f>
        <v>0</v>
      </c>
      <c r="BL196" s="21" t="s">
        <v>144</v>
      </c>
      <c r="BM196" s="21" t="s">
        <v>536</v>
      </c>
    </row>
    <row r="197" s="10" customFormat="1" ht="29.88" customHeight="1">
      <c r="B197" s="202"/>
      <c r="C197" s="203"/>
      <c r="D197" s="204" t="s">
        <v>74</v>
      </c>
      <c r="E197" s="216" t="s">
        <v>537</v>
      </c>
      <c r="F197" s="216" t="s">
        <v>538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SUM(P198:P199)</f>
        <v>0</v>
      </c>
      <c r="Q197" s="210"/>
      <c r="R197" s="211">
        <f>SUM(R198:R199)</f>
        <v>0.0035400000000000002</v>
      </c>
      <c r="S197" s="210"/>
      <c r="T197" s="212">
        <f>SUM(T198:T199)</f>
        <v>0</v>
      </c>
      <c r="AR197" s="213" t="s">
        <v>84</v>
      </c>
      <c r="AT197" s="214" t="s">
        <v>74</v>
      </c>
      <c r="AU197" s="214" t="s">
        <v>82</v>
      </c>
      <c r="AY197" s="213" t="s">
        <v>136</v>
      </c>
      <c r="BK197" s="215">
        <f>SUM(BK198:BK199)</f>
        <v>0</v>
      </c>
    </row>
    <row r="198" s="1" customFormat="1" ht="25.5" customHeight="1">
      <c r="B198" s="43"/>
      <c r="C198" s="218" t="s">
        <v>539</v>
      </c>
      <c r="D198" s="218" t="s">
        <v>139</v>
      </c>
      <c r="E198" s="219" t="s">
        <v>540</v>
      </c>
      <c r="F198" s="220" t="s">
        <v>541</v>
      </c>
      <c r="G198" s="221" t="s">
        <v>183</v>
      </c>
      <c r="H198" s="222">
        <v>142</v>
      </c>
      <c r="I198" s="223"/>
      <c r="J198" s="224">
        <f>ROUND(I198*H198,2)</f>
        <v>0</v>
      </c>
      <c r="K198" s="220" t="s">
        <v>143</v>
      </c>
      <c r="L198" s="69"/>
      <c r="M198" s="225" t="s">
        <v>21</v>
      </c>
      <c r="N198" s="226" t="s">
        <v>46</v>
      </c>
      <c r="O198" s="44"/>
      <c r="P198" s="227">
        <f>O198*H198</f>
        <v>0</v>
      </c>
      <c r="Q198" s="227">
        <v>2.0000000000000002E-05</v>
      </c>
      <c r="R198" s="227">
        <f>Q198*H198</f>
        <v>0.0028400000000000001</v>
      </c>
      <c r="S198" s="227">
        <v>0</v>
      </c>
      <c r="T198" s="228">
        <f>S198*H198</f>
        <v>0</v>
      </c>
      <c r="AR198" s="21" t="s">
        <v>144</v>
      </c>
      <c r="AT198" s="21" t="s">
        <v>139</v>
      </c>
      <c r="AU198" s="21" t="s">
        <v>84</v>
      </c>
      <c r="AY198" s="21" t="s">
        <v>136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1" t="s">
        <v>82</v>
      </c>
      <c r="BK198" s="229">
        <f>ROUND(I198*H198,2)</f>
        <v>0</v>
      </c>
      <c r="BL198" s="21" t="s">
        <v>144</v>
      </c>
      <c r="BM198" s="21" t="s">
        <v>542</v>
      </c>
    </row>
    <row r="199" s="1" customFormat="1" ht="25.5" customHeight="1">
      <c r="B199" s="43"/>
      <c r="C199" s="218" t="s">
        <v>543</v>
      </c>
      <c r="D199" s="218" t="s">
        <v>139</v>
      </c>
      <c r="E199" s="219" t="s">
        <v>544</v>
      </c>
      <c r="F199" s="220" t="s">
        <v>545</v>
      </c>
      <c r="G199" s="221" t="s">
        <v>183</v>
      </c>
      <c r="H199" s="222">
        <v>14</v>
      </c>
      <c r="I199" s="223"/>
      <c r="J199" s="224">
        <f>ROUND(I199*H199,2)</f>
        <v>0</v>
      </c>
      <c r="K199" s="220" t="s">
        <v>143</v>
      </c>
      <c r="L199" s="69"/>
      <c r="M199" s="225" t="s">
        <v>21</v>
      </c>
      <c r="N199" s="226" t="s">
        <v>46</v>
      </c>
      <c r="O199" s="44"/>
      <c r="P199" s="227">
        <f>O199*H199</f>
        <v>0</v>
      </c>
      <c r="Q199" s="227">
        <v>5.0000000000000002E-05</v>
      </c>
      <c r="R199" s="227">
        <f>Q199*H199</f>
        <v>0.00069999999999999999</v>
      </c>
      <c r="S199" s="227">
        <v>0</v>
      </c>
      <c r="T199" s="228">
        <f>S199*H199</f>
        <v>0</v>
      </c>
      <c r="AR199" s="21" t="s">
        <v>144</v>
      </c>
      <c r="AT199" s="21" t="s">
        <v>139</v>
      </c>
      <c r="AU199" s="21" t="s">
        <v>84</v>
      </c>
      <c r="AY199" s="21" t="s">
        <v>136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1" t="s">
        <v>82</v>
      </c>
      <c r="BK199" s="229">
        <f>ROUND(I199*H199,2)</f>
        <v>0</v>
      </c>
      <c r="BL199" s="21" t="s">
        <v>144</v>
      </c>
      <c r="BM199" s="21" t="s">
        <v>546</v>
      </c>
    </row>
    <row r="200" s="10" customFormat="1" ht="37.44" customHeight="1">
      <c r="B200" s="202"/>
      <c r="C200" s="203"/>
      <c r="D200" s="204" t="s">
        <v>74</v>
      </c>
      <c r="E200" s="205" t="s">
        <v>547</v>
      </c>
      <c r="F200" s="205" t="s">
        <v>548</v>
      </c>
      <c r="G200" s="203"/>
      <c r="H200" s="203"/>
      <c r="I200" s="206"/>
      <c r="J200" s="207">
        <f>BK200</f>
        <v>0</v>
      </c>
      <c r="K200" s="203"/>
      <c r="L200" s="208"/>
      <c r="M200" s="209"/>
      <c r="N200" s="210"/>
      <c r="O200" s="210"/>
      <c r="P200" s="211">
        <f>SUM(P201:P202)</f>
        <v>0</v>
      </c>
      <c r="Q200" s="210"/>
      <c r="R200" s="211">
        <f>SUM(R201:R202)</f>
        <v>0</v>
      </c>
      <c r="S200" s="210"/>
      <c r="T200" s="212">
        <f>SUM(T201:T202)</f>
        <v>0</v>
      </c>
      <c r="AR200" s="213" t="s">
        <v>155</v>
      </c>
      <c r="AT200" s="214" t="s">
        <v>74</v>
      </c>
      <c r="AU200" s="214" t="s">
        <v>75</v>
      </c>
      <c r="AY200" s="213" t="s">
        <v>136</v>
      </c>
      <c r="BK200" s="215">
        <f>SUM(BK201:BK202)</f>
        <v>0</v>
      </c>
    </row>
    <row r="201" s="1" customFormat="1" ht="25.5" customHeight="1">
      <c r="B201" s="43"/>
      <c r="C201" s="218" t="s">
        <v>549</v>
      </c>
      <c r="D201" s="218" t="s">
        <v>139</v>
      </c>
      <c r="E201" s="219" t="s">
        <v>550</v>
      </c>
      <c r="F201" s="220" t="s">
        <v>551</v>
      </c>
      <c r="G201" s="221" t="s">
        <v>552</v>
      </c>
      <c r="H201" s="222">
        <v>72</v>
      </c>
      <c r="I201" s="223"/>
      <c r="J201" s="224">
        <f>ROUND(I201*H201,2)</f>
        <v>0</v>
      </c>
      <c r="K201" s="220" t="s">
        <v>143</v>
      </c>
      <c r="L201" s="69"/>
      <c r="M201" s="225" t="s">
        <v>21</v>
      </c>
      <c r="N201" s="226" t="s">
        <v>46</v>
      </c>
      <c r="O201" s="44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AR201" s="21" t="s">
        <v>553</v>
      </c>
      <c r="AT201" s="21" t="s">
        <v>139</v>
      </c>
      <c r="AU201" s="21" t="s">
        <v>82</v>
      </c>
      <c r="AY201" s="21" t="s">
        <v>136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1" t="s">
        <v>82</v>
      </c>
      <c r="BK201" s="229">
        <f>ROUND(I201*H201,2)</f>
        <v>0</v>
      </c>
      <c r="BL201" s="21" t="s">
        <v>553</v>
      </c>
      <c r="BM201" s="21" t="s">
        <v>554</v>
      </c>
    </row>
    <row r="202" s="1" customFormat="1" ht="25.5" customHeight="1">
      <c r="B202" s="43"/>
      <c r="C202" s="218" t="s">
        <v>555</v>
      </c>
      <c r="D202" s="218" t="s">
        <v>139</v>
      </c>
      <c r="E202" s="219" t="s">
        <v>556</v>
      </c>
      <c r="F202" s="220" t="s">
        <v>557</v>
      </c>
      <c r="G202" s="221" t="s">
        <v>552</v>
      </c>
      <c r="H202" s="222">
        <v>40</v>
      </c>
      <c r="I202" s="223"/>
      <c r="J202" s="224">
        <f>ROUND(I202*H202,2)</f>
        <v>0</v>
      </c>
      <c r="K202" s="220" t="s">
        <v>143</v>
      </c>
      <c r="L202" s="69"/>
      <c r="M202" s="225" t="s">
        <v>21</v>
      </c>
      <c r="N202" s="226" t="s">
        <v>46</v>
      </c>
      <c r="O202" s="44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AR202" s="21" t="s">
        <v>553</v>
      </c>
      <c r="AT202" s="21" t="s">
        <v>139</v>
      </c>
      <c r="AU202" s="21" t="s">
        <v>82</v>
      </c>
      <c r="AY202" s="21" t="s">
        <v>136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1" t="s">
        <v>82</v>
      </c>
      <c r="BK202" s="229">
        <f>ROUND(I202*H202,2)</f>
        <v>0</v>
      </c>
      <c r="BL202" s="21" t="s">
        <v>553</v>
      </c>
      <c r="BM202" s="21" t="s">
        <v>558</v>
      </c>
    </row>
    <row r="203" s="10" customFormat="1" ht="37.44" customHeight="1">
      <c r="B203" s="202"/>
      <c r="C203" s="203"/>
      <c r="D203" s="204" t="s">
        <v>74</v>
      </c>
      <c r="E203" s="205" t="s">
        <v>559</v>
      </c>
      <c r="F203" s="205" t="s">
        <v>560</v>
      </c>
      <c r="G203" s="203"/>
      <c r="H203" s="203"/>
      <c r="I203" s="206"/>
      <c r="J203" s="207">
        <f>BK203</f>
        <v>0</v>
      </c>
      <c r="K203" s="203"/>
      <c r="L203" s="208"/>
      <c r="M203" s="209"/>
      <c r="N203" s="210"/>
      <c r="O203" s="210"/>
      <c r="P203" s="211">
        <f>P204</f>
        <v>0</v>
      </c>
      <c r="Q203" s="210"/>
      <c r="R203" s="211">
        <f>R204</f>
        <v>0</v>
      </c>
      <c r="S203" s="210"/>
      <c r="T203" s="212">
        <f>T204</f>
        <v>0</v>
      </c>
      <c r="AR203" s="213" t="s">
        <v>162</v>
      </c>
      <c r="AT203" s="214" t="s">
        <v>74</v>
      </c>
      <c r="AU203" s="214" t="s">
        <v>75</v>
      </c>
      <c r="AY203" s="213" t="s">
        <v>136</v>
      </c>
      <c r="BK203" s="215">
        <f>BK204</f>
        <v>0</v>
      </c>
    </row>
    <row r="204" s="10" customFormat="1" ht="19.92" customHeight="1">
      <c r="B204" s="202"/>
      <c r="C204" s="203"/>
      <c r="D204" s="204" t="s">
        <v>74</v>
      </c>
      <c r="E204" s="216" t="s">
        <v>561</v>
      </c>
      <c r="F204" s="216" t="s">
        <v>562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P205</f>
        <v>0</v>
      </c>
      <c r="Q204" s="210"/>
      <c r="R204" s="211">
        <f>R205</f>
        <v>0</v>
      </c>
      <c r="S204" s="210"/>
      <c r="T204" s="212">
        <f>T205</f>
        <v>0</v>
      </c>
      <c r="AR204" s="213" t="s">
        <v>162</v>
      </c>
      <c r="AT204" s="214" t="s">
        <v>74</v>
      </c>
      <c r="AU204" s="214" t="s">
        <v>82</v>
      </c>
      <c r="AY204" s="213" t="s">
        <v>136</v>
      </c>
      <c r="BK204" s="215">
        <f>BK205</f>
        <v>0</v>
      </c>
    </row>
    <row r="205" s="1" customFormat="1" ht="16.5" customHeight="1">
      <c r="B205" s="43"/>
      <c r="C205" s="218" t="s">
        <v>563</v>
      </c>
      <c r="D205" s="218" t="s">
        <v>139</v>
      </c>
      <c r="E205" s="219" t="s">
        <v>564</v>
      </c>
      <c r="F205" s="220" t="s">
        <v>565</v>
      </c>
      <c r="G205" s="221" t="s">
        <v>301</v>
      </c>
      <c r="H205" s="222">
        <v>1</v>
      </c>
      <c r="I205" s="223"/>
      <c r="J205" s="224">
        <f>ROUND(I205*H205,2)</f>
        <v>0</v>
      </c>
      <c r="K205" s="220" t="s">
        <v>143</v>
      </c>
      <c r="L205" s="69"/>
      <c r="M205" s="225" t="s">
        <v>21</v>
      </c>
      <c r="N205" s="252" t="s">
        <v>46</v>
      </c>
      <c r="O205" s="253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AR205" s="21" t="s">
        <v>566</v>
      </c>
      <c r="AT205" s="21" t="s">
        <v>139</v>
      </c>
      <c r="AU205" s="21" t="s">
        <v>84</v>
      </c>
      <c r="AY205" s="21" t="s">
        <v>136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1" t="s">
        <v>82</v>
      </c>
      <c r="BK205" s="229">
        <f>ROUND(I205*H205,2)</f>
        <v>0</v>
      </c>
      <c r="BL205" s="21" t="s">
        <v>566</v>
      </c>
      <c r="BM205" s="21" t="s">
        <v>567</v>
      </c>
    </row>
    <row r="206" s="1" customFormat="1" ht="6.96" customHeight="1">
      <c r="B206" s="64"/>
      <c r="C206" s="65"/>
      <c r="D206" s="65"/>
      <c r="E206" s="65"/>
      <c r="F206" s="65"/>
      <c r="G206" s="65"/>
      <c r="H206" s="65"/>
      <c r="I206" s="163"/>
      <c r="J206" s="65"/>
      <c r="K206" s="65"/>
      <c r="L206" s="69"/>
    </row>
  </sheetData>
  <sheetProtection sheet="1" autoFilter="0" formatColumns="0" formatRows="0" objects="1" scenarios="1" spinCount="100000" saltValue="U16X/G5Yg4huwQtgwyyBwC1kg9gsotLt4+VTmLzrTBeAM4D/Lk96yHaEQXznVzEotXuzYm410p+xPeUVrBc0cA==" hashValue="B20o3XstaTzh5lu2xc1VyKNv9ywvmAFvimX7NUArJ80lnukORU3Zh8gkNEjgVuWWsw3dMsM7I+nUZmutefCeFA==" algorithmName="SHA-512" password="CC35"/>
  <autoFilter ref="C90:K205"/>
  <mergeCells count="10">
    <mergeCell ref="E7:H7"/>
    <mergeCell ref="E9:H9"/>
    <mergeCell ref="E24:H24"/>
    <mergeCell ref="E45:H45"/>
    <mergeCell ref="E47:H47"/>
    <mergeCell ref="J51:J52"/>
    <mergeCell ref="E81:H81"/>
    <mergeCell ref="E83:H83"/>
    <mergeCell ref="G1:H1"/>
    <mergeCell ref="L2:V2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91</v>
      </c>
      <c r="G1" s="136" t="s">
        <v>92</v>
      </c>
      <c r="H1" s="136"/>
      <c r="I1" s="137"/>
      <c r="J1" s="136" t="s">
        <v>93</v>
      </c>
      <c r="K1" s="135" t="s">
        <v>94</v>
      </c>
      <c r="L1" s="136" t="s">
        <v>95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84</v>
      </c>
    </row>
    <row r="4" ht="36.96" customHeight="1">
      <c r="B4" s="25"/>
      <c r="C4" s="26"/>
      <c r="D4" s="27" t="s">
        <v>96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ZŠ Vrchlického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97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568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7. 2. 2018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43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31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43" t="s">
        <v>28</v>
      </c>
      <c r="J20" s="32" t="s">
        <v>36</v>
      </c>
      <c r="K20" s="48"/>
    </row>
    <row r="21" s="1" customFormat="1" ht="18" customHeight="1">
      <c r="B21" s="43"/>
      <c r="C21" s="44"/>
      <c r="D21" s="44"/>
      <c r="E21" s="32" t="s">
        <v>37</v>
      </c>
      <c r="F21" s="44"/>
      <c r="G21" s="44"/>
      <c r="H21" s="44"/>
      <c r="I21" s="143" t="s">
        <v>31</v>
      </c>
      <c r="J21" s="32" t="s">
        <v>38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40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41</v>
      </c>
      <c r="E27" s="44"/>
      <c r="F27" s="44"/>
      <c r="G27" s="44"/>
      <c r="H27" s="44"/>
      <c r="I27" s="141"/>
      <c r="J27" s="152">
        <f>ROUND(J84,2)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43</v>
      </c>
      <c r="G29" s="44"/>
      <c r="H29" s="44"/>
      <c r="I29" s="153" t="s">
        <v>42</v>
      </c>
      <c r="J29" s="49" t="s">
        <v>44</v>
      </c>
      <c r="K29" s="48"/>
    </row>
    <row r="30" s="1" customFormat="1" ht="14.4" customHeight="1">
      <c r="B30" s="43"/>
      <c r="C30" s="44"/>
      <c r="D30" s="52" t="s">
        <v>45</v>
      </c>
      <c r="E30" s="52" t="s">
        <v>46</v>
      </c>
      <c r="F30" s="154">
        <f>ROUND(SUM(BE84:BE172), 2)</f>
        <v>0</v>
      </c>
      <c r="G30" s="44"/>
      <c r="H30" s="44"/>
      <c r="I30" s="155">
        <v>0.20999999999999999</v>
      </c>
      <c r="J30" s="154">
        <f>ROUND(ROUND((SUM(BE84:BE172)), 2)*I30, 2)</f>
        <v>0</v>
      </c>
      <c r="K30" s="48"/>
    </row>
    <row r="31" s="1" customFormat="1" ht="14.4" customHeight="1">
      <c r="B31" s="43"/>
      <c r="C31" s="44"/>
      <c r="D31" s="44"/>
      <c r="E31" s="52" t="s">
        <v>47</v>
      </c>
      <c r="F31" s="154">
        <f>ROUND(SUM(BF84:BF172), 2)</f>
        <v>0</v>
      </c>
      <c r="G31" s="44"/>
      <c r="H31" s="44"/>
      <c r="I31" s="155">
        <v>0.14999999999999999</v>
      </c>
      <c r="J31" s="154">
        <f>ROUND(ROUND((SUM(BF84:BF172)),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48</v>
      </c>
      <c r="F32" s="154">
        <f>ROUND(SUM(BG84:BG172),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49</v>
      </c>
      <c r="F33" s="154">
        <f>ROUND(SUM(BH84:BH172),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50</v>
      </c>
      <c r="F34" s="154">
        <f>ROUND(SUM(BI84:BI172),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51</v>
      </c>
      <c r="E36" s="95"/>
      <c r="F36" s="95"/>
      <c r="G36" s="158" t="s">
        <v>52</v>
      </c>
      <c r="H36" s="159" t="s">
        <v>53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100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ZŠ Vrchlického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97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PS 01.2 - MaR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43" t="s">
        <v>25</v>
      </c>
      <c r="J49" s="144" t="str">
        <f>IF(J12="","",J12)</f>
        <v>7. 2. 2018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Statutární město Liberec</v>
      </c>
      <c r="G51" s="44"/>
      <c r="H51" s="44"/>
      <c r="I51" s="143" t="s">
        <v>35</v>
      </c>
      <c r="J51" s="41" t="str">
        <f>E21</f>
        <v>Ing. Vladimír Skála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101</v>
      </c>
      <c r="D54" s="156"/>
      <c r="E54" s="156"/>
      <c r="F54" s="156"/>
      <c r="G54" s="156"/>
      <c r="H54" s="156"/>
      <c r="I54" s="170"/>
      <c r="J54" s="171" t="s">
        <v>102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103</v>
      </c>
      <c r="D56" s="44"/>
      <c r="E56" s="44"/>
      <c r="F56" s="44"/>
      <c r="G56" s="44"/>
      <c r="H56" s="44"/>
      <c r="I56" s="141"/>
      <c r="J56" s="152">
        <f>J84</f>
        <v>0</v>
      </c>
      <c r="K56" s="48"/>
      <c r="AU56" s="21" t="s">
        <v>104</v>
      </c>
    </row>
    <row r="57" s="7" customFormat="1" ht="24.96" customHeight="1">
      <c r="B57" s="174"/>
      <c r="C57" s="175"/>
      <c r="D57" s="176" t="s">
        <v>108</v>
      </c>
      <c r="E57" s="177"/>
      <c r="F57" s="177"/>
      <c r="G57" s="177"/>
      <c r="H57" s="177"/>
      <c r="I57" s="178"/>
      <c r="J57" s="179">
        <f>J85</f>
        <v>0</v>
      </c>
      <c r="K57" s="180"/>
    </row>
    <row r="58" s="8" customFormat="1" ht="19.92" customHeight="1">
      <c r="B58" s="181"/>
      <c r="C58" s="182"/>
      <c r="D58" s="183" t="s">
        <v>569</v>
      </c>
      <c r="E58" s="184"/>
      <c r="F58" s="184"/>
      <c r="G58" s="184"/>
      <c r="H58" s="184"/>
      <c r="I58" s="185"/>
      <c r="J58" s="186">
        <f>J86</f>
        <v>0</v>
      </c>
      <c r="K58" s="187"/>
    </row>
    <row r="59" s="8" customFormat="1" ht="14.88" customHeight="1">
      <c r="B59" s="181"/>
      <c r="C59" s="182"/>
      <c r="D59" s="183" t="s">
        <v>570</v>
      </c>
      <c r="E59" s="184"/>
      <c r="F59" s="184"/>
      <c r="G59" s="184"/>
      <c r="H59" s="184"/>
      <c r="I59" s="185"/>
      <c r="J59" s="186">
        <f>J87</f>
        <v>0</v>
      </c>
      <c r="K59" s="187"/>
    </row>
    <row r="60" s="8" customFormat="1" ht="14.88" customHeight="1">
      <c r="B60" s="181"/>
      <c r="C60" s="182"/>
      <c r="D60" s="183" t="s">
        <v>571</v>
      </c>
      <c r="E60" s="184"/>
      <c r="F60" s="184"/>
      <c r="G60" s="184"/>
      <c r="H60" s="184"/>
      <c r="I60" s="185"/>
      <c r="J60" s="186">
        <f>J94</f>
        <v>0</v>
      </c>
      <c r="K60" s="187"/>
    </row>
    <row r="61" s="8" customFormat="1" ht="14.88" customHeight="1">
      <c r="B61" s="181"/>
      <c r="C61" s="182"/>
      <c r="D61" s="183" t="s">
        <v>572</v>
      </c>
      <c r="E61" s="184"/>
      <c r="F61" s="184"/>
      <c r="G61" s="184"/>
      <c r="H61" s="184"/>
      <c r="I61" s="185"/>
      <c r="J61" s="186">
        <f>J104</f>
        <v>0</v>
      </c>
      <c r="K61" s="187"/>
    </row>
    <row r="62" s="8" customFormat="1" ht="14.88" customHeight="1">
      <c r="B62" s="181"/>
      <c r="C62" s="182"/>
      <c r="D62" s="183" t="s">
        <v>573</v>
      </c>
      <c r="E62" s="184"/>
      <c r="F62" s="184"/>
      <c r="G62" s="184"/>
      <c r="H62" s="184"/>
      <c r="I62" s="185"/>
      <c r="J62" s="186">
        <f>J120</f>
        <v>0</v>
      </c>
      <c r="K62" s="187"/>
    </row>
    <row r="63" s="8" customFormat="1" ht="14.88" customHeight="1">
      <c r="B63" s="181"/>
      <c r="C63" s="182"/>
      <c r="D63" s="183" t="s">
        <v>574</v>
      </c>
      <c r="E63" s="184"/>
      <c r="F63" s="184"/>
      <c r="G63" s="184"/>
      <c r="H63" s="184"/>
      <c r="I63" s="185"/>
      <c r="J63" s="186">
        <f>J145</f>
        <v>0</v>
      </c>
      <c r="K63" s="187"/>
    </row>
    <row r="64" s="8" customFormat="1" ht="14.88" customHeight="1">
      <c r="B64" s="181"/>
      <c r="C64" s="182"/>
      <c r="D64" s="183" t="s">
        <v>575</v>
      </c>
      <c r="E64" s="184"/>
      <c r="F64" s="184"/>
      <c r="G64" s="184"/>
      <c r="H64" s="184"/>
      <c r="I64" s="185"/>
      <c r="J64" s="186">
        <f>J159</f>
        <v>0</v>
      </c>
      <c r="K64" s="187"/>
    </row>
    <row r="65" s="1" customFormat="1" ht="21.84" customHeight="1">
      <c r="B65" s="43"/>
      <c r="C65" s="44"/>
      <c r="D65" s="44"/>
      <c r="E65" s="44"/>
      <c r="F65" s="44"/>
      <c r="G65" s="44"/>
      <c r="H65" s="44"/>
      <c r="I65" s="141"/>
      <c r="J65" s="44"/>
      <c r="K65" s="48"/>
    </row>
    <row r="66" s="1" customFormat="1" ht="6.96" customHeight="1">
      <c r="B66" s="64"/>
      <c r="C66" s="65"/>
      <c r="D66" s="65"/>
      <c r="E66" s="65"/>
      <c r="F66" s="65"/>
      <c r="G66" s="65"/>
      <c r="H66" s="65"/>
      <c r="I66" s="163"/>
      <c r="J66" s="65"/>
      <c r="K66" s="66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66"/>
      <c r="J70" s="68"/>
      <c r="K70" s="68"/>
      <c r="L70" s="69"/>
    </row>
    <row r="71" s="1" customFormat="1" ht="36.96" customHeight="1">
      <c r="B71" s="43"/>
      <c r="C71" s="70" t="s">
        <v>120</v>
      </c>
      <c r="D71" s="71"/>
      <c r="E71" s="71"/>
      <c r="F71" s="71"/>
      <c r="G71" s="71"/>
      <c r="H71" s="71"/>
      <c r="I71" s="188"/>
      <c r="J71" s="71"/>
      <c r="K71" s="71"/>
      <c r="L71" s="69"/>
    </row>
    <row r="72" s="1" customFormat="1" ht="6.96" customHeight="1">
      <c r="B72" s="43"/>
      <c r="C72" s="71"/>
      <c r="D72" s="71"/>
      <c r="E72" s="71"/>
      <c r="F72" s="71"/>
      <c r="G72" s="71"/>
      <c r="H72" s="71"/>
      <c r="I72" s="188"/>
      <c r="J72" s="71"/>
      <c r="K72" s="71"/>
      <c r="L72" s="69"/>
    </row>
    <row r="73" s="1" customFormat="1" ht="14.4" customHeight="1">
      <c r="B73" s="43"/>
      <c r="C73" s="73" t="s">
        <v>18</v>
      </c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 ht="16.5" customHeight="1">
      <c r="B74" s="43"/>
      <c r="C74" s="71"/>
      <c r="D74" s="71"/>
      <c r="E74" s="189" t="str">
        <f>E7</f>
        <v>ZŠ Vrchlického</v>
      </c>
      <c r="F74" s="73"/>
      <c r="G74" s="73"/>
      <c r="H74" s="73"/>
      <c r="I74" s="188"/>
      <c r="J74" s="71"/>
      <c r="K74" s="71"/>
      <c r="L74" s="69"/>
    </row>
    <row r="75" s="1" customFormat="1" ht="14.4" customHeight="1">
      <c r="B75" s="43"/>
      <c r="C75" s="73" t="s">
        <v>97</v>
      </c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7.25" customHeight="1">
      <c r="B76" s="43"/>
      <c r="C76" s="71"/>
      <c r="D76" s="71"/>
      <c r="E76" s="79" t="str">
        <f>E9</f>
        <v>PS 01.2 - MaR</v>
      </c>
      <c r="F76" s="71"/>
      <c r="G76" s="71"/>
      <c r="H76" s="71"/>
      <c r="I76" s="188"/>
      <c r="J76" s="71"/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8"/>
      <c r="J77" s="71"/>
      <c r="K77" s="71"/>
      <c r="L77" s="69"/>
    </row>
    <row r="78" s="1" customFormat="1" ht="18" customHeight="1">
      <c r="B78" s="43"/>
      <c r="C78" s="73" t="s">
        <v>23</v>
      </c>
      <c r="D78" s="71"/>
      <c r="E78" s="71"/>
      <c r="F78" s="190" t="str">
        <f>F12</f>
        <v xml:space="preserve"> </v>
      </c>
      <c r="G78" s="71"/>
      <c r="H78" s="71"/>
      <c r="I78" s="191" t="s">
        <v>25</v>
      </c>
      <c r="J78" s="82" t="str">
        <f>IF(J12="","",J12)</f>
        <v>7. 2. 2018</v>
      </c>
      <c r="K78" s="71"/>
      <c r="L78" s="69"/>
    </row>
    <row r="79" s="1" customFormat="1" ht="6.96" customHeight="1">
      <c r="B79" s="43"/>
      <c r="C79" s="71"/>
      <c r="D79" s="71"/>
      <c r="E79" s="71"/>
      <c r="F79" s="71"/>
      <c r="G79" s="71"/>
      <c r="H79" s="71"/>
      <c r="I79" s="188"/>
      <c r="J79" s="71"/>
      <c r="K79" s="71"/>
      <c r="L79" s="69"/>
    </row>
    <row r="80" s="1" customFormat="1">
      <c r="B80" s="43"/>
      <c r="C80" s="73" t="s">
        <v>27</v>
      </c>
      <c r="D80" s="71"/>
      <c r="E80" s="71"/>
      <c r="F80" s="190" t="str">
        <f>E15</f>
        <v>Statutární město Liberec</v>
      </c>
      <c r="G80" s="71"/>
      <c r="H80" s="71"/>
      <c r="I80" s="191" t="s">
        <v>35</v>
      </c>
      <c r="J80" s="190" t="str">
        <f>E21</f>
        <v>Ing. Vladimír Skála</v>
      </c>
      <c r="K80" s="71"/>
      <c r="L80" s="69"/>
    </row>
    <row r="81" s="1" customFormat="1" ht="14.4" customHeight="1">
      <c r="B81" s="43"/>
      <c r="C81" s="73" t="s">
        <v>33</v>
      </c>
      <c r="D81" s="71"/>
      <c r="E81" s="71"/>
      <c r="F81" s="190" t="str">
        <f>IF(E18="","",E18)</f>
        <v/>
      </c>
      <c r="G81" s="71"/>
      <c r="H81" s="71"/>
      <c r="I81" s="188"/>
      <c r="J81" s="71"/>
      <c r="K81" s="71"/>
      <c r="L81" s="69"/>
    </row>
    <row r="82" s="1" customFormat="1" ht="10.32" customHeight="1">
      <c r="B82" s="43"/>
      <c r="C82" s="71"/>
      <c r="D82" s="71"/>
      <c r="E82" s="71"/>
      <c r="F82" s="71"/>
      <c r="G82" s="71"/>
      <c r="H82" s="71"/>
      <c r="I82" s="188"/>
      <c r="J82" s="71"/>
      <c r="K82" s="71"/>
      <c r="L82" s="69"/>
    </row>
    <row r="83" s="9" customFormat="1" ht="29.28" customHeight="1">
      <c r="B83" s="192"/>
      <c r="C83" s="193" t="s">
        <v>121</v>
      </c>
      <c r="D83" s="194" t="s">
        <v>60</v>
      </c>
      <c r="E83" s="194" t="s">
        <v>56</v>
      </c>
      <c r="F83" s="194" t="s">
        <v>122</v>
      </c>
      <c r="G83" s="194" t="s">
        <v>123</v>
      </c>
      <c r="H83" s="194" t="s">
        <v>124</v>
      </c>
      <c r="I83" s="195" t="s">
        <v>125</v>
      </c>
      <c r="J83" s="194" t="s">
        <v>102</v>
      </c>
      <c r="K83" s="196" t="s">
        <v>126</v>
      </c>
      <c r="L83" s="197"/>
      <c r="M83" s="99" t="s">
        <v>127</v>
      </c>
      <c r="N83" s="100" t="s">
        <v>45</v>
      </c>
      <c r="O83" s="100" t="s">
        <v>128</v>
      </c>
      <c r="P83" s="100" t="s">
        <v>129</v>
      </c>
      <c r="Q83" s="100" t="s">
        <v>130</v>
      </c>
      <c r="R83" s="100" t="s">
        <v>131</v>
      </c>
      <c r="S83" s="100" t="s">
        <v>132</v>
      </c>
      <c r="T83" s="101" t="s">
        <v>133</v>
      </c>
    </row>
    <row r="84" s="1" customFormat="1" ht="29.28" customHeight="1">
      <c r="B84" s="43"/>
      <c r="C84" s="105" t="s">
        <v>103</v>
      </c>
      <c r="D84" s="71"/>
      <c r="E84" s="71"/>
      <c r="F84" s="71"/>
      <c r="G84" s="71"/>
      <c r="H84" s="71"/>
      <c r="I84" s="188"/>
      <c r="J84" s="198">
        <f>BK84</f>
        <v>0</v>
      </c>
      <c r="K84" s="71"/>
      <c r="L84" s="69"/>
      <c r="M84" s="102"/>
      <c r="N84" s="103"/>
      <c r="O84" s="103"/>
      <c r="P84" s="199">
        <f>P85</f>
        <v>0</v>
      </c>
      <c r="Q84" s="103"/>
      <c r="R84" s="199">
        <f>R85</f>
        <v>0</v>
      </c>
      <c r="S84" s="103"/>
      <c r="T84" s="200">
        <f>T85</f>
        <v>0</v>
      </c>
      <c r="AT84" s="21" t="s">
        <v>74</v>
      </c>
      <c r="AU84" s="21" t="s">
        <v>104</v>
      </c>
      <c r="BK84" s="201">
        <f>BK85</f>
        <v>0</v>
      </c>
    </row>
    <row r="85" s="10" customFormat="1" ht="37.44" customHeight="1">
      <c r="B85" s="202"/>
      <c r="C85" s="203"/>
      <c r="D85" s="204" t="s">
        <v>74</v>
      </c>
      <c r="E85" s="205" t="s">
        <v>176</v>
      </c>
      <c r="F85" s="205" t="s">
        <v>177</v>
      </c>
      <c r="G85" s="203"/>
      <c r="H85" s="203"/>
      <c r="I85" s="206"/>
      <c r="J85" s="207">
        <f>BK85</f>
        <v>0</v>
      </c>
      <c r="K85" s="203"/>
      <c r="L85" s="208"/>
      <c r="M85" s="209"/>
      <c r="N85" s="210"/>
      <c r="O85" s="210"/>
      <c r="P85" s="211">
        <f>P86</f>
        <v>0</v>
      </c>
      <c r="Q85" s="210"/>
      <c r="R85" s="211">
        <f>R86</f>
        <v>0</v>
      </c>
      <c r="S85" s="210"/>
      <c r="T85" s="212">
        <f>T86</f>
        <v>0</v>
      </c>
      <c r="AR85" s="213" t="s">
        <v>84</v>
      </c>
      <c r="AT85" s="214" t="s">
        <v>74</v>
      </c>
      <c r="AU85" s="214" t="s">
        <v>75</v>
      </c>
      <c r="AY85" s="213" t="s">
        <v>136</v>
      </c>
      <c r="BK85" s="215">
        <f>BK86</f>
        <v>0</v>
      </c>
    </row>
    <row r="86" s="10" customFormat="1" ht="19.92" customHeight="1">
      <c r="B86" s="202"/>
      <c r="C86" s="203"/>
      <c r="D86" s="204" t="s">
        <v>74</v>
      </c>
      <c r="E86" s="216" t="s">
        <v>576</v>
      </c>
      <c r="F86" s="216" t="s">
        <v>577</v>
      </c>
      <c r="G86" s="203"/>
      <c r="H86" s="203"/>
      <c r="I86" s="206"/>
      <c r="J86" s="217">
        <f>BK86</f>
        <v>0</v>
      </c>
      <c r="K86" s="203"/>
      <c r="L86" s="208"/>
      <c r="M86" s="209"/>
      <c r="N86" s="210"/>
      <c r="O86" s="210"/>
      <c r="P86" s="211">
        <f>P87+P94+P104+P120+P145+P159</f>
        <v>0</v>
      </c>
      <c r="Q86" s="210"/>
      <c r="R86" s="211">
        <f>R87+R94+R104+R120+R145+R159</f>
        <v>0</v>
      </c>
      <c r="S86" s="210"/>
      <c r="T86" s="212">
        <f>T87+T94+T104+T120+T145+T159</f>
        <v>0</v>
      </c>
      <c r="AR86" s="213" t="s">
        <v>84</v>
      </c>
      <c r="AT86" s="214" t="s">
        <v>74</v>
      </c>
      <c r="AU86" s="214" t="s">
        <v>82</v>
      </c>
      <c r="AY86" s="213" t="s">
        <v>136</v>
      </c>
      <c r="BK86" s="215">
        <f>BK87+BK94+BK104+BK120+BK145+BK159</f>
        <v>0</v>
      </c>
    </row>
    <row r="87" s="10" customFormat="1" ht="14.88" customHeight="1">
      <c r="B87" s="202"/>
      <c r="C87" s="203"/>
      <c r="D87" s="204" t="s">
        <v>74</v>
      </c>
      <c r="E87" s="216" t="s">
        <v>578</v>
      </c>
      <c r="F87" s="216" t="s">
        <v>579</v>
      </c>
      <c r="G87" s="203"/>
      <c r="H87" s="203"/>
      <c r="I87" s="206"/>
      <c r="J87" s="217">
        <f>BK87</f>
        <v>0</v>
      </c>
      <c r="K87" s="203"/>
      <c r="L87" s="208"/>
      <c r="M87" s="209"/>
      <c r="N87" s="210"/>
      <c r="O87" s="210"/>
      <c r="P87" s="211">
        <f>SUM(P88:P93)</f>
        <v>0</v>
      </c>
      <c r="Q87" s="210"/>
      <c r="R87" s="211">
        <f>SUM(R88:R93)</f>
        <v>0</v>
      </c>
      <c r="S87" s="210"/>
      <c r="T87" s="212">
        <f>SUM(T88:T93)</f>
        <v>0</v>
      </c>
      <c r="AR87" s="213" t="s">
        <v>84</v>
      </c>
      <c r="AT87" s="214" t="s">
        <v>74</v>
      </c>
      <c r="AU87" s="214" t="s">
        <v>84</v>
      </c>
      <c r="AY87" s="213" t="s">
        <v>136</v>
      </c>
      <c r="BK87" s="215">
        <f>SUM(BK88:BK93)</f>
        <v>0</v>
      </c>
    </row>
    <row r="88" s="1" customFormat="1" ht="16.5" customHeight="1">
      <c r="B88" s="43"/>
      <c r="C88" s="218" t="s">
        <v>82</v>
      </c>
      <c r="D88" s="218" t="s">
        <v>139</v>
      </c>
      <c r="E88" s="219" t="s">
        <v>580</v>
      </c>
      <c r="F88" s="220" t="s">
        <v>581</v>
      </c>
      <c r="G88" s="221" t="s">
        <v>582</v>
      </c>
      <c r="H88" s="222">
        <v>1</v>
      </c>
      <c r="I88" s="223"/>
      <c r="J88" s="224">
        <f>ROUND(I88*H88,2)</f>
        <v>0</v>
      </c>
      <c r="K88" s="220" t="s">
        <v>21</v>
      </c>
      <c r="L88" s="69"/>
      <c r="M88" s="225" t="s">
        <v>21</v>
      </c>
      <c r="N88" s="226" t="s">
        <v>46</v>
      </c>
      <c r="O88" s="4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21" t="s">
        <v>144</v>
      </c>
      <c r="AT88" s="21" t="s">
        <v>139</v>
      </c>
      <c r="AU88" s="21" t="s">
        <v>150</v>
      </c>
      <c r="AY88" s="21" t="s">
        <v>136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1" t="s">
        <v>82</v>
      </c>
      <c r="BK88" s="229">
        <f>ROUND(I88*H88,2)</f>
        <v>0</v>
      </c>
      <c r="BL88" s="21" t="s">
        <v>144</v>
      </c>
      <c r="BM88" s="21" t="s">
        <v>583</v>
      </c>
    </row>
    <row r="89" s="1" customFormat="1" ht="16.5" customHeight="1">
      <c r="B89" s="43"/>
      <c r="C89" s="218" t="s">
        <v>84</v>
      </c>
      <c r="D89" s="218" t="s">
        <v>139</v>
      </c>
      <c r="E89" s="219" t="s">
        <v>584</v>
      </c>
      <c r="F89" s="220" t="s">
        <v>585</v>
      </c>
      <c r="G89" s="221" t="s">
        <v>582</v>
      </c>
      <c r="H89" s="222">
        <v>1</v>
      </c>
      <c r="I89" s="223"/>
      <c r="J89" s="224">
        <f>ROUND(I89*H89,2)</f>
        <v>0</v>
      </c>
      <c r="K89" s="220" t="s">
        <v>21</v>
      </c>
      <c r="L89" s="69"/>
      <c r="M89" s="225" t="s">
        <v>21</v>
      </c>
      <c r="N89" s="226" t="s">
        <v>46</v>
      </c>
      <c r="O89" s="44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21" t="s">
        <v>144</v>
      </c>
      <c r="AT89" s="21" t="s">
        <v>139</v>
      </c>
      <c r="AU89" s="21" t="s">
        <v>150</v>
      </c>
      <c r="AY89" s="21" t="s">
        <v>136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1" t="s">
        <v>82</v>
      </c>
      <c r="BK89" s="229">
        <f>ROUND(I89*H89,2)</f>
        <v>0</v>
      </c>
      <c r="BL89" s="21" t="s">
        <v>144</v>
      </c>
      <c r="BM89" s="21" t="s">
        <v>586</v>
      </c>
    </row>
    <row r="90" s="1" customFormat="1" ht="16.5" customHeight="1">
      <c r="B90" s="43"/>
      <c r="C90" s="218" t="s">
        <v>150</v>
      </c>
      <c r="D90" s="218" t="s">
        <v>139</v>
      </c>
      <c r="E90" s="219" t="s">
        <v>587</v>
      </c>
      <c r="F90" s="220" t="s">
        <v>588</v>
      </c>
      <c r="G90" s="221" t="s">
        <v>582</v>
      </c>
      <c r="H90" s="222">
        <v>1</v>
      </c>
      <c r="I90" s="223"/>
      <c r="J90" s="224">
        <f>ROUND(I90*H90,2)</f>
        <v>0</v>
      </c>
      <c r="K90" s="220" t="s">
        <v>21</v>
      </c>
      <c r="L90" s="69"/>
      <c r="M90" s="225" t="s">
        <v>21</v>
      </c>
      <c r="N90" s="226" t="s">
        <v>46</v>
      </c>
      <c r="O90" s="44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21" t="s">
        <v>144</v>
      </c>
      <c r="AT90" s="21" t="s">
        <v>139</v>
      </c>
      <c r="AU90" s="21" t="s">
        <v>150</v>
      </c>
      <c r="AY90" s="21" t="s">
        <v>136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1" t="s">
        <v>82</v>
      </c>
      <c r="BK90" s="229">
        <f>ROUND(I90*H90,2)</f>
        <v>0</v>
      </c>
      <c r="BL90" s="21" t="s">
        <v>144</v>
      </c>
      <c r="BM90" s="21" t="s">
        <v>589</v>
      </c>
    </row>
    <row r="91" s="1" customFormat="1" ht="16.5" customHeight="1">
      <c r="B91" s="43"/>
      <c r="C91" s="218" t="s">
        <v>155</v>
      </c>
      <c r="D91" s="218" t="s">
        <v>139</v>
      </c>
      <c r="E91" s="219" t="s">
        <v>590</v>
      </c>
      <c r="F91" s="220" t="s">
        <v>591</v>
      </c>
      <c r="G91" s="221" t="s">
        <v>582</v>
      </c>
      <c r="H91" s="222">
        <v>1</v>
      </c>
      <c r="I91" s="223"/>
      <c r="J91" s="224">
        <f>ROUND(I91*H91,2)</f>
        <v>0</v>
      </c>
      <c r="K91" s="220" t="s">
        <v>21</v>
      </c>
      <c r="L91" s="69"/>
      <c r="M91" s="225" t="s">
        <v>21</v>
      </c>
      <c r="N91" s="226" t="s">
        <v>46</v>
      </c>
      <c r="O91" s="4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21" t="s">
        <v>144</v>
      </c>
      <c r="AT91" s="21" t="s">
        <v>139</v>
      </c>
      <c r="AU91" s="21" t="s">
        <v>150</v>
      </c>
      <c r="AY91" s="21" t="s">
        <v>136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1" t="s">
        <v>82</v>
      </c>
      <c r="BK91" s="229">
        <f>ROUND(I91*H91,2)</f>
        <v>0</v>
      </c>
      <c r="BL91" s="21" t="s">
        <v>144</v>
      </c>
      <c r="BM91" s="21" t="s">
        <v>592</v>
      </c>
    </row>
    <row r="92" s="1" customFormat="1" ht="16.5" customHeight="1">
      <c r="B92" s="43"/>
      <c r="C92" s="218" t="s">
        <v>162</v>
      </c>
      <c r="D92" s="218" t="s">
        <v>139</v>
      </c>
      <c r="E92" s="219" t="s">
        <v>593</v>
      </c>
      <c r="F92" s="220" t="s">
        <v>594</v>
      </c>
      <c r="G92" s="221" t="s">
        <v>582</v>
      </c>
      <c r="H92" s="222">
        <v>1</v>
      </c>
      <c r="I92" s="223"/>
      <c r="J92" s="224">
        <f>ROUND(I92*H92,2)</f>
        <v>0</v>
      </c>
      <c r="K92" s="220" t="s">
        <v>21</v>
      </c>
      <c r="L92" s="69"/>
      <c r="M92" s="225" t="s">
        <v>21</v>
      </c>
      <c r="N92" s="226" t="s">
        <v>46</v>
      </c>
      <c r="O92" s="44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1" t="s">
        <v>144</v>
      </c>
      <c r="AT92" s="21" t="s">
        <v>139</v>
      </c>
      <c r="AU92" s="21" t="s">
        <v>150</v>
      </c>
      <c r="AY92" s="21" t="s">
        <v>136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82</v>
      </c>
      <c r="BK92" s="229">
        <f>ROUND(I92*H92,2)</f>
        <v>0</v>
      </c>
      <c r="BL92" s="21" t="s">
        <v>144</v>
      </c>
      <c r="BM92" s="21" t="s">
        <v>595</v>
      </c>
    </row>
    <row r="93" s="1" customFormat="1" ht="25.5" customHeight="1">
      <c r="B93" s="43"/>
      <c r="C93" s="218" t="s">
        <v>166</v>
      </c>
      <c r="D93" s="218" t="s">
        <v>139</v>
      </c>
      <c r="E93" s="219" t="s">
        <v>596</v>
      </c>
      <c r="F93" s="220" t="s">
        <v>597</v>
      </c>
      <c r="G93" s="221" t="s">
        <v>582</v>
      </c>
      <c r="H93" s="222">
        <v>1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46</v>
      </c>
      <c r="O93" s="4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21" t="s">
        <v>144</v>
      </c>
      <c r="AT93" s="21" t="s">
        <v>139</v>
      </c>
      <c r="AU93" s="21" t="s">
        <v>150</v>
      </c>
      <c r="AY93" s="21" t="s">
        <v>136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82</v>
      </c>
      <c r="BK93" s="229">
        <f>ROUND(I93*H93,2)</f>
        <v>0</v>
      </c>
      <c r="BL93" s="21" t="s">
        <v>144</v>
      </c>
      <c r="BM93" s="21" t="s">
        <v>598</v>
      </c>
    </row>
    <row r="94" s="10" customFormat="1" ht="22.32" customHeight="1">
      <c r="B94" s="202"/>
      <c r="C94" s="203"/>
      <c r="D94" s="204" t="s">
        <v>74</v>
      </c>
      <c r="E94" s="216" t="s">
        <v>599</v>
      </c>
      <c r="F94" s="216" t="s">
        <v>600</v>
      </c>
      <c r="G94" s="203"/>
      <c r="H94" s="203"/>
      <c r="I94" s="206"/>
      <c r="J94" s="217">
        <f>BK94</f>
        <v>0</v>
      </c>
      <c r="K94" s="203"/>
      <c r="L94" s="208"/>
      <c r="M94" s="209"/>
      <c r="N94" s="210"/>
      <c r="O94" s="210"/>
      <c r="P94" s="211">
        <f>SUM(P95:P103)</f>
        <v>0</v>
      </c>
      <c r="Q94" s="210"/>
      <c r="R94" s="211">
        <f>SUM(R95:R103)</f>
        <v>0</v>
      </c>
      <c r="S94" s="210"/>
      <c r="T94" s="212">
        <f>SUM(T95:T103)</f>
        <v>0</v>
      </c>
      <c r="AR94" s="213" t="s">
        <v>84</v>
      </c>
      <c r="AT94" s="214" t="s">
        <v>74</v>
      </c>
      <c r="AU94" s="214" t="s">
        <v>84</v>
      </c>
      <c r="AY94" s="213" t="s">
        <v>136</v>
      </c>
      <c r="BK94" s="215">
        <f>SUM(BK95:BK103)</f>
        <v>0</v>
      </c>
    </row>
    <row r="95" s="1" customFormat="1" ht="16.5" customHeight="1">
      <c r="B95" s="43"/>
      <c r="C95" s="218" t="s">
        <v>172</v>
      </c>
      <c r="D95" s="218" t="s">
        <v>139</v>
      </c>
      <c r="E95" s="219" t="s">
        <v>601</v>
      </c>
      <c r="F95" s="220" t="s">
        <v>602</v>
      </c>
      <c r="G95" s="221" t="s">
        <v>582</v>
      </c>
      <c r="H95" s="222">
        <v>1</v>
      </c>
      <c r="I95" s="223"/>
      <c r="J95" s="224">
        <f>ROUND(I95*H95,2)</f>
        <v>0</v>
      </c>
      <c r="K95" s="220" t="s">
        <v>21</v>
      </c>
      <c r="L95" s="69"/>
      <c r="M95" s="225" t="s">
        <v>21</v>
      </c>
      <c r="N95" s="226" t="s">
        <v>46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1" t="s">
        <v>144</v>
      </c>
      <c r="AT95" s="21" t="s">
        <v>139</v>
      </c>
      <c r="AU95" s="21" t="s">
        <v>150</v>
      </c>
      <c r="AY95" s="21" t="s">
        <v>136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82</v>
      </c>
      <c r="BK95" s="229">
        <f>ROUND(I95*H95,2)</f>
        <v>0</v>
      </c>
      <c r="BL95" s="21" t="s">
        <v>144</v>
      </c>
      <c r="BM95" s="21" t="s">
        <v>603</v>
      </c>
    </row>
    <row r="96" s="1" customFormat="1" ht="16.5" customHeight="1">
      <c r="B96" s="43"/>
      <c r="C96" s="218" t="s">
        <v>180</v>
      </c>
      <c r="D96" s="218" t="s">
        <v>139</v>
      </c>
      <c r="E96" s="219" t="s">
        <v>604</v>
      </c>
      <c r="F96" s="220" t="s">
        <v>605</v>
      </c>
      <c r="G96" s="221" t="s">
        <v>582</v>
      </c>
      <c r="H96" s="222">
        <v>9</v>
      </c>
      <c r="I96" s="223"/>
      <c r="J96" s="224">
        <f>ROUND(I96*H96,2)</f>
        <v>0</v>
      </c>
      <c r="K96" s="220" t="s">
        <v>21</v>
      </c>
      <c r="L96" s="69"/>
      <c r="M96" s="225" t="s">
        <v>21</v>
      </c>
      <c r="N96" s="226" t="s">
        <v>46</v>
      </c>
      <c r="O96" s="4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1" t="s">
        <v>144</v>
      </c>
      <c r="AT96" s="21" t="s">
        <v>139</v>
      </c>
      <c r="AU96" s="21" t="s">
        <v>150</v>
      </c>
      <c r="AY96" s="21" t="s">
        <v>136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1" t="s">
        <v>82</v>
      </c>
      <c r="BK96" s="229">
        <f>ROUND(I96*H96,2)</f>
        <v>0</v>
      </c>
      <c r="BL96" s="21" t="s">
        <v>144</v>
      </c>
      <c r="BM96" s="21" t="s">
        <v>606</v>
      </c>
    </row>
    <row r="97" s="1" customFormat="1" ht="16.5" customHeight="1">
      <c r="B97" s="43"/>
      <c r="C97" s="218" t="s">
        <v>185</v>
      </c>
      <c r="D97" s="218" t="s">
        <v>139</v>
      </c>
      <c r="E97" s="219" t="s">
        <v>607</v>
      </c>
      <c r="F97" s="220" t="s">
        <v>608</v>
      </c>
      <c r="G97" s="221" t="s">
        <v>582</v>
      </c>
      <c r="H97" s="222">
        <v>1</v>
      </c>
      <c r="I97" s="223"/>
      <c r="J97" s="224">
        <f>ROUND(I97*H97,2)</f>
        <v>0</v>
      </c>
      <c r="K97" s="220" t="s">
        <v>21</v>
      </c>
      <c r="L97" s="69"/>
      <c r="M97" s="225" t="s">
        <v>21</v>
      </c>
      <c r="N97" s="226" t="s">
        <v>46</v>
      </c>
      <c r="O97" s="44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21" t="s">
        <v>144</v>
      </c>
      <c r="AT97" s="21" t="s">
        <v>139</v>
      </c>
      <c r="AU97" s="21" t="s">
        <v>150</v>
      </c>
      <c r="AY97" s="21" t="s">
        <v>136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82</v>
      </c>
      <c r="BK97" s="229">
        <f>ROUND(I97*H97,2)</f>
        <v>0</v>
      </c>
      <c r="BL97" s="21" t="s">
        <v>144</v>
      </c>
      <c r="BM97" s="21" t="s">
        <v>609</v>
      </c>
    </row>
    <row r="98" s="1" customFormat="1" ht="16.5" customHeight="1">
      <c r="B98" s="43"/>
      <c r="C98" s="218" t="s">
        <v>191</v>
      </c>
      <c r="D98" s="218" t="s">
        <v>139</v>
      </c>
      <c r="E98" s="219" t="s">
        <v>610</v>
      </c>
      <c r="F98" s="220" t="s">
        <v>611</v>
      </c>
      <c r="G98" s="221" t="s">
        <v>582</v>
      </c>
      <c r="H98" s="222">
        <v>1</v>
      </c>
      <c r="I98" s="223"/>
      <c r="J98" s="224">
        <f>ROUND(I98*H98,2)</f>
        <v>0</v>
      </c>
      <c r="K98" s="220" t="s">
        <v>21</v>
      </c>
      <c r="L98" s="69"/>
      <c r="M98" s="225" t="s">
        <v>21</v>
      </c>
      <c r="N98" s="226" t="s">
        <v>46</v>
      </c>
      <c r="O98" s="44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21" t="s">
        <v>144</v>
      </c>
      <c r="AT98" s="21" t="s">
        <v>139</v>
      </c>
      <c r="AU98" s="21" t="s">
        <v>150</v>
      </c>
      <c r="AY98" s="21" t="s">
        <v>136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1" t="s">
        <v>82</v>
      </c>
      <c r="BK98" s="229">
        <f>ROUND(I98*H98,2)</f>
        <v>0</v>
      </c>
      <c r="BL98" s="21" t="s">
        <v>144</v>
      </c>
      <c r="BM98" s="21" t="s">
        <v>612</v>
      </c>
    </row>
    <row r="99" s="1" customFormat="1" ht="16.5" customHeight="1">
      <c r="B99" s="43"/>
      <c r="C99" s="218" t="s">
        <v>195</v>
      </c>
      <c r="D99" s="218" t="s">
        <v>139</v>
      </c>
      <c r="E99" s="219" t="s">
        <v>613</v>
      </c>
      <c r="F99" s="220" t="s">
        <v>614</v>
      </c>
      <c r="G99" s="221" t="s">
        <v>582</v>
      </c>
      <c r="H99" s="222">
        <v>3</v>
      </c>
      <c r="I99" s="223"/>
      <c r="J99" s="224">
        <f>ROUND(I99*H99,2)</f>
        <v>0</v>
      </c>
      <c r="K99" s="220" t="s">
        <v>21</v>
      </c>
      <c r="L99" s="69"/>
      <c r="M99" s="225" t="s">
        <v>21</v>
      </c>
      <c r="N99" s="226" t="s">
        <v>46</v>
      </c>
      <c r="O99" s="4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21" t="s">
        <v>144</v>
      </c>
      <c r="AT99" s="21" t="s">
        <v>139</v>
      </c>
      <c r="AU99" s="21" t="s">
        <v>150</v>
      </c>
      <c r="AY99" s="21" t="s">
        <v>136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82</v>
      </c>
      <c r="BK99" s="229">
        <f>ROUND(I99*H99,2)</f>
        <v>0</v>
      </c>
      <c r="BL99" s="21" t="s">
        <v>144</v>
      </c>
      <c r="BM99" s="21" t="s">
        <v>615</v>
      </c>
    </row>
    <row r="100" s="1" customFormat="1" ht="16.5" customHeight="1">
      <c r="B100" s="43"/>
      <c r="C100" s="218" t="s">
        <v>199</v>
      </c>
      <c r="D100" s="218" t="s">
        <v>139</v>
      </c>
      <c r="E100" s="219" t="s">
        <v>616</v>
      </c>
      <c r="F100" s="220" t="s">
        <v>617</v>
      </c>
      <c r="G100" s="221" t="s">
        <v>582</v>
      </c>
      <c r="H100" s="222">
        <v>4</v>
      </c>
      <c r="I100" s="223"/>
      <c r="J100" s="224">
        <f>ROUND(I100*H100,2)</f>
        <v>0</v>
      </c>
      <c r="K100" s="220" t="s">
        <v>21</v>
      </c>
      <c r="L100" s="69"/>
      <c r="M100" s="225" t="s">
        <v>21</v>
      </c>
      <c r="N100" s="226" t="s">
        <v>46</v>
      </c>
      <c r="O100" s="4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1" t="s">
        <v>144</v>
      </c>
      <c r="AT100" s="21" t="s">
        <v>139</v>
      </c>
      <c r="AU100" s="21" t="s">
        <v>150</v>
      </c>
      <c r="AY100" s="21" t="s">
        <v>136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1" t="s">
        <v>82</v>
      </c>
      <c r="BK100" s="229">
        <f>ROUND(I100*H100,2)</f>
        <v>0</v>
      </c>
      <c r="BL100" s="21" t="s">
        <v>144</v>
      </c>
      <c r="BM100" s="21" t="s">
        <v>618</v>
      </c>
    </row>
    <row r="101" s="1" customFormat="1" ht="16.5" customHeight="1">
      <c r="B101" s="43"/>
      <c r="C101" s="218" t="s">
        <v>203</v>
      </c>
      <c r="D101" s="218" t="s">
        <v>139</v>
      </c>
      <c r="E101" s="219" t="s">
        <v>619</v>
      </c>
      <c r="F101" s="220" t="s">
        <v>620</v>
      </c>
      <c r="G101" s="221" t="s">
        <v>582</v>
      </c>
      <c r="H101" s="222">
        <v>3</v>
      </c>
      <c r="I101" s="223"/>
      <c r="J101" s="224">
        <f>ROUND(I101*H101,2)</f>
        <v>0</v>
      </c>
      <c r="K101" s="220" t="s">
        <v>21</v>
      </c>
      <c r="L101" s="69"/>
      <c r="M101" s="225" t="s">
        <v>21</v>
      </c>
      <c r="N101" s="226" t="s">
        <v>46</v>
      </c>
      <c r="O101" s="44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21" t="s">
        <v>144</v>
      </c>
      <c r="AT101" s="21" t="s">
        <v>139</v>
      </c>
      <c r="AU101" s="21" t="s">
        <v>150</v>
      </c>
      <c r="AY101" s="21" t="s">
        <v>136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82</v>
      </c>
      <c r="BK101" s="229">
        <f>ROUND(I101*H101,2)</f>
        <v>0</v>
      </c>
      <c r="BL101" s="21" t="s">
        <v>144</v>
      </c>
      <c r="BM101" s="21" t="s">
        <v>621</v>
      </c>
    </row>
    <row r="102" s="1" customFormat="1" ht="16.5" customHeight="1">
      <c r="B102" s="43"/>
      <c r="C102" s="218" t="s">
        <v>207</v>
      </c>
      <c r="D102" s="218" t="s">
        <v>139</v>
      </c>
      <c r="E102" s="219" t="s">
        <v>622</v>
      </c>
      <c r="F102" s="220" t="s">
        <v>623</v>
      </c>
      <c r="G102" s="221" t="s">
        <v>582</v>
      </c>
      <c r="H102" s="222">
        <v>2</v>
      </c>
      <c r="I102" s="223"/>
      <c r="J102" s="224">
        <f>ROUND(I102*H102,2)</f>
        <v>0</v>
      </c>
      <c r="K102" s="220" t="s">
        <v>21</v>
      </c>
      <c r="L102" s="69"/>
      <c r="M102" s="225" t="s">
        <v>21</v>
      </c>
      <c r="N102" s="226" t="s">
        <v>46</v>
      </c>
      <c r="O102" s="4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1" t="s">
        <v>144</v>
      </c>
      <c r="AT102" s="21" t="s">
        <v>139</v>
      </c>
      <c r="AU102" s="21" t="s">
        <v>150</v>
      </c>
      <c r="AY102" s="21" t="s">
        <v>136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82</v>
      </c>
      <c r="BK102" s="229">
        <f>ROUND(I102*H102,2)</f>
        <v>0</v>
      </c>
      <c r="BL102" s="21" t="s">
        <v>144</v>
      </c>
      <c r="BM102" s="21" t="s">
        <v>624</v>
      </c>
    </row>
    <row r="103" s="1" customFormat="1" ht="16.5" customHeight="1">
      <c r="B103" s="43"/>
      <c r="C103" s="218" t="s">
        <v>10</v>
      </c>
      <c r="D103" s="218" t="s">
        <v>139</v>
      </c>
      <c r="E103" s="219" t="s">
        <v>625</v>
      </c>
      <c r="F103" s="220" t="s">
        <v>626</v>
      </c>
      <c r="G103" s="221" t="s">
        <v>582</v>
      </c>
      <c r="H103" s="222">
        <v>1</v>
      </c>
      <c r="I103" s="223"/>
      <c r="J103" s="224">
        <f>ROUND(I103*H103,2)</f>
        <v>0</v>
      </c>
      <c r="K103" s="220" t="s">
        <v>21</v>
      </c>
      <c r="L103" s="69"/>
      <c r="M103" s="225" t="s">
        <v>21</v>
      </c>
      <c r="N103" s="226" t="s">
        <v>46</v>
      </c>
      <c r="O103" s="4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21" t="s">
        <v>144</v>
      </c>
      <c r="AT103" s="21" t="s">
        <v>139</v>
      </c>
      <c r="AU103" s="21" t="s">
        <v>150</v>
      </c>
      <c r="AY103" s="21" t="s">
        <v>136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1" t="s">
        <v>82</v>
      </c>
      <c r="BK103" s="229">
        <f>ROUND(I103*H103,2)</f>
        <v>0</v>
      </c>
      <c r="BL103" s="21" t="s">
        <v>144</v>
      </c>
      <c r="BM103" s="21" t="s">
        <v>627</v>
      </c>
    </row>
    <row r="104" s="10" customFormat="1" ht="22.32" customHeight="1">
      <c r="B104" s="202"/>
      <c r="C104" s="203"/>
      <c r="D104" s="204" t="s">
        <v>74</v>
      </c>
      <c r="E104" s="216" t="s">
        <v>628</v>
      </c>
      <c r="F104" s="216" t="s">
        <v>629</v>
      </c>
      <c r="G104" s="203"/>
      <c r="H104" s="203"/>
      <c r="I104" s="206"/>
      <c r="J104" s="217">
        <f>BK104</f>
        <v>0</v>
      </c>
      <c r="K104" s="203"/>
      <c r="L104" s="208"/>
      <c r="M104" s="209"/>
      <c r="N104" s="210"/>
      <c r="O104" s="210"/>
      <c r="P104" s="211">
        <f>SUM(P105:P119)</f>
        <v>0</v>
      </c>
      <c r="Q104" s="210"/>
      <c r="R104" s="211">
        <f>SUM(R105:R119)</f>
        <v>0</v>
      </c>
      <c r="S104" s="210"/>
      <c r="T104" s="212">
        <f>SUM(T105:T119)</f>
        <v>0</v>
      </c>
      <c r="AR104" s="213" t="s">
        <v>84</v>
      </c>
      <c r="AT104" s="214" t="s">
        <v>74</v>
      </c>
      <c r="AU104" s="214" t="s">
        <v>84</v>
      </c>
      <c r="AY104" s="213" t="s">
        <v>136</v>
      </c>
      <c r="BK104" s="215">
        <f>SUM(BK105:BK119)</f>
        <v>0</v>
      </c>
    </row>
    <row r="105" s="1" customFormat="1" ht="16.5" customHeight="1">
      <c r="B105" s="43"/>
      <c r="C105" s="218" t="s">
        <v>144</v>
      </c>
      <c r="D105" s="218" t="s">
        <v>139</v>
      </c>
      <c r="E105" s="219" t="s">
        <v>630</v>
      </c>
      <c r="F105" s="220" t="s">
        <v>631</v>
      </c>
      <c r="G105" s="221" t="s">
        <v>582</v>
      </c>
      <c r="H105" s="222">
        <v>1</v>
      </c>
      <c r="I105" s="223"/>
      <c r="J105" s="224">
        <f>ROUND(I105*H105,2)</f>
        <v>0</v>
      </c>
      <c r="K105" s="220" t="s">
        <v>21</v>
      </c>
      <c r="L105" s="69"/>
      <c r="M105" s="225" t="s">
        <v>21</v>
      </c>
      <c r="N105" s="226" t="s">
        <v>46</v>
      </c>
      <c r="O105" s="44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1" t="s">
        <v>144</v>
      </c>
      <c r="AT105" s="21" t="s">
        <v>139</v>
      </c>
      <c r="AU105" s="21" t="s">
        <v>150</v>
      </c>
      <c r="AY105" s="21" t="s">
        <v>136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1" t="s">
        <v>82</v>
      </c>
      <c r="BK105" s="229">
        <f>ROUND(I105*H105,2)</f>
        <v>0</v>
      </c>
      <c r="BL105" s="21" t="s">
        <v>144</v>
      </c>
      <c r="BM105" s="21" t="s">
        <v>632</v>
      </c>
    </row>
    <row r="106" s="1" customFormat="1" ht="16.5" customHeight="1">
      <c r="B106" s="43"/>
      <c r="C106" s="218" t="s">
        <v>217</v>
      </c>
      <c r="D106" s="218" t="s">
        <v>139</v>
      </c>
      <c r="E106" s="219" t="s">
        <v>633</v>
      </c>
      <c r="F106" s="220" t="s">
        <v>634</v>
      </c>
      <c r="G106" s="221" t="s">
        <v>582</v>
      </c>
      <c r="H106" s="222">
        <v>5</v>
      </c>
      <c r="I106" s="223"/>
      <c r="J106" s="224">
        <f>ROUND(I106*H106,2)</f>
        <v>0</v>
      </c>
      <c r="K106" s="220" t="s">
        <v>21</v>
      </c>
      <c r="L106" s="69"/>
      <c r="M106" s="225" t="s">
        <v>21</v>
      </c>
      <c r="N106" s="226" t="s">
        <v>46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144</v>
      </c>
      <c r="AT106" s="21" t="s">
        <v>139</v>
      </c>
      <c r="AU106" s="21" t="s">
        <v>150</v>
      </c>
      <c r="AY106" s="21" t="s">
        <v>136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82</v>
      </c>
      <c r="BK106" s="229">
        <f>ROUND(I106*H106,2)</f>
        <v>0</v>
      </c>
      <c r="BL106" s="21" t="s">
        <v>144</v>
      </c>
      <c r="BM106" s="21" t="s">
        <v>635</v>
      </c>
    </row>
    <row r="107" s="1" customFormat="1" ht="16.5" customHeight="1">
      <c r="B107" s="43"/>
      <c r="C107" s="218" t="s">
        <v>221</v>
      </c>
      <c r="D107" s="218" t="s">
        <v>139</v>
      </c>
      <c r="E107" s="219" t="s">
        <v>636</v>
      </c>
      <c r="F107" s="220" t="s">
        <v>637</v>
      </c>
      <c r="G107" s="221" t="s">
        <v>582</v>
      </c>
      <c r="H107" s="222">
        <v>3</v>
      </c>
      <c r="I107" s="223"/>
      <c r="J107" s="224">
        <f>ROUND(I107*H107,2)</f>
        <v>0</v>
      </c>
      <c r="K107" s="220" t="s">
        <v>21</v>
      </c>
      <c r="L107" s="69"/>
      <c r="M107" s="225" t="s">
        <v>21</v>
      </c>
      <c r="N107" s="226" t="s">
        <v>46</v>
      </c>
      <c r="O107" s="4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1" t="s">
        <v>144</v>
      </c>
      <c r="AT107" s="21" t="s">
        <v>139</v>
      </c>
      <c r="AU107" s="21" t="s">
        <v>150</v>
      </c>
      <c r="AY107" s="21" t="s">
        <v>136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1" t="s">
        <v>82</v>
      </c>
      <c r="BK107" s="229">
        <f>ROUND(I107*H107,2)</f>
        <v>0</v>
      </c>
      <c r="BL107" s="21" t="s">
        <v>144</v>
      </c>
      <c r="BM107" s="21" t="s">
        <v>638</v>
      </c>
    </row>
    <row r="108" s="1" customFormat="1" ht="16.5" customHeight="1">
      <c r="B108" s="43"/>
      <c r="C108" s="218" t="s">
        <v>225</v>
      </c>
      <c r="D108" s="218" t="s">
        <v>139</v>
      </c>
      <c r="E108" s="219" t="s">
        <v>639</v>
      </c>
      <c r="F108" s="220" t="s">
        <v>640</v>
      </c>
      <c r="G108" s="221" t="s">
        <v>582</v>
      </c>
      <c r="H108" s="222">
        <v>4</v>
      </c>
      <c r="I108" s="223"/>
      <c r="J108" s="224">
        <f>ROUND(I108*H108,2)</f>
        <v>0</v>
      </c>
      <c r="K108" s="220" t="s">
        <v>21</v>
      </c>
      <c r="L108" s="69"/>
      <c r="M108" s="225" t="s">
        <v>21</v>
      </c>
      <c r="N108" s="226" t="s">
        <v>46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144</v>
      </c>
      <c r="AT108" s="21" t="s">
        <v>139</v>
      </c>
      <c r="AU108" s="21" t="s">
        <v>150</v>
      </c>
      <c r="AY108" s="21" t="s">
        <v>136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82</v>
      </c>
      <c r="BK108" s="229">
        <f>ROUND(I108*H108,2)</f>
        <v>0</v>
      </c>
      <c r="BL108" s="21" t="s">
        <v>144</v>
      </c>
      <c r="BM108" s="21" t="s">
        <v>641</v>
      </c>
    </row>
    <row r="109" s="1" customFormat="1" ht="16.5" customHeight="1">
      <c r="B109" s="43"/>
      <c r="C109" s="218" t="s">
        <v>229</v>
      </c>
      <c r="D109" s="218" t="s">
        <v>139</v>
      </c>
      <c r="E109" s="219" t="s">
        <v>642</v>
      </c>
      <c r="F109" s="220" t="s">
        <v>643</v>
      </c>
      <c r="G109" s="221" t="s">
        <v>582</v>
      </c>
      <c r="H109" s="222">
        <v>1</v>
      </c>
      <c r="I109" s="223"/>
      <c r="J109" s="224">
        <f>ROUND(I109*H109,2)</f>
        <v>0</v>
      </c>
      <c r="K109" s="220" t="s">
        <v>21</v>
      </c>
      <c r="L109" s="69"/>
      <c r="M109" s="225" t="s">
        <v>21</v>
      </c>
      <c r="N109" s="226" t="s">
        <v>46</v>
      </c>
      <c r="O109" s="44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1" t="s">
        <v>144</v>
      </c>
      <c r="AT109" s="21" t="s">
        <v>139</v>
      </c>
      <c r="AU109" s="21" t="s">
        <v>150</v>
      </c>
      <c r="AY109" s="21" t="s">
        <v>136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1" t="s">
        <v>82</v>
      </c>
      <c r="BK109" s="229">
        <f>ROUND(I109*H109,2)</f>
        <v>0</v>
      </c>
      <c r="BL109" s="21" t="s">
        <v>144</v>
      </c>
      <c r="BM109" s="21" t="s">
        <v>644</v>
      </c>
    </row>
    <row r="110" s="1" customFormat="1" ht="16.5" customHeight="1">
      <c r="B110" s="43"/>
      <c r="C110" s="218" t="s">
        <v>9</v>
      </c>
      <c r="D110" s="218" t="s">
        <v>139</v>
      </c>
      <c r="E110" s="219" t="s">
        <v>645</v>
      </c>
      <c r="F110" s="220" t="s">
        <v>646</v>
      </c>
      <c r="G110" s="221" t="s">
        <v>582</v>
      </c>
      <c r="H110" s="222">
        <v>1</v>
      </c>
      <c r="I110" s="223"/>
      <c r="J110" s="224">
        <f>ROUND(I110*H110,2)</f>
        <v>0</v>
      </c>
      <c r="K110" s="220" t="s">
        <v>21</v>
      </c>
      <c r="L110" s="69"/>
      <c r="M110" s="225" t="s">
        <v>21</v>
      </c>
      <c r="N110" s="226" t="s">
        <v>46</v>
      </c>
      <c r="O110" s="4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21" t="s">
        <v>144</v>
      </c>
      <c r="AT110" s="21" t="s">
        <v>139</v>
      </c>
      <c r="AU110" s="21" t="s">
        <v>150</v>
      </c>
      <c r="AY110" s="21" t="s">
        <v>136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1" t="s">
        <v>82</v>
      </c>
      <c r="BK110" s="229">
        <f>ROUND(I110*H110,2)</f>
        <v>0</v>
      </c>
      <c r="BL110" s="21" t="s">
        <v>144</v>
      </c>
      <c r="BM110" s="21" t="s">
        <v>647</v>
      </c>
    </row>
    <row r="111" s="1" customFormat="1" ht="16.5" customHeight="1">
      <c r="B111" s="43"/>
      <c r="C111" s="218" t="s">
        <v>239</v>
      </c>
      <c r="D111" s="218" t="s">
        <v>139</v>
      </c>
      <c r="E111" s="219" t="s">
        <v>648</v>
      </c>
      <c r="F111" s="220" t="s">
        <v>649</v>
      </c>
      <c r="G111" s="221" t="s">
        <v>582</v>
      </c>
      <c r="H111" s="222">
        <v>1</v>
      </c>
      <c r="I111" s="223"/>
      <c r="J111" s="224">
        <f>ROUND(I111*H111,2)</f>
        <v>0</v>
      </c>
      <c r="K111" s="220" t="s">
        <v>21</v>
      </c>
      <c r="L111" s="69"/>
      <c r="M111" s="225" t="s">
        <v>21</v>
      </c>
      <c r="N111" s="226" t="s">
        <v>46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144</v>
      </c>
      <c r="AT111" s="21" t="s">
        <v>139</v>
      </c>
      <c r="AU111" s="21" t="s">
        <v>150</v>
      </c>
      <c r="AY111" s="21" t="s">
        <v>136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82</v>
      </c>
      <c r="BK111" s="229">
        <f>ROUND(I111*H111,2)</f>
        <v>0</v>
      </c>
      <c r="BL111" s="21" t="s">
        <v>144</v>
      </c>
      <c r="BM111" s="21" t="s">
        <v>650</v>
      </c>
    </row>
    <row r="112" s="1" customFormat="1" ht="16.5" customHeight="1">
      <c r="B112" s="43"/>
      <c r="C112" s="218" t="s">
        <v>243</v>
      </c>
      <c r="D112" s="218" t="s">
        <v>139</v>
      </c>
      <c r="E112" s="219" t="s">
        <v>651</v>
      </c>
      <c r="F112" s="220" t="s">
        <v>652</v>
      </c>
      <c r="G112" s="221" t="s">
        <v>582</v>
      </c>
      <c r="H112" s="222">
        <v>1</v>
      </c>
      <c r="I112" s="223"/>
      <c r="J112" s="224">
        <f>ROUND(I112*H112,2)</f>
        <v>0</v>
      </c>
      <c r="K112" s="220" t="s">
        <v>21</v>
      </c>
      <c r="L112" s="69"/>
      <c r="M112" s="225" t="s">
        <v>21</v>
      </c>
      <c r="N112" s="226" t="s">
        <v>46</v>
      </c>
      <c r="O112" s="4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1" t="s">
        <v>144</v>
      </c>
      <c r="AT112" s="21" t="s">
        <v>139</v>
      </c>
      <c r="AU112" s="21" t="s">
        <v>150</v>
      </c>
      <c r="AY112" s="21" t="s">
        <v>136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1" t="s">
        <v>82</v>
      </c>
      <c r="BK112" s="229">
        <f>ROUND(I112*H112,2)</f>
        <v>0</v>
      </c>
      <c r="BL112" s="21" t="s">
        <v>144</v>
      </c>
      <c r="BM112" s="21" t="s">
        <v>653</v>
      </c>
    </row>
    <row r="113" s="1" customFormat="1" ht="16.5" customHeight="1">
      <c r="B113" s="43"/>
      <c r="C113" s="218" t="s">
        <v>247</v>
      </c>
      <c r="D113" s="218" t="s">
        <v>139</v>
      </c>
      <c r="E113" s="219" t="s">
        <v>654</v>
      </c>
      <c r="F113" s="220" t="s">
        <v>655</v>
      </c>
      <c r="G113" s="221" t="s">
        <v>582</v>
      </c>
      <c r="H113" s="222">
        <v>2</v>
      </c>
      <c r="I113" s="223"/>
      <c r="J113" s="224">
        <f>ROUND(I113*H113,2)</f>
        <v>0</v>
      </c>
      <c r="K113" s="220" t="s">
        <v>21</v>
      </c>
      <c r="L113" s="69"/>
      <c r="M113" s="225" t="s">
        <v>21</v>
      </c>
      <c r="N113" s="226" t="s">
        <v>46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144</v>
      </c>
      <c r="AT113" s="21" t="s">
        <v>139</v>
      </c>
      <c r="AU113" s="21" t="s">
        <v>150</v>
      </c>
      <c r="AY113" s="21" t="s">
        <v>136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82</v>
      </c>
      <c r="BK113" s="229">
        <f>ROUND(I113*H113,2)</f>
        <v>0</v>
      </c>
      <c r="BL113" s="21" t="s">
        <v>144</v>
      </c>
      <c r="BM113" s="21" t="s">
        <v>656</v>
      </c>
    </row>
    <row r="114" s="1" customFormat="1" ht="16.5" customHeight="1">
      <c r="B114" s="43"/>
      <c r="C114" s="218" t="s">
        <v>251</v>
      </c>
      <c r="D114" s="218" t="s">
        <v>139</v>
      </c>
      <c r="E114" s="219" t="s">
        <v>657</v>
      </c>
      <c r="F114" s="220" t="s">
        <v>658</v>
      </c>
      <c r="G114" s="221" t="s">
        <v>582</v>
      </c>
      <c r="H114" s="222">
        <v>1</v>
      </c>
      <c r="I114" s="223"/>
      <c r="J114" s="224">
        <f>ROUND(I114*H114,2)</f>
        <v>0</v>
      </c>
      <c r="K114" s="220" t="s">
        <v>21</v>
      </c>
      <c r="L114" s="69"/>
      <c r="M114" s="225" t="s">
        <v>21</v>
      </c>
      <c r="N114" s="226" t="s">
        <v>46</v>
      </c>
      <c r="O114" s="4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21" t="s">
        <v>144</v>
      </c>
      <c r="AT114" s="21" t="s">
        <v>139</v>
      </c>
      <c r="AU114" s="21" t="s">
        <v>150</v>
      </c>
      <c r="AY114" s="21" t="s">
        <v>136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82</v>
      </c>
      <c r="BK114" s="229">
        <f>ROUND(I114*H114,2)</f>
        <v>0</v>
      </c>
      <c r="BL114" s="21" t="s">
        <v>144</v>
      </c>
      <c r="BM114" s="21" t="s">
        <v>659</v>
      </c>
    </row>
    <row r="115" s="1" customFormat="1" ht="16.5" customHeight="1">
      <c r="B115" s="43"/>
      <c r="C115" s="218" t="s">
        <v>255</v>
      </c>
      <c r="D115" s="218" t="s">
        <v>139</v>
      </c>
      <c r="E115" s="219" t="s">
        <v>660</v>
      </c>
      <c r="F115" s="220" t="s">
        <v>661</v>
      </c>
      <c r="G115" s="221" t="s">
        <v>582</v>
      </c>
      <c r="H115" s="222">
        <v>1</v>
      </c>
      <c r="I115" s="223"/>
      <c r="J115" s="224">
        <f>ROUND(I115*H115,2)</f>
        <v>0</v>
      </c>
      <c r="K115" s="220" t="s">
        <v>21</v>
      </c>
      <c r="L115" s="69"/>
      <c r="M115" s="225" t="s">
        <v>21</v>
      </c>
      <c r="N115" s="226" t="s">
        <v>46</v>
      </c>
      <c r="O115" s="44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1" t="s">
        <v>144</v>
      </c>
      <c r="AT115" s="21" t="s">
        <v>139</v>
      </c>
      <c r="AU115" s="21" t="s">
        <v>150</v>
      </c>
      <c r="AY115" s="21" t="s">
        <v>136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82</v>
      </c>
      <c r="BK115" s="229">
        <f>ROUND(I115*H115,2)</f>
        <v>0</v>
      </c>
      <c r="BL115" s="21" t="s">
        <v>144</v>
      </c>
      <c r="BM115" s="21" t="s">
        <v>662</v>
      </c>
    </row>
    <row r="116" s="1" customFormat="1" ht="16.5" customHeight="1">
      <c r="B116" s="43"/>
      <c r="C116" s="218" t="s">
        <v>259</v>
      </c>
      <c r="D116" s="218" t="s">
        <v>139</v>
      </c>
      <c r="E116" s="219" t="s">
        <v>663</v>
      </c>
      <c r="F116" s="220" t="s">
        <v>664</v>
      </c>
      <c r="G116" s="221" t="s">
        <v>582</v>
      </c>
      <c r="H116" s="222">
        <v>98</v>
      </c>
      <c r="I116" s="223"/>
      <c r="J116" s="224">
        <f>ROUND(I116*H116,2)</f>
        <v>0</v>
      </c>
      <c r="K116" s="220" t="s">
        <v>21</v>
      </c>
      <c r="L116" s="69"/>
      <c r="M116" s="225" t="s">
        <v>21</v>
      </c>
      <c r="N116" s="226" t="s">
        <v>46</v>
      </c>
      <c r="O116" s="4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1" t="s">
        <v>144</v>
      </c>
      <c r="AT116" s="21" t="s">
        <v>139</v>
      </c>
      <c r="AU116" s="21" t="s">
        <v>150</v>
      </c>
      <c r="AY116" s="21" t="s">
        <v>136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82</v>
      </c>
      <c r="BK116" s="229">
        <f>ROUND(I116*H116,2)</f>
        <v>0</v>
      </c>
      <c r="BL116" s="21" t="s">
        <v>144</v>
      </c>
      <c r="BM116" s="21" t="s">
        <v>665</v>
      </c>
    </row>
    <row r="117" s="1" customFormat="1" ht="16.5" customHeight="1">
      <c r="B117" s="43"/>
      <c r="C117" s="218" t="s">
        <v>263</v>
      </c>
      <c r="D117" s="218" t="s">
        <v>139</v>
      </c>
      <c r="E117" s="219" t="s">
        <v>666</v>
      </c>
      <c r="F117" s="220" t="s">
        <v>667</v>
      </c>
      <c r="G117" s="221" t="s">
        <v>582</v>
      </c>
      <c r="H117" s="222">
        <v>1</v>
      </c>
      <c r="I117" s="223"/>
      <c r="J117" s="224">
        <f>ROUND(I117*H117,2)</f>
        <v>0</v>
      </c>
      <c r="K117" s="220" t="s">
        <v>21</v>
      </c>
      <c r="L117" s="69"/>
      <c r="M117" s="225" t="s">
        <v>21</v>
      </c>
      <c r="N117" s="226" t="s">
        <v>46</v>
      </c>
      <c r="O117" s="44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1" t="s">
        <v>144</v>
      </c>
      <c r="AT117" s="21" t="s">
        <v>139</v>
      </c>
      <c r="AU117" s="21" t="s">
        <v>150</v>
      </c>
      <c r="AY117" s="21" t="s">
        <v>136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82</v>
      </c>
      <c r="BK117" s="229">
        <f>ROUND(I117*H117,2)</f>
        <v>0</v>
      </c>
      <c r="BL117" s="21" t="s">
        <v>144</v>
      </c>
      <c r="BM117" s="21" t="s">
        <v>668</v>
      </c>
    </row>
    <row r="118" s="1" customFormat="1" ht="16.5" customHeight="1">
      <c r="B118" s="43"/>
      <c r="C118" s="218" t="s">
        <v>267</v>
      </c>
      <c r="D118" s="218" t="s">
        <v>139</v>
      </c>
      <c r="E118" s="219" t="s">
        <v>669</v>
      </c>
      <c r="F118" s="220" t="s">
        <v>670</v>
      </c>
      <c r="G118" s="221" t="s">
        <v>582</v>
      </c>
      <c r="H118" s="222">
        <v>64</v>
      </c>
      <c r="I118" s="223"/>
      <c r="J118" s="224">
        <f>ROUND(I118*H118,2)</f>
        <v>0</v>
      </c>
      <c r="K118" s="220" t="s">
        <v>21</v>
      </c>
      <c r="L118" s="69"/>
      <c r="M118" s="225" t="s">
        <v>21</v>
      </c>
      <c r="N118" s="226" t="s">
        <v>46</v>
      </c>
      <c r="O118" s="4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1" t="s">
        <v>144</v>
      </c>
      <c r="AT118" s="21" t="s">
        <v>139</v>
      </c>
      <c r="AU118" s="21" t="s">
        <v>150</v>
      </c>
      <c r="AY118" s="21" t="s">
        <v>136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82</v>
      </c>
      <c r="BK118" s="229">
        <f>ROUND(I118*H118,2)</f>
        <v>0</v>
      </c>
      <c r="BL118" s="21" t="s">
        <v>144</v>
      </c>
      <c r="BM118" s="21" t="s">
        <v>671</v>
      </c>
    </row>
    <row r="119" s="1" customFormat="1" ht="16.5" customHeight="1">
      <c r="B119" s="43"/>
      <c r="C119" s="218" t="s">
        <v>271</v>
      </c>
      <c r="D119" s="218" t="s">
        <v>139</v>
      </c>
      <c r="E119" s="219" t="s">
        <v>672</v>
      </c>
      <c r="F119" s="220" t="s">
        <v>673</v>
      </c>
      <c r="G119" s="221" t="s">
        <v>582</v>
      </c>
      <c r="H119" s="222">
        <v>2</v>
      </c>
      <c r="I119" s="223"/>
      <c r="J119" s="224">
        <f>ROUND(I119*H119,2)</f>
        <v>0</v>
      </c>
      <c r="K119" s="220" t="s">
        <v>21</v>
      </c>
      <c r="L119" s="69"/>
      <c r="M119" s="225" t="s">
        <v>21</v>
      </c>
      <c r="N119" s="226" t="s">
        <v>46</v>
      </c>
      <c r="O119" s="44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1" t="s">
        <v>144</v>
      </c>
      <c r="AT119" s="21" t="s">
        <v>139</v>
      </c>
      <c r="AU119" s="21" t="s">
        <v>150</v>
      </c>
      <c r="AY119" s="21" t="s">
        <v>136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1" t="s">
        <v>82</v>
      </c>
      <c r="BK119" s="229">
        <f>ROUND(I119*H119,2)</f>
        <v>0</v>
      </c>
      <c r="BL119" s="21" t="s">
        <v>144</v>
      </c>
      <c r="BM119" s="21" t="s">
        <v>674</v>
      </c>
    </row>
    <row r="120" s="10" customFormat="1" ht="22.32" customHeight="1">
      <c r="B120" s="202"/>
      <c r="C120" s="203"/>
      <c r="D120" s="204" t="s">
        <v>74</v>
      </c>
      <c r="E120" s="216" t="s">
        <v>675</v>
      </c>
      <c r="F120" s="216" t="s">
        <v>676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SUM(P121:P144)</f>
        <v>0</v>
      </c>
      <c r="Q120" s="210"/>
      <c r="R120" s="211">
        <f>SUM(R121:R144)</f>
        <v>0</v>
      </c>
      <c r="S120" s="210"/>
      <c r="T120" s="212">
        <f>SUM(T121:T144)</f>
        <v>0</v>
      </c>
      <c r="AR120" s="213" t="s">
        <v>84</v>
      </c>
      <c r="AT120" s="214" t="s">
        <v>74</v>
      </c>
      <c r="AU120" s="214" t="s">
        <v>84</v>
      </c>
      <c r="AY120" s="213" t="s">
        <v>136</v>
      </c>
      <c r="BK120" s="215">
        <f>SUM(BK121:BK144)</f>
        <v>0</v>
      </c>
    </row>
    <row r="121" s="1" customFormat="1" ht="16.5" customHeight="1">
      <c r="B121" s="43"/>
      <c r="C121" s="218" t="s">
        <v>277</v>
      </c>
      <c r="D121" s="218" t="s">
        <v>139</v>
      </c>
      <c r="E121" s="219" t="s">
        <v>677</v>
      </c>
      <c r="F121" s="220" t="s">
        <v>678</v>
      </c>
      <c r="G121" s="221" t="s">
        <v>183</v>
      </c>
      <c r="H121" s="222">
        <v>478</v>
      </c>
      <c r="I121" s="223"/>
      <c r="J121" s="224">
        <f>ROUND(I121*H121,2)</f>
        <v>0</v>
      </c>
      <c r="K121" s="220" t="s">
        <v>21</v>
      </c>
      <c r="L121" s="69"/>
      <c r="M121" s="225" t="s">
        <v>21</v>
      </c>
      <c r="N121" s="226" t="s">
        <v>46</v>
      </c>
      <c r="O121" s="4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1" t="s">
        <v>144</v>
      </c>
      <c r="AT121" s="21" t="s">
        <v>139</v>
      </c>
      <c r="AU121" s="21" t="s">
        <v>150</v>
      </c>
      <c r="AY121" s="21" t="s">
        <v>136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82</v>
      </c>
      <c r="BK121" s="229">
        <f>ROUND(I121*H121,2)</f>
        <v>0</v>
      </c>
      <c r="BL121" s="21" t="s">
        <v>144</v>
      </c>
      <c r="BM121" s="21" t="s">
        <v>679</v>
      </c>
    </row>
    <row r="122" s="1" customFormat="1" ht="16.5" customHeight="1">
      <c r="B122" s="43"/>
      <c r="C122" s="218" t="s">
        <v>189</v>
      </c>
      <c r="D122" s="218" t="s">
        <v>139</v>
      </c>
      <c r="E122" s="219" t="s">
        <v>680</v>
      </c>
      <c r="F122" s="220" t="s">
        <v>681</v>
      </c>
      <c r="G122" s="221" t="s">
        <v>183</v>
      </c>
      <c r="H122" s="222">
        <v>334</v>
      </c>
      <c r="I122" s="223"/>
      <c r="J122" s="224">
        <f>ROUND(I122*H122,2)</f>
        <v>0</v>
      </c>
      <c r="K122" s="220" t="s">
        <v>21</v>
      </c>
      <c r="L122" s="69"/>
      <c r="M122" s="225" t="s">
        <v>21</v>
      </c>
      <c r="N122" s="226" t="s">
        <v>46</v>
      </c>
      <c r="O122" s="4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21" t="s">
        <v>144</v>
      </c>
      <c r="AT122" s="21" t="s">
        <v>139</v>
      </c>
      <c r="AU122" s="21" t="s">
        <v>150</v>
      </c>
      <c r="AY122" s="21" t="s">
        <v>136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1" t="s">
        <v>82</v>
      </c>
      <c r="BK122" s="229">
        <f>ROUND(I122*H122,2)</f>
        <v>0</v>
      </c>
      <c r="BL122" s="21" t="s">
        <v>144</v>
      </c>
      <c r="BM122" s="21" t="s">
        <v>682</v>
      </c>
    </row>
    <row r="123" s="1" customFormat="1" ht="16.5" customHeight="1">
      <c r="B123" s="43"/>
      <c r="C123" s="218" t="s">
        <v>284</v>
      </c>
      <c r="D123" s="218" t="s">
        <v>139</v>
      </c>
      <c r="E123" s="219" t="s">
        <v>683</v>
      </c>
      <c r="F123" s="220" t="s">
        <v>684</v>
      </c>
      <c r="G123" s="221" t="s">
        <v>183</v>
      </c>
      <c r="H123" s="222">
        <v>32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46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144</v>
      </c>
      <c r="AT123" s="21" t="s">
        <v>139</v>
      </c>
      <c r="AU123" s="21" t="s">
        <v>150</v>
      </c>
      <c r="AY123" s="21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82</v>
      </c>
      <c r="BK123" s="229">
        <f>ROUND(I123*H123,2)</f>
        <v>0</v>
      </c>
      <c r="BL123" s="21" t="s">
        <v>144</v>
      </c>
      <c r="BM123" s="21" t="s">
        <v>685</v>
      </c>
    </row>
    <row r="124" s="1" customFormat="1" ht="16.5" customHeight="1">
      <c r="B124" s="43"/>
      <c r="C124" s="218" t="s">
        <v>290</v>
      </c>
      <c r="D124" s="218" t="s">
        <v>139</v>
      </c>
      <c r="E124" s="219" t="s">
        <v>686</v>
      </c>
      <c r="F124" s="220" t="s">
        <v>687</v>
      </c>
      <c r="G124" s="221" t="s">
        <v>183</v>
      </c>
      <c r="H124" s="222">
        <v>68</v>
      </c>
      <c r="I124" s="223"/>
      <c r="J124" s="224">
        <f>ROUND(I124*H124,2)</f>
        <v>0</v>
      </c>
      <c r="K124" s="220" t="s">
        <v>21</v>
      </c>
      <c r="L124" s="69"/>
      <c r="M124" s="225" t="s">
        <v>21</v>
      </c>
      <c r="N124" s="226" t="s">
        <v>46</v>
      </c>
      <c r="O124" s="4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1" t="s">
        <v>144</v>
      </c>
      <c r="AT124" s="21" t="s">
        <v>139</v>
      </c>
      <c r="AU124" s="21" t="s">
        <v>150</v>
      </c>
      <c r="AY124" s="21" t="s">
        <v>136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82</v>
      </c>
      <c r="BK124" s="229">
        <f>ROUND(I124*H124,2)</f>
        <v>0</v>
      </c>
      <c r="BL124" s="21" t="s">
        <v>144</v>
      </c>
      <c r="BM124" s="21" t="s">
        <v>688</v>
      </c>
    </row>
    <row r="125" s="1" customFormat="1" ht="16.5" customHeight="1">
      <c r="B125" s="43"/>
      <c r="C125" s="218" t="s">
        <v>294</v>
      </c>
      <c r="D125" s="218" t="s">
        <v>139</v>
      </c>
      <c r="E125" s="219" t="s">
        <v>689</v>
      </c>
      <c r="F125" s="220" t="s">
        <v>690</v>
      </c>
      <c r="G125" s="221" t="s">
        <v>183</v>
      </c>
      <c r="H125" s="222">
        <v>216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46</v>
      </c>
      <c r="O125" s="44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21" t="s">
        <v>144</v>
      </c>
      <c r="AT125" s="21" t="s">
        <v>139</v>
      </c>
      <c r="AU125" s="21" t="s">
        <v>150</v>
      </c>
      <c r="AY125" s="21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82</v>
      </c>
      <c r="BK125" s="229">
        <f>ROUND(I125*H125,2)</f>
        <v>0</v>
      </c>
      <c r="BL125" s="21" t="s">
        <v>144</v>
      </c>
      <c r="BM125" s="21" t="s">
        <v>691</v>
      </c>
    </row>
    <row r="126" s="1" customFormat="1" ht="16.5" customHeight="1">
      <c r="B126" s="43"/>
      <c r="C126" s="218" t="s">
        <v>298</v>
      </c>
      <c r="D126" s="218" t="s">
        <v>139</v>
      </c>
      <c r="E126" s="219" t="s">
        <v>692</v>
      </c>
      <c r="F126" s="220" t="s">
        <v>693</v>
      </c>
      <c r="G126" s="221" t="s">
        <v>183</v>
      </c>
      <c r="H126" s="222">
        <v>42</v>
      </c>
      <c r="I126" s="223"/>
      <c r="J126" s="224">
        <f>ROUND(I126*H126,2)</f>
        <v>0</v>
      </c>
      <c r="K126" s="220" t="s">
        <v>21</v>
      </c>
      <c r="L126" s="69"/>
      <c r="M126" s="225" t="s">
        <v>21</v>
      </c>
      <c r="N126" s="226" t="s">
        <v>46</v>
      </c>
      <c r="O126" s="4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21" t="s">
        <v>144</v>
      </c>
      <c r="AT126" s="21" t="s">
        <v>139</v>
      </c>
      <c r="AU126" s="21" t="s">
        <v>150</v>
      </c>
      <c r="AY126" s="21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82</v>
      </c>
      <c r="BK126" s="229">
        <f>ROUND(I126*H126,2)</f>
        <v>0</v>
      </c>
      <c r="BL126" s="21" t="s">
        <v>144</v>
      </c>
      <c r="BM126" s="21" t="s">
        <v>694</v>
      </c>
    </row>
    <row r="127" s="1" customFormat="1" ht="16.5" customHeight="1">
      <c r="B127" s="43"/>
      <c r="C127" s="218" t="s">
        <v>303</v>
      </c>
      <c r="D127" s="218" t="s">
        <v>139</v>
      </c>
      <c r="E127" s="219" t="s">
        <v>695</v>
      </c>
      <c r="F127" s="220" t="s">
        <v>696</v>
      </c>
      <c r="G127" s="221" t="s">
        <v>183</v>
      </c>
      <c r="H127" s="222">
        <v>164</v>
      </c>
      <c r="I127" s="223"/>
      <c r="J127" s="224">
        <f>ROUND(I127*H127,2)</f>
        <v>0</v>
      </c>
      <c r="K127" s="220" t="s">
        <v>21</v>
      </c>
      <c r="L127" s="69"/>
      <c r="M127" s="225" t="s">
        <v>21</v>
      </c>
      <c r="N127" s="226" t="s">
        <v>46</v>
      </c>
      <c r="O127" s="44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1" t="s">
        <v>144</v>
      </c>
      <c r="AT127" s="21" t="s">
        <v>139</v>
      </c>
      <c r="AU127" s="21" t="s">
        <v>150</v>
      </c>
      <c r="AY127" s="21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1" t="s">
        <v>82</v>
      </c>
      <c r="BK127" s="229">
        <f>ROUND(I127*H127,2)</f>
        <v>0</v>
      </c>
      <c r="BL127" s="21" t="s">
        <v>144</v>
      </c>
      <c r="BM127" s="21" t="s">
        <v>697</v>
      </c>
    </row>
    <row r="128" s="1" customFormat="1" ht="16.5" customHeight="1">
      <c r="B128" s="43"/>
      <c r="C128" s="218" t="s">
        <v>307</v>
      </c>
      <c r="D128" s="218" t="s">
        <v>139</v>
      </c>
      <c r="E128" s="219" t="s">
        <v>698</v>
      </c>
      <c r="F128" s="220" t="s">
        <v>699</v>
      </c>
      <c r="G128" s="221" t="s">
        <v>183</v>
      </c>
      <c r="H128" s="222">
        <v>38</v>
      </c>
      <c r="I128" s="223"/>
      <c r="J128" s="224">
        <f>ROUND(I128*H128,2)</f>
        <v>0</v>
      </c>
      <c r="K128" s="220" t="s">
        <v>21</v>
      </c>
      <c r="L128" s="69"/>
      <c r="M128" s="225" t="s">
        <v>21</v>
      </c>
      <c r="N128" s="226" t="s">
        <v>46</v>
      </c>
      <c r="O128" s="4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1" t="s">
        <v>144</v>
      </c>
      <c r="AT128" s="21" t="s">
        <v>139</v>
      </c>
      <c r="AU128" s="21" t="s">
        <v>150</v>
      </c>
      <c r="AY128" s="21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1" t="s">
        <v>82</v>
      </c>
      <c r="BK128" s="229">
        <f>ROUND(I128*H128,2)</f>
        <v>0</v>
      </c>
      <c r="BL128" s="21" t="s">
        <v>144</v>
      </c>
      <c r="BM128" s="21" t="s">
        <v>700</v>
      </c>
    </row>
    <row r="129" s="1" customFormat="1" ht="16.5" customHeight="1">
      <c r="B129" s="43"/>
      <c r="C129" s="218" t="s">
        <v>311</v>
      </c>
      <c r="D129" s="218" t="s">
        <v>139</v>
      </c>
      <c r="E129" s="219" t="s">
        <v>701</v>
      </c>
      <c r="F129" s="220" t="s">
        <v>702</v>
      </c>
      <c r="G129" s="221" t="s">
        <v>183</v>
      </c>
      <c r="H129" s="222">
        <v>152</v>
      </c>
      <c r="I129" s="223"/>
      <c r="J129" s="224">
        <f>ROUND(I129*H129,2)</f>
        <v>0</v>
      </c>
      <c r="K129" s="220" t="s">
        <v>21</v>
      </c>
      <c r="L129" s="69"/>
      <c r="M129" s="225" t="s">
        <v>21</v>
      </c>
      <c r="N129" s="226" t="s">
        <v>46</v>
      </c>
      <c r="O129" s="4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1" t="s">
        <v>144</v>
      </c>
      <c r="AT129" s="21" t="s">
        <v>139</v>
      </c>
      <c r="AU129" s="21" t="s">
        <v>150</v>
      </c>
      <c r="AY129" s="21" t="s">
        <v>136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1" t="s">
        <v>82</v>
      </c>
      <c r="BK129" s="229">
        <f>ROUND(I129*H129,2)</f>
        <v>0</v>
      </c>
      <c r="BL129" s="21" t="s">
        <v>144</v>
      </c>
      <c r="BM129" s="21" t="s">
        <v>703</v>
      </c>
    </row>
    <row r="130" s="1" customFormat="1" ht="16.5" customHeight="1">
      <c r="B130" s="43"/>
      <c r="C130" s="218" t="s">
        <v>315</v>
      </c>
      <c r="D130" s="218" t="s">
        <v>139</v>
      </c>
      <c r="E130" s="219" t="s">
        <v>704</v>
      </c>
      <c r="F130" s="220" t="s">
        <v>705</v>
      </c>
      <c r="G130" s="221" t="s">
        <v>183</v>
      </c>
      <c r="H130" s="222">
        <v>96</v>
      </c>
      <c r="I130" s="223"/>
      <c r="J130" s="224">
        <f>ROUND(I130*H130,2)</f>
        <v>0</v>
      </c>
      <c r="K130" s="220" t="s">
        <v>21</v>
      </c>
      <c r="L130" s="69"/>
      <c r="M130" s="225" t="s">
        <v>21</v>
      </c>
      <c r="N130" s="226" t="s">
        <v>46</v>
      </c>
      <c r="O130" s="4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21" t="s">
        <v>144</v>
      </c>
      <c r="AT130" s="21" t="s">
        <v>139</v>
      </c>
      <c r="AU130" s="21" t="s">
        <v>150</v>
      </c>
      <c r="AY130" s="21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1" t="s">
        <v>82</v>
      </c>
      <c r="BK130" s="229">
        <f>ROUND(I130*H130,2)</f>
        <v>0</v>
      </c>
      <c r="BL130" s="21" t="s">
        <v>144</v>
      </c>
      <c r="BM130" s="21" t="s">
        <v>706</v>
      </c>
    </row>
    <row r="131" s="1" customFormat="1" ht="16.5" customHeight="1">
      <c r="B131" s="43"/>
      <c r="C131" s="218" t="s">
        <v>319</v>
      </c>
      <c r="D131" s="218" t="s">
        <v>139</v>
      </c>
      <c r="E131" s="219" t="s">
        <v>707</v>
      </c>
      <c r="F131" s="220" t="s">
        <v>708</v>
      </c>
      <c r="G131" s="221" t="s">
        <v>183</v>
      </c>
      <c r="H131" s="222">
        <v>12</v>
      </c>
      <c r="I131" s="223"/>
      <c r="J131" s="224">
        <f>ROUND(I131*H131,2)</f>
        <v>0</v>
      </c>
      <c r="K131" s="220" t="s">
        <v>21</v>
      </c>
      <c r="L131" s="69"/>
      <c r="M131" s="225" t="s">
        <v>21</v>
      </c>
      <c r="N131" s="226" t="s">
        <v>46</v>
      </c>
      <c r="O131" s="4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1" t="s">
        <v>144</v>
      </c>
      <c r="AT131" s="21" t="s">
        <v>139</v>
      </c>
      <c r="AU131" s="21" t="s">
        <v>150</v>
      </c>
      <c r="AY131" s="21" t="s">
        <v>136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1" t="s">
        <v>82</v>
      </c>
      <c r="BK131" s="229">
        <f>ROUND(I131*H131,2)</f>
        <v>0</v>
      </c>
      <c r="BL131" s="21" t="s">
        <v>144</v>
      </c>
      <c r="BM131" s="21" t="s">
        <v>709</v>
      </c>
    </row>
    <row r="132" s="1" customFormat="1" ht="16.5" customHeight="1">
      <c r="B132" s="43"/>
      <c r="C132" s="218" t="s">
        <v>323</v>
      </c>
      <c r="D132" s="218" t="s">
        <v>139</v>
      </c>
      <c r="E132" s="219" t="s">
        <v>710</v>
      </c>
      <c r="F132" s="220" t="s">
        <v>711</v>
      </c>
      <c r="G132" s="221" t="s">
        <v>183</v>
      </c>
      <c r="H132" s="222">
        <v>64</v>
      </c>
      <c r="I132" s="223"/>
      <c r="J132" s="224">
        <f>ROUND(I132*H132,2)</f>
        <v>0</v>
      </c>
      <c r="K132" s="220" t="s">
        <v>21</v>
      </c>
      <c r="L132" s="69"/>
      <c r="M132" s="225" t="s">
        <v>21</v>
      </c>
      <c r="N132" s="226" t="s">
        <v>46</v>
      </c>
      <c r="O132" s="4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1" t="s">
        <v>144</v>
      </c>
      <c r="AT132" s="21" t="s">
        <v>139</v>
      </c>
      <c r="AU132" s="21" t="s">
        <v>150</v>
      </c>
      <c r="AY132" s="21" t="s">
        <v>136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1" t="s">
        <v>82</v>
      </c>
      <c r="BK132" s="229">
        <f>ROUND(I132*H132,2)</f>
        <v>0</v>
      </c>
      <c r="BL132" s="21" t="s">
        <v>144</v>
      </c>
      <c r="BM132" s="21" t="s">
        <v>712</v>
      </c>
    </row>
    <row r="133" s="1" customFormat="1" ht="16.5" customHeight="1">
      <c r="B133" s="43"/>
      <c r="C133" s="218" t="s">
        <v>327</v>
      </c>
      <c r="D133" s="218" t="s">
        <v>139</v>
      </c>
      <c r="E133" s="219" t="s">
        <v>713</v>
      </c>
      <c r="F133" s="220" t="s">
        <v>714</v>
      </c>
      <c r="G133" s="221" t="s">
        <v>582</v>
      </c>
      <c r="H133" s="222">
        <v>80</v>
      </c>
      <c r="I133" s="223"/>
      <c r="J133" s="224">
        <f>ROUND(I133*H133,2)</f>
        <v>0</v>
      </c>
      <c r="K133" s="220" t="s">
        <v>21</v>
      </c>
      <c r="L133" s="69"/>
      <c r="M133" s="225" t="s">
        <v>21</v>
      </c>
      <c r="N133" s="226" t="s">
        <v>46</v>
      </c>
      <c r="O133" s="4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1" t="s">
        <v>144</v>
      </c>
      <c r="AT133" s="21" t="s">
        <v>139</v>
      </c>
      <c r="AU133" s="21" t="s">
        <v>150</v>
      </c>
      <c r="AY133" s="21" t="s">
        <v>136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1" t="s">
        <v>82</v>
      </c>
      <c r="BK133" s="229">
        <f>ROUND(I133*H133,2)</f>
        <v>0</v>
      </c>
      <c r="BL133" s="21" t="s">
        <v>144</v>
      </c>
      <c r="BM133" s="21" t="s">
        <v>715</v>
      </c>
    </row>
    <row r="134" s="1" customFormat="1" ht="16.5" customHeight="1">
      <c r="B134" s="43"/>
      <c r="C134" s="218" t="s">
        <v>331</v>
      </c>
      <c r="D134" s="218" t="s">
        <v>139</v>
      </c>
      <c r="E134" s="219" t="s">
        <v>716</v>
      </c>
      <c r="F134" s="220" t="s">
        <v>717</v>
      </c>
      <c r="G134" s="221" t="s">
        <v>582</v>
      </c>
      <c r="H134" s="222">
        <v>80</v>
      </c>
      <c r="I134" s="223"/>
      <c r="J134" s="224">
        <f>ROUND(I134*H134,2)</f>
        <v>0</v>
      </c>
      <c r="K134" s="220" t="s">
        <v>21</v>
      </c>
      <c r="L134" s="69"/>
      <c r="M134" s="225" t="s">
        <v>21</v>
      </c>
      <c r="N134" s="226" t="s">
        <v>46</v>
      </c>
      <c r="O134" s="4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1" t="s">
        <v>144</v>
      </c>
      <c r="AT134" s="21" t="s">
        <v>139</v>
      </c>
      <c r="AU134" s="21" t="s">
        <v>150</v>
      </c>
      <c r="AY134" s="21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1" t="s">
        <v>82</v>
      </c>
      <c r="BK134" s="229">
        <f>ROUND(I134*H134,2)</f>
        <v>0</v>
      </c>
      <c r="BL134" s="21" t="s">
        <v>144</v>
      </c>
      <c r="BM134" s="21" t="s">
        <v>718</v>
      </c>
    </row>
    <row r="135" s="1" customFormat="1" ht="16.5" customHeight="1">
      <c r="B135" s="43"/>
      <c r="C135" s="218" t="s">
        <v>335</v>
      </c>
      <c r="D135" s="218" t="s">
        <v>139</v>
      </c>
      <c r="E135" s="219" t="s">
        <v>719</v>
      </c>
      <c r="F135" s="220" t="s">
        <v>720</v>
      </c>
      <c r="G135" s="221" t="s">
        <v>582</v>
      </c>
      <c r="H135" s="222">
        <v>80</v>
      </c>
      <c r="I135" s="223"/>
      <c r="J135" s="224">
        <f>ROUND(I135*H135,2)</f>
        <v>0</v>
      </c>
      <c r="K135" s="220" t="s">
        <v>21</v>
      </c>
      <c r="L135" s="69"/>
      <c r="M135" s="225" t="s">
        <v>21</v>
      </c>
      <c r="N135" s="226" t="s">
        <v>46</v>
      </c>
      <c r="O135" s="4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1" t="s">
        <v>144</v>
      </c>
      <c r="AT135" s="21" t="s">
        <v>139</v>
      </c>
      <c r="AU135" s="21" t="s">
        <v>150</v>
      </c>
      <c r="AY135" s="21" t="s">
        <v>136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1" t="s">
        <v>82</v>
      </c>
      <c r="BK135" s="229">
        <f>ROUND(I135*H135,2)</f>
        <v>0</v>
      </c>
      <c r="BL135" s="21" t="s">
        <v>144</v>
      </c>
      <c r="BM135" s="21" t="s">
        <v>721</v>
      </c>
    </row>
    <row r="136" s="1" customFormat="1" ht="16.5" customHeight="1">
      <c r="B136" s="43"/>
      <c r="C136" s="218" t="s">
        <v>339</v>
      </c>
      <c r="D136" s="218" t="s">
        <v>139</v>
      </c>
      <c r="E136" s="219" t="s">
        <v>722</v>
      </c>
      <c r="F136" s="220" t="s">
        <v>723</v>
      </c>
      <c r="G136" s="221" t="s">
        <v>582</v>
      </c>
      <c r="H136" s="222">
        <v>100</v>
      </c>
      <c r="I136" s="223"/>
      <c r="J136" s="224">
        <f>ROUND(I136*H136,2)</f>
        <v>0</v>
      </c>
      <c r="K136" s="220" t="s">
        <v>21</v>
      </c>
      <c r="L136" s="69"/>
      <c r="M136" s="225" t="s">
        <v>21</v>
      </c>
      <c r="N136" s="226" t="s">
        <v>46</v>
      </c>
      <c r="O136" s="4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21" t="s">
        <v>144</v>
      </c>
      <c r="AT136" s="21" t="s">
        <v>139</v>
      </c>
      <c r="AU136" s="21" t="s">
        <v>150</v>
      </c>
      <c r="AY136" s="21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1" t="s">
        <v>82</v>
      </c>
      <c r="BK136" s="229">
        <f>ROUND(I136*H136,2)</f>
        <v>0</v>
      </c>
      <c r="BL136" s="21" t="s">
        <v>144</v>
      </c>
      <c r="BM136" s="21" t="s">
        <v>724</v>
      </c>
    </row>
    <row r="137" s="1" customFormat="1" ht="16.5" customHeight="1">
      <c r="B137" s="43"/>
      <c r="C137" s="218" t="s">
        <v>343</v>
      </c>
      <c r="D137" s="218" t="s">
        <v>139</v>
      </c>
      <c r="E137" s="219" t="s">
        <v>725</v>
      </c>
      <c r="F137" s="220" t="s">
        <v>726</v>
      </c>
      <c r="G137" s="221" t="s">
        <v>582</v>
      </c>
      <c r="H137" s="222">
        <v>20</v>
      </c>
      <c r="I137" s="223"/>
      <c r="J137" s="224">
        <f>ROUND(I137*H137,2)</f>
        <v>0</v>
      </c>
      <c r="K137" s="220" t="s">
        <v>21</v>
      </c>
      <c r="L137" s="69"/>
      <c r="M137" s="225" t="s">
        <v>21</v>
      </c>
      <c r="N137" s="226" t="s">
        <v>46</v>
      </c>
      <c r="O137" s="44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21" t="s">
        <v>144</v>
      </c>
      <c r="AT137" s="21" t="s">
        <v>139</v>
      </c>
      <c r="AU137" s="21" t="s">
        <v>150</v>
      </c>
      <c r="AY137" s="21" t="s">
        <v>136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1" t="s">
        <v>82</v>
      </c>
      <c r="BK137" s="229">
        <f>ROUND(I137*H137,2)</f>
        <v>0</v>
      </c>
      <c r="BL137" s="21" t="s">
        <v>144</v>
      </c>
      <c r="BM137" s="21" t="s">
        <v>727</v>
      </c>
    </row>
    <row r="138" s="1" customFormat="1" ht="16.5" customHeight="1">
      <c r="B138" s="43"/>
      <c r="C138" s="218" t="s">
        <v>349</v>
      </c>
      <c r="D138" s="218" t="s">
        <v>139</v>
      </c>
      <c r="E138" s="219" t="s">
        <v>728</v>
      </c>
      <c r="F138" s="220" t="s">
        <v>729</v>
      </c>
      <c r="G138" s="221" t="s">
        <v>183</v>
      </c>
      <c r="H138" s="222">
        <v>22</v>
      </c>
      <c r="I138" s="223"/>
      <c r="J138" s="224">
        <f>ROUND(I138*H138,2)</f>
        <v>0</v>
      </c>
      <c r="K138" s="220" t="s">
        <v>21</v>
      </c>
      <c r="L138" s="69"/>
      <c r="M138" s="225" t="s">
        <v>21</v>
      </c>
      <c r="N138" s="226" t="s">
        <v>46</v>
      </c>
      <c r="O138" s="4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1" t="s">
        <v>144</v>
      </c>
      <c r="AT138" s="21" t="s">
        <v>139</v>
      </c>
      <c r="AU138" s="21" t="s">
        <v>150</v>
      </c>
      <c r="AY138" s="21" t="s">
        <v>136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1" t="s">
        <v>82</v>
      </c>
      <c r="BK138" s="229">
        <f>ROUND(I138*H138,2)</f>
        <v>0</v>
      </c>
      <c r="BL138" s="21" t="s">
        <v>144</v>
      </c>
      <c r="BM138" s="21" t="s">
        <v>730</v>
      </c>
    </row>
    <row r="139" s="1" customFormat="1" ht="16.5" customHeight="1">
      <c r="B139" s="43"/>
      <c r="C139" s="218" t="s">
        <v>353</v>
      </c>
      <c r="D139" s="218" t="s">
        <v>139</v>
      </c>
      <c r="E139" s="219" t="s">
        <v>731</v>
      </c>
      <c r="F139" s="220" t="s">
        <v>732</v>
      </c>
      <c r="G139" s="221" t="s">
        <v>183</v>
      </c>
      <c r="H139" s="222">
        <v>36</v>
      </c>
      <c r="I139" s="223"/>
      <c r="J139" s="224">
        <f>ROUND(I139*H139,2)</f>
        <v>0</v>
      </c>
      <c r="K139" s="220" t="s">
        <v>21</v>
      </c>
      <c r="L139" s="69"/>
      <c r="M139" s="225" t="s">
        <v>21</v>
      </c>
      <c r="N139" s="226" t="s">
        <v>46</v>
      </c>
      <c r="O139" s="4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1" t="s">
        <v>144</v>
      </c>
      <c r="AT139" s="21" t="s">
        <v>139</v>
      </c>
      <c r="AU139" s="21" t="s">
        <v>150</v>
      </c>
      <c r="AY139" s="21" t="s">
        <v>136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1" t="s">
        <v>82</v>
      </c>
      <c r="BK139" s="229">
        <f>ROUND(I139*H139,2)</f>
        <v>0</v>
      </c>
      <c r="BL139" s="21" t="s">
        <v>144</v>
      </c>
      <c r="BM139" s="21" t="s">
        <v>733</v>
      </c>
    </row>
    <row r="140" s="1" customFormat="1" ht="16.5" customHeight="1">
      <c r="B140" s="43"/>
      <c r="C140" s="218" t="s">
        <v>357</v>
      </c>
      <c r="D140" s="218" t="s">
        <v>139</v>
      </c>
      <c r="E140" s="219" t="s">
        <v>734</v>
      </c>
      <c r="F140" s="220" t="s">
        <v>735</v>
      </c>
      <c r="G140" s="221" t="s">
        <v>582</v>
      </c>
      <c r="H140" s="222">
        <v>2</v>
      </c>
      <c r="I140" s="223"/>
      <c r="J140" s="224">
        <f>ROUND(I140*H140,2)</f>
        <v>0</v>
      </c>
      <c r="K140" s="220" t="s">
        <v>21</v>
      </c>
      <c r="L140" s="69"/>
      <c r="M140" s="225" t="s">
        <v>21</v>
      </c>
      <c r="N140" s="226" t="s">
        <v>46</v>
      </c>
      <c r="O140" s="4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1" t="s">
        <v>144</v>
      </c>
      <c r="AT140" s="21" t="s">
        <v>139</v>
      </c>
      <c r="AU140" s="21" t="s">
        <v>150</v>
      </c>
      <c r="AY140" s="21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1" t="s">
        <v>82</v>
      </c>
      <c r="BK140" s="229">
        <f>ROUND(I140*H140,2)</f>
        <v>0</v>
      </c>
      <c r="BL140" s="21" t="s">
        <v>144</v>
      </c>
      <c r="BM140" s="21" t="s">
        <v>736</v>
      </c>
    </row>
    <row r="141" s="1" customFormat="1" ht="16.5" customHeight="1">
      <c r="B141" s="43"/>
      <c r="C141" s="218" t="s">
        <v>361</v>
      </c>
      <c r="D141" s="218" t="s">
        <v>139</v>
      </c>
      <c r="E141" s="219" t="s">
        <v>737</v>
      </c>
      <c r="F141" s="220" t="s">
        <v>738</v>
      </c>
      <c r="G141" s="221" t="s">
        <v>582</v>
      </c>
      <c r="H141" s="222">
        <v>9</v>
      </c>
      <c r="I141" s="223"/>
      <c r="J141" s="224">
        <f>ROUND(I141*H141,2)</f>
        <v>0</v>
      </c>
      <c r="K141" s="220" t="s">
        <v>21</v>
      </c>
      <c r="L141" s="69"/>
      <c r="M141" s="225" t="s">
        <v>21</v>
      </c>
      <c r="N141" s="226" t="s">
        <v>46</v>
      </c>
      <c r="O141" s="4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1" t="s">
        <v>144</v>
      </c>
      <c r="AT141" s="21" t="s">
        <v>139</v>
      </c>
      <c r="AU141" s="21" t="s">
        <v>150</v>
      </c>
      <c r="AY141" s="21" t="s">
        <v>136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1" t="s">
        <v>82</v>
      </c>
      <c r="BK141" s="229">
        <f>ROUND(I141*H141,2)</f>
        <v>0</v>
      </c>
      <c r="BL141" s="21" t="s">
        <v>144</v>
      </c>
      <c r="BM141" s="21" t="s">
        <v>739</v>
      </c>
    </row>
    <row r="142" s="1" customFormat="1" ht="16.5" customHeight="1">
      <c r="B142" s="43"/>
      <c r="C142" s="218" t="s">
        <v>365</v>
      </c>
      <c r="D142" s="218" t="s">
        <v>139</v>
      </c>
      <c r="E142" s="219" t="s">
        <v>740</v>
      </c>
      <c r="F142" s="220" t="s">
        <v>741</v>
      </c>
      <c r="G142" s="221" t="s">
        <v>582</v>
      </c>
      <c r="H142" s="222">
        <v>1</v>
      </c>
      <c r="I142" s="223"/>
      <c r="J142" s="224">
        <f>ROUND(I142*H142,2)</f>
        <v>0</v>
      </c>
      <c r="K142" s="220" t="s">
        <v>21</v>
      </c>
      <c r="L142" s="69"/>
      <c r="M142" s="225" t="s">
        <v>21</v>
      </c>
      <c r="N142" s="226" t="s">
        <v>46</v>
      </c>
      <c r="O142" s="4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21" t="s">
        <v>144</v>
      </c>
      <c r="AT142" s="21" t="s">
        <v>139</v>
      </c>
      <c r="AU142" s="21" t="s">
        <v>150</v>
      </c>
      <c r="AY142" s="21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1" t="s">
        <v>82</v>
      </c>
      <c r="BK142" s="229">
        <f>ROUND(I142*H142,2)</f>
        <v>0</v>
      </c>
      <c r="BL142" s="21" t="s">
        <v>144</v>
      </c>
      <c r="BM142" s="21" t="s">
        <v>742</v>
      </c>
    </row>
    <row r="143" s="1" customFormat="1" ht="16.5" customHeight="1">
      <c r="B143" s="43"/>
      <c r="C143" s="218" t="s">
        <v>369</v>
      </c>
      <c r="D143" s="218" t="s">
        <v>139</v>
      </c>
      <c r="E143" s="219" t="s">
        <v>743</v>
      </c>
      <c r="F143" s="220" t="s">
        <v>744</v>
      </c>
      <c r="G143" s="221" t="s">
        <v>582</v>
      </c>
      <c r="H143" s="222">
        <v>2</v>
      </c>
      <c r="I143" s="223"/>
      <c r="J143" s="224">
        <f>ROUND(I143*H143,2)</f>
        <v>0</v>
      </c>
      <c r="K143" s="220" t="s">
        <v>21</v>
      </c>
      <c r="L143" s="69"/>
      <c r="M143" s="225" t="s">
        <v>21</v>
      </c>
      <c r="N143" s="226" t="s">
        <v>46</v>
      </c>
      <c r="O143" s="44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21" t="s">
        <v>144</v>
      </c>
      <c r="AT143" s="21" t="s">
        <v>139</v>
      </c>
      <c r="AU143" s="21" t="s">
        <v>150</v>
      </c>
      <c r="AY143" s="21" t="s">
        <v>136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1" t="s">
        <v>82</v>
      </c>
      <c r="BK143" s="229">
        <f>ROUND(I143*H143,2)</f>
        <v>0</v>
      </c>
      <c r="BL143" s="21" t="s">
        <v>144</v>
      </c>
      <c r="BM143" s="21" t="s">
        <v>745</v>
      </c>
    </row>
    <row r="144" s="1" customFormat="1" ht="16.5" customHeight="1">
      <c r="B144" s="43"/>
      <c r="C144" s="218" t="s">
        <v>373</v>
      </c>
      <c r="D144" s="218" t="s">
        <v>139</v>
      </c>
      <c r="E144" s="219" t="s">
        <v>746</v>
      </c>
      <c r="F144" s="220" t="s">
        <v>747</v>
      </c>
      <c r="G144" s="221" t="s">
        <v>582</v>
      </c>
      <c r="H144" s="222">
        <v>1</v>
      </c>
      <c r="I144" s="223"/>
      <c r="J144" s="224">
        <f>ROUND(I144*H144,2)</f>
        <v>0</v>
      </c>
      <c r="K144" s="220" t="s">
        <v>21</v>
      </c>
      <c r="L144" s="69"/>
      <c r="M144" s="225" t="s">
        <v>21</v>
      </c>
      <c r="N144" s="226" t="s">
        <v>46</v>
      </c>
      <c r="O144" s="44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21" t="s">
        <v>144</v>
      </c>
      <c r="AT144" s="21" t="s">
        <v>139</v>
      </c>
      <c r="AU144" s="21" t="s">
        <v>150</v>
      </c>
      <c r="AY144" s="21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1" t="s">
        <v>82</v>
      </c>
      <c r="BK144" s="229">
        <f>ROUND(I144*H144,2)</f>
        <v>0</v>
      </c>
      <c r="BL144" s="21" t="s">
        <v>144</v>
      </c>
      <c r="BM144" s="21" t="s">
        <v>748</v>
      </c>
    </row>
    <row r="145" s="10" customFormat="1" ht="22.32" customHeight="1">
      <c r="B145" s="202"/>
      <c r="C145" s="203"/>
      <c r="D145" s="204" t="s">
        <v>74</v>
      </c>
      <c r="E145" s="216" t="s">
        <v>749</v>
      </c>
      <c r="F145" s="216" t="s">
        <v>750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SUM(P146:P158)</f>
        <v>0</v>
      </c>
      <c r="Q145" s="210"/>
      <c r="R145" s="211">
        <f>SUM(R146:R158)</f>
        <v>0</v>
      </c>
      <c r="S145" s="210"/>
      <c r="T145" s="212">
        <f>SUM(T146:T158)</f>
        <v>0</v>
      </c>
      <c r="AR145" s="213" t="s">
        <v>84</v>
      </c>
      <c r="AT145" s="214" t="s">
        <v>74</v>
      </c>
      <c r="AU145" s="214" t="s">
        <v>84</v>
      </c>
      <c r="AY145" s="213" t="s">
        <v>136</v>
      </c>
      <c r="BK145" s="215">
        <f>SUM(BK146:BK158)</f>
        <v>0</v>
      </c>
    </row>
    <row r="146" s="1" customFormat="1" ht="16.5" customHeight="1">
      <c r="B146" s="43"/>
      <c r="C146" s="218" t="s">
        <v>377</v>
      </c>
      <c r="D146" s="218" t="s">
        <v>139</v>
      </c>
      <c r="E146" s="219" t="s">
        <v>751</v>
      </c>
      <c r="F146" s="220" t="s">
        <v>752</v>
      </c>
      <c r="G146" s="221" t="s">
        <v>582</v>
      </c>
      <c r="H146" s="222">
        <v>22</v>
      </c>
      <c r="I146" s="223"/>
      <c r="J146" s="224">
        <f>ROUND(I146*H146,2)</f>
        <v>0</v>
      </c>
      <c r="K146" s="220" t="s">
        <v>21</v>
      </c>
      <c r="L146" s="69"/>
      <c r="M146" s="225" t="s">
        <v>21</v>
      </c>
      <c r="N146" s="226" t="s">
        <v>46</v>
      </c>
      <c r="O146" s="4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AR146" s="21" t="s">
        <v>144</v>
      </c>
      <c r="AT146" s="21" t="s">
        <v>139</v>
      </c>
      <c r="AU146" s="21" t="s">
        <v>150</v>
      </c>
      <c r="AY146" s="21" t="s">
        <v>136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1" t="s">
        <v>82</v>
      </c>
      <c r="BK146" s="229">
        <f>ROUND(I146*H146,2)</f>
        <v>0</v>
      </c>
      <c r="BL146" s="21" t="s">
        <v>144</v>
      </c>
      <c r="BM146" s="21" t="s">
        <v>753</v>
      </c>
    </row>
    <row r="147" s="1" customFormat="1" ht="16.5" customHeight="1">
      <c r="B147" s="43"/>
      <c r="C147" s="218" t="s">
        <v>381</v>
      </c>
      <c r="D147" s="218" t="s">
        <v>139</v>
      </c>
      <c r="E147" s="219" t="s">
        <v>754</v>
      </c>
      <c r="F147" s="220" t="s">
        <v>755</v>
      </c>
      <c r="G147" s="221" t="s">
        <v>582</v>
      </c>
      <c r="H147" s="222">
        <v>1</v>
      </c>
      <c r="I147" s="223"/>
      <c r="J147" s="224">
        <f>ROUND(I147*H147,2)</f>
        <v>0</v>
      </c>
      <c r="K147" s="220" t="s">
        <v>21</v>
      </c>
      <c r="L147" s="69"/>
      <c r="M147" s="225" t="s">
        <v>21</v>
      </c>
      <c r="N147" s="226" t="s">
        <v>46</v>
      </c>
      <c r="O147" s="44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21" t="s">
        <v>144</v>
      </c>
      <c r="AT147" s="21" t="s">
        <v>139</v>
      </c>
      <c r="AU147" s="21" t="s">
        <v>150</v>
      </c>
      <c r="AY147" s="21" t="s">
        <v>136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1" t="s">
        <v>82</v>
      </c>
      <c r="BK147" s="229">
        <f>ROUND(I147*H147,2)</f>
        <v>0</v>
      </c>
      <c r="BL147" s="21" t="s">
        <v>144</v>
      </c>
      <c r="BM147" s="21" t="s">
        <v>756</v>
      </c>
    </row>
    <row r="148" s="1" customFormat="1" ht="16.5" customHeight="1">
      <c r="B148" s="43"/>
      <c r="C148" s="218" t="s">
        <v>387</v>
      </c>
      <c r="D148" s="218" t="s">
        <v>139</v>
      </c>
      <c r="E148" s="219" t="s">
        <v>757</v>
      </c>
      <c r="F148" s="220" t="s">
        <v>758</v>
      </c>
      <c r="G148" s="221" t="s">
        <v>582</v>
      </c>
      <c r="H148" s="222">
        <v>12</v>
      </c>
      <c r="I148" s="223"/>
      <c r="J148" s="224">
        <f>ROUND(I148*H148,2)</f>
        <v>0</v>
      </c>
      <c r="K148" s="220" t="s">
        <v>21</v>
      </c>
      <c r="L148" s="69"/>
      <c r="M148" s="225" t="s">
        <v>21</v>
      </c>
      <c r="N148" s="226" t="s">
        <v>46</v>
      </c>
      <c r="O148" s="4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21" t="s">
        <v>144</v>
      </c>
      <c r="AT148" s="21" t="s">
        <v>139</v>
      </c>
      <c r="AU148" s="21" t="s">
        <v>150</v>
      </c>
      <c r="AY148" s="21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1" t="s">
        <v>82</v>
      </c>
      <c r="BK148" s="229">
        <f>ROUND(I148*H148,2)</f>
        <v>0</v>
      </c>
      <c r="BL148" s="21" t="s">
        <v>144</v>
      </c>
      <c r="BM148" s="21" t="s">
        <v>759</v>
      </c>
    </row>
    <row r="149" s="1" customFormat="1" ht="16.5" customHeight="1">
      <c r="B149" s="43"/>
      <c r="C149" s="218" t="s">
        <v>391</v>
      </c>
      <c r="D149" s="218" t="s">
        <v>139</v>
      </c>
      <c r="E149" s="219" t="s">
        <v>760</v>
      </c>
      <c r="F149" s="220" t="s">
        <v>761</v>
      </c>
      <c r="G149" s="221" t="s">
        <v>183</v>
      </c>
      <c r="H149" s="222">
        <v>1128</v>
      </c>
      <c r="I149" s="223"/>
      <c r="J149" s="224">
        <f>ROUND(I149*H149,2)</f>
        <v>0</v>
      </c>
      <c r="K149" s="220" t="s">
        <v>21</v>
      </c>
      <c r="L149" s="69"/>
      <c r="M149" s="225" t="s">
        <v>21</v>
      </c>
      <c r="N149" s="226" t="s">
        <v>46</v>
      </c>
      <c r="O149" s="44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AR149" s="21" t="s">
        <v>144</v>
      </c>
      <c r="AT149" s="21" t="s">
        <v>139</v>
      </c>
      <c r="AU149" s="21" t="s">
        <v>150</v>
      </c>
      <c r="AY149" s="21" t="s">
        <v>136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1" t="s">
        <v>82</v>
      </c>
      <c r="BK149" s="229">
        <f>ROUND(I149*H149,2)</f>
        <v>0</v>
      </c>
      <c r="BL149" s="21" t="s">
        <v>144</v>
      </c>
      <c r="BM149" s="21" t="s">
        <v>762</v>
      </c>
    </row>
    <row r="150" s="1" customFormat="1" ht="16.5" customHeight="1">
      <c r="B150" s="43"/>
      <c r="C150" s="218" t="s">
        <v>395</v>
      </c>
      <c r="D150" s="218" t="s">
        <v>139</v>
      </c>
      <c r="E150" s="219" t="s">
        <v>763</v>
      </c>
      <c r="F150" s="220" t="s">
        <v>764</v>
      </c>
      <c r="G150" s="221" t="s">
        <v>183</v>
      </c>
      <c r="H150" s="222">
        <v>396</v>
      </c>
      <c r="I150" s="223"/>
      <c r="J150" s="224">
        <f>ROUND(I150*H150,2)</f>
        <v>0</v>
      </c>
      <c r="K150" s="220" t="s">
        <v>21</v>
      </c>
      <c r="L150" s="69"/>
      <c r="M150" s="225" t="s">
        <v>21</v>
      </c>
      <c r="N150" s="226" t="s">
        <v>46</v>
      </c>
      <c r="O150" s="44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AR150" s="21" t="s">
        <v>144</v>
      </c>
      <c r="AT150" s="21" t="s">
        <v>139</v>
      </c>
      <c r="AU150" s="21" t="s">
        <v>150</v>
      </c>
      <c r="AY150" s="21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1" t="s">
        <v>82</v>
      </c>
      <c r="BK150" s="229">
        <f>ROUND(I150*H150,2)</f>
        <v>0</v>
      </c>
      <c r="BL150" s="21" t="s">
        <v>144</v>
      </c>
      <c r="BM150" s="21" t="s">
        <v>765</v>
      </c>
    </row>
    <row r="151" s="1" customFormat="1" ht="16.5" customHeight="1">
      <c r="B151" s="43"/>
      <c r="C151" s="218" t="s">
        <v>399</v>
      </c>
      <c r="D151" s="218" t="s">
        <v>139</v>
      </c>
      <c r="E151" s="219" t="s">
        <v>766</v>
      </c>
      <c r="F151" s="220" t="s">
        <v>767</v>
      </c>
      <c r="G151" s="221" t="s">
        <v>183</v>
      </c>
      <c r="H151" s="222">
        <v>96</v>
      </c>
      <c r="I151" s="223"/>
      <c r="J151" s="224">
        <f>ROUND(I151*H151,2)</f>
        <v>0</v>
      </c>
      <c r="K151" s="220" t="s">
        <v>21</v>
      </c>
      <c r="L151" s="69"/>
      <c r="M151" s="225" t="s">
        <v>21</v>
      </c>
      <c r="N151" s="226" t="s">
        <v>46</v>
      </c>
      <c r="O151" s="44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21" t="s">
        <v>144</v>
      </c>
      <c r="AT151" s="21" t="s">
        <v>139</v>
      </c>
      <c r="AU151" s="21" t="s">
        <v>150</v>
      </c>
      <c r="AY151" s="21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1" t="s">
        <v>82</v>
      </c>
      <c r="BK151" s="229">
        <f>ROUND(I151*H151,2)</f>
        <v>0</v>
      </c>
      <c r="BL151" s="21" t="s">
        <v>144</v>
      </c>
      <c r="BM151" s="21" t="s">
        <v>768</v>
      </c>
    </row>
    <row r="152" s="1" customFormat="1" ht="16.5" customHeight="1">
      <c r="B152" s="43"/>
      <c r="C152" s="218" t="s">
        <v>403</v>
      </c>
      <c r="D152" s="218" t="s">
        <v>139</v>
      </c>
      <c r="E152" s="219" t="s">
        <v>769</v>
      </c>
      <c r="F152" s="220" t="s">
        <v>770</v>
      </c>
      <c r="G152" s="221" t="s">
        <v>183</v>
      </c>
      <c r="H152" s="222">
        <v>76</v>
      </c>
      <c r="I152" s="223"/>
      <c r="J152" s="224">
        <f>ROUND(I152*H152,2)</f>
        <v>0</v>
      </c>
      <c r="K152" s="220" t="s">
        <v>21</v>
      </c>
      <c r="L152" s="69"/>
      <c r="M152" s="225" t="s">
        <v>21</v>
      </c>
      <c r="N152" s="226" t="s">
        <v>46</v>
      </c>
      <c r="O152" s="44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21" t="s">
        <v>144</v>
      </c>
      <c r="AT152" s="21" t="s">
        <v>139</v>
      </c>
      <c r="AU152" s="21" t="s">
        <v>150</v>
      </c>
      <c r="AY152" s="21" t="s">
        <v>136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1" t="s">
        <v>82</v>
      </c>
      <c r="BK152" s="229">
        <f>ROUND(I152*H152,2)</f>
        <v>0</v>
      </c>
      <c r="BL152" s="21" t="s">
        <v>144</v>
      </c>
      <c r="BM152" s="21" t="s">
        <v>771</v>
      </c>
    </row>
    <row r="153" s="1" customFormat="1" ht="16.5" customHeight="1">
      <c r="B153" s="43"/>
      <c r="C153" s="218" t="s">
        <v>407</v>
      </c>
      <c r="D153" s="218" t="s">
        <v>139</v>
      </c>
      <c r="E153" s="219" t="s">
        <v>772</v>
      </c>
      <c r="F153" s="220" t="s">
        <v>773</v>
      </c>
      <c r="G153" s="221" t="s">
        <v>183</v>
      </c>
      <c r="H153" s="222">
        <v>36</v>
      </c>
      <c r="I153" s="223"/>
      <c r="J153" s="224">
        <f>ROUND(I153*H153,2)</f>
        <v>0</v>
      </c>
      <c r="K153" s="220" t="s">
        <v>21</v>
      </c>
      <c r="L153" s="69"/>
      <c r="M153" s="225" t="s">
        <v>21</v>
      </c>
      <c r="N153" s="226" t="s">
        <v>46</v>
      </c>
      <c r="O153" s="44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21" t="s">
        <v>144</v>
      </c>
      <c r="AT153" s="21" t="s">
        <v>139</v>
      </c>
      <c r="AU153" s="21" t="s">
        <v>150</v>
      </c>
      <c r="AY153" s="21" t="s">
        <v>136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1" t="s">
        <v>82</v>
      </c>
      <c r="BK153" s="229">
        <f>ROUND(I153*H153,2)</f>
        <v>0</v>
      </c>
      <c r="BL153" s="21" t="s">
        <v>144</v>
      </c>
      <c r="BM153" s="21" t="s">
        <v>774</v>
      </c>
    </row>
    <row r="154" s="1" customFormat="1" ht="16.5" customHeight="1">
      <c r="B154" s="43"/>
      <c r="C154" s="218" t="s">
        <v>411</v>
      </c>
      <c r="D154" s="218" t="s">
        <v>139</v>
      </c>
      <c r="E154" s="219" t="s">
        <v>775</v>
      </c>
      <c r="F154" s="220" t="s">
        <v>776</v>
      </c>
      <c r="G154" s="221" t="s">
        <v>582</v>
      </c>
      <c r="H154" s="222">
        <v>9</v>
      </c>
      <c r="I154" s="223"/>
      <c r="J154" s="224">
        <f>ROUND(I154*H154,2)</f>
        <v>0</v>
      </c>
      <c r="K154" s="220" t="s">
        <v>21</v>
      </c>
      <c r="L154" s="69"/>
      <c r="M154" s="225" t="s">
        <v>21</v>
      </c>
      <c r="N154" s="226" t="s">
        <v>46</v>
      </c>
      <c r="O154" s="44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AR154" s="21" t="s">
        <v>144</v>
      </c>
      <c r="AT154" s="21" t="s">
        <v>139</v>
      </c>
      <c r="AU154" s="21" t="s">
        <v>150</v>
      </c>
      <c r="AY154" s="21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1" t="s">
        <v>82</v>
      </c>
      <c r="BK154" s="229">
        <f>ROUND(I154*H154,2)</f>
        <v>0</v>
      </c>
      <c r="BL154" s="21" t="s">
        <v>144</v>
      </c>
      <c r="BM154" s="21" t="s">
        <v>777</v>
      </c>
    </row>
    <row r="155" s="1" customFormat="1" ht="16.5" customHeight="1">
      <c r="B155" s="43"/>
      <c r="C155" s="218" t="s">
        <v>415</v>
      </c>
      <c r="D155" s="218" t="s">
        <v>139</v>
      </c>
      <c r="E155" s="219" t="s">
        <v>778</v>
      </c>
      <c r="F155" s="220" t="s">
        <v>629</v>
      </c>
      <c r="G155" s="221" t="s">
        <v>582</v>
      </c>
      <c r="H155" s="222">
        <v>1</v>
      </c>
      <c r="I155" s="223"/>
      <c r="J155" s="224">
        <f>ROUND(I155*H155,2)</f>
        <v>0</v>
      </c>
      <c r="K155" s="220" t="s">
        <v>21</v>
      </c>
      <c r="L155" s="69"/>
      <c r="M155" s="225" t="s">
        <v>21</v>
      </c>
      <c r="N155" s="226" t="s">
        <v>46</v>
      </c>
      <c r="O155" s="44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21" t="s">
        <v>144</v>
      </c>
      <c r="AT155" s="21" t="s">
        <v>139</v>
      </c>
      <c r="AU155" s="21" t="s">
        <v>150</v>
      </c>
      <c r="AY155" s="21" t="s">
        <v>136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1" t="s">
        <v>82</v>
      </c>
      <c r="BK155" s="229">
        <f>ROUND(I155*H155,2)</f>
        <v>0</v>
      </c>
      <c r="BL155" s="21" t="s">
        <v>144</v>
      </c>
      <c r="BM155" s="21" t="s">
        <v>779</v>
      </c>
    </row>
    <row r="156" s="1" customFormat="1" ht="16.5" customHeight="1">
      <c r="B156" s="43"/>
      <c r="C156" s="218" t="s">
        <v>419</v>
      </c>
      <c r="D156" s="218" t="s">
        <v>139</v>
      </c>
      <c r="E156" s="219" t="s">
        <v>780</v>
      </c>
      <c r="F156" s="220" t="s">
        <v>781</v>
      </c>
      <c r="G156" s="221" t="s">
        <v>582</v>
      </c>
      <c r="H156" s="222">
        <v>13</v>
      </c>
      <c r="I156" s="223"/>
      <c r="J156" s="224">
        <f>ROUND(I156*H156,2)</f>
        <v>0</v>
      </c>
      <c r="K156" s="220" t="s">
        <v>21</v>
      </c>
      <c r="L156" s="69"/>
      <c r="M156" s="225" t="s">
        <v>21</v>
      </c>
      <c r="N156" s="226" t="s">
        <v>46</v>
      </c>
      <c r="O156" s="4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21" t="s">
        <v>144</v>
      </c>
      <c r="AT156" s="21" t="s">
        <v>139</v>
      </c>
      <c r="AU156" s="21" t="s">
        <v>150</v>
      </c>
      <c r="AY156" s="21" t="s">
        <v>136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1" t="s">
        <v>82</v>
      </c>
      <c r="BK156" s="229">
        <f>ROUND(I156*H156,2)</f>
        <v>0</v>
      </c>
      <c r="BL156" s="21" t="s">
        <v>144</v>
      </c>
      <c r="BM156" s="21" t="s">
        <v>782</v>
      </c>
    </row>
    <row r="157" s="1" customFormat="1" ht="16.5" customHeight="1">
      <c r="B157" s="43"/>
      <c r="C157" s="218" t="s">
        <v>423</v>
      </c>
      <c r="D157" s="218" t="s">
        <v>139</v>
      </c>
      <c r="E157" s="219" t="s">
        <v>783</v>
      </c>
      <c r="F157" s="220" t="s">
        <v>784</v>
      </c>
      <c r="G157" s="221" t="s">
        <v>582</v>
      </c>
      <c r="H157" s="222">
        <v>11</v>
      </c>
      <c r="I157" s="223"/>
      <c r="J157" s="224">
        <f>ROUND(I157*H157,2)</f>
        <v>0</v>
      </c>
      <c r="K157" s="220" t="s">
        <v>21</v>
      </c>
      <c r="L157" s="69"/>
      <c r="M157" s="225" t="s">
        <v>21</v>
      </c>
      <c r="N157" s="226" t="s">
        <v>46</v>
      </c>
      <c r="O157" s="44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AR157" s="21" t="s">
        <v>144</v>
      </c>
      <c r="AT157" s="21" t="s">
        <v>139</v>
      </c>
      <c r="AU157" s="21" t="s">
        <v>150</v>
      </c>
      <c r="AY157" s="21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1" t="s">
        <v>82</v>
      </c>
      <c r="BK157" s="229">
        <f>ROUND(I157*H157,2)</f>
        <v>0</v>
      </c>
      <c r="BL157" s="21" t="s">
        <v>144</v>
      </c>
      <c r="BM157" s="21" t="s">
        <v>785</v>
      </c>
    </row>
    <row r="158" s="1" customFormat="1" ht="16.5" customHeight="1">
      <c r="B158" s="43"/>
      <c r="C158" s="218" t="s">
        <v>427</v>
      </c>
      <c r="D158" s="218" t="s">
        <v>139</v>
      </c>
      <c r="E158" s="219" t="s">
        <v>786</v>
      </c>
      <c r="F158" s="220" t="s">
        <v>787</v>
      </c>
      <c r="G158" s="221" t="s">
        <v>582</v>
      </c>
      <c r="H158" s="222">
        <v>1</v>
      </c>
      <c r="I158" s="223"/>
      <c r="J158" s="224">
        <f>ROUND(I158*H158,2)</f>
        <v>0</v>
      </c>
      <c r="K158" s="220" t="s">
        <v>21</v>
      </c>
      <c r="L158" s="69"/>
      <c r="M158" s="225" t="s">
        <v>21</v>
      </c>
      <c r="N158" s="226" t="s">
        <v>46</v>
      </c>
      <c r="O158" s="44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21" t="s">
        <v>144</v>
      </c>
      <c r="AT158" s="21" t="s">
        <v>139</v>
      </c>
      <c r="AU158" s="21" t="s">
        <v>150</v>
      </c>
      <c r="AY158" s="21" t="s">
        <v>136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1" t="s">
        <v>82</v>
      </c>
      <c r="BK158" s="229">
        <f>ROUND(I158*H158,2)</f>
        <v>0</v>
      </c>
      <c r="BL158" s="21" t="s">
        <v>144</v>
      </c>
      <c r="BM158" s="21" t="s">
        <v>788</v>
      </c>
    </row>
    <row r="159" s="10" customFormat="1" ht="22.32" customHeight="1">
      <c r="B159" s="202"/>
      <c r="C159" s="203"/>
      <c r="D159" s="204" t="s">
        <v>74</v>
      </c>
      <c r="E159" s="216" t="s">
        <v>789</v>
      </c>
      <c r="F159" s="216" t="s">
        <v>548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SUM(P160:P172)</f>
        <v>0</v>
      </c>
      <c r="Q159" s="210"/>
      <c r="R159" s="211">
        <f>SUM(R160:R172)</f>
        <v>0</v>
      </c>
      <c r="S159" s="210"/>
      <c r="T159" s="212">
        <f>SUM(T160:T172)</f>
        <v>0</v>
      </c>
      <c r="AR159" s="213" t="s">
        <v>84</v>
      </c>
      <c r="AT159" s="214" t="s">
        <v>74</v>
      </c>
      <c r="AU159" s="214" t="s">
        <v>84</v>
      </c>
      <c r="AY159" s="213" t="s">
        <v>136</v>
      </c>
      <c r="BK159" s="215">
        <f>SUM(BK160:BK172)</f>
        <v>0</v>
      </c>
    </row>
    <row r="160" s="1" customFormat="1" ht="16.5" customHeight="1">
      <c r="B160" s="43"/>
      <c r="C160" s="218" t="s">
        <v>431</v>
      </c>
      <c r="D160" s="218" t="s">
        <v>139</v>
      </c>
      <c r="E160" s="219" t="s">
        <v>790</v>
      </c>
      <c r="F160" s="220" t="s">
        <v>791</v>
      </c>
      <c r="G160" s="221" t="s">
        <v>582</v>
      </c>
      <c r="H160" s="222">
        <v>1</v>
      </c>
      <c r="I160" s="223"/>
      <c r="J160" s="224">
        <f>ROUND(I160*H160,2)</f>
        <v>0</v>
      </c>
      <c r="K160" s="220" t="s">
        <v>21</v>
      </c>
      <c r="L160" s="69"/>
      <c r="M160" s="225" t="s">
        <v>21</v>
      </c>
      <c r="N160" s="226" t="s">
        <v>46</v>
      </c>
      <c r="O160" s="44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21" t="s">
        <v>144</v>
      </c>
      <c r="AT160" s="21" t="s">
        <v>139</v>
      </c>
      <c r="AU160" s="21" t="s">
        <v>150</v>
      </c>
      <c r="AY160" s="21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1" t="s">
        <v>82</v>
      </c>
      <c r="BK160" s="229">
        <f>ROUND(I160*H160,2)</f>
        <v>0</v>
      </c>
      <c r="BL160" s="21" t="s">
        <v>144</v>
      </c>
      <c r="BM160" s="21" t="s">
        <v>792</v>
      </c>
    </row>
    <row r="161" s="1" customFormat="1" ht="16.5" customHeight="1">
      <c r="B161" s="43"/>
      <c r="C161" s="218" t="s">
        <v>435</v>
      </c>
      <c r="D161" s="218" t="s">
        <v>139</v>
      </c>
      <c r="E161" s="219" t="s">
        <v>793</v>
      </c>
      <c r="F161" s="220" t="s">
        <v>794</v>
      </c>
      <c r="G161" s="221" t="s">
        <v>552</v>
      </c>
      <c r="H161" s="222">
        <v>8</v>
      </c>
      <c r="I161" s="223"/>
      <c r="J161" s="224">
        <f>ROUND(I161*H161,2)</f>
        <v>0</v>
      </c>
      <c r="K161" s="220" t="s">
        <v>21</v>
      </c>
      <c r="L161" s="69"/>
      <c r="M161" s="225" t="s">
        <v>21</v>
      </c>
      <c r="N161" s="226" t="s">
        <v>46</v>
      </c>
      <c r="O161" s="44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AR161" s="21" t="s">
        <v>144</v>
      </c>
      <c r="AT161" s="21" t="s">
        <v>139</v>
      </c>
      <c r="AU161" s="21" t="s">
        <v>150</v>
      </c>
      <c r="AY161" s="21" t="s">
        <v>136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1" t="s">
        <v>82</v>
      </c>
      <c r="BK161" s="229">
        <f>ROUND(I161*H161,2)</f>
        <v>0</v>
      </c>
      <c r="BL161" s="21" t="s">
        <v>144</v>
      </c>
      <c r="BM161" s="21" t="s">
        <v>795</v>
      </c>
    </row>
    <row r="162" s="1" customFormat="1" ht="16.5" customHeight="1">
      <c r="B162" s="43"/>
      <c r="C162" s="218" t="s">
        <v>439</v>
      </c>
      <c r="D162" s="218" t="s">
        <v>139</v>
      </c>
      <c r="E162" s="219" t="s">
        <v>796</v>
      </c>
      <c r="F162" s="220" t="s">
        <v>797</v>
      </c>
      <c r="G162" s="221" t="s">
        <v>552</v>
      </c>
      <c r="H162" s="222">
        <v>16</v>
      </c>
      <c r="I162" s="223"/>
      <c r="J162" s="224">
        <f>ROUND(I162*H162,2)</f>
        <v>0</v>
      </c>
      <c r="K162" s="220" t="s">
        <v>21</v>
      </c>
      <c r="L162" s="69"/>
      <c r="M162" s="225" t="s">
        <v>21</v>
      </c>
      <c r="N162" s="226" t="s">
        <v>46</v>
      </c>
      <c r="O162" s="44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AR162" s="21" t="s">
        <v>144</v>
      </c>
      <c r="AT162" s="21" t="s">
        <v>139</v>
      </c>
      <c r="AU162" s="21" t="s">
        <v>150</v>
      </c>
      <c r="AY162" s="21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1" t="s">
        <v>82</v>
      </c>
      <c r="BK162" s="229">
        <f>ROUND(I162*H162,2)</f>
        <v>0</v>
      </c>
      <c r="BL162" s="21" t="s">
        <v>144</v>
      </c>
      <c r="BM162" s="21" t="s">
        <v>798</v>
      </c>
    </row>
    <row r="163" s="1" customFormat="1" ht="16.5" customHeight="1">
      <c r="B163" s="43"/>
      <c r="C163" s="218" t="s">
        <v>443</v>
      </c>
      <c r="D163" s="218" t="s">
        <v>139</v>
      </c>
      <c r="E163" s="219" t="s">
        <v>799</v>
      </c>
      <c r="F163" s="220" t="s">
        <v>800</v>
      </c>
      <c r="G163" s="221" t="s">
        <v>552</v>
      </c>
      <c r="H163" s="222">
        <v>56</v>
      </c>
      <c r="I163" s="223"/>
      <c r="J163" s="224">
        <f>ROUND(I163*H163,2)</f>
        <v>0</v>
      </c>
      <c r="K163" s="220" t="s">
        <v>21</v>
      </c>
      <c r="L163" s="69"/>
      <c r="M163" s="225" t="s">
        <v>21</v>
      </c>
      <c r="N163" s="226" t="s">
        <v>46</v>
      </c>
      <c r="O163" s="44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21" t="s">
        <v>144</v>
      </c>
      <c r="AT163" s="21" t="s">
        <v>139</v>
      </c>
      <c r="AU163" s="21" t="s">
        <v>150</v>
      </c>
      <c r="AY163" s="21" t="s">
        <v>136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1" t="s">
        <v>82</v>
      </c>
      <c r="BK163" s="229">
        <f>ROUND(I163*H163,2)</f>
        <v>0</v>
      </c>
      <c r="BL163" s="21" t="s">
        <v>144</v>
      </c>
      <c r="BM163" s="21" t="s">
        <v>801</v>
      </c>
    </row>
    <row r="164" s="1" customFormat="1" ht="16.5" customHeight="1">
      <c r="B164" s="43"/>
      <c r="C164" s="218" t="s">
        <v>447</v>
      </c>
      <c r="D164" s="218" t="s">
        <v>139</v>
      </c>
      <c r="E164" s="219" t="s">
        <v>802</v>
      </c>
      <c r="F164" s="220" t="s">
        <v>803</v>
      </c>
      <c r="G164" s="221" t="s">
        <v>804</v>
      </c>
      <c r="H164" s="222">
        <v>1</v>
      </c>
      <c r="I164" s="223"/>
      <c r="J164" s="224">
        <f>ROUND(I164*H164,2)</f>
        <v>0</v>
      </c>
      <c r="K164" s="220" t="s">
        <v>21</v>
      </c>
      <c r="L164" s="69"/>
      <c r="M164" s="225" t="s">
        <v>21</v>
      </c>
      <c r="N164" s="226" t="s">
        <v>46</v>
      </c>
      <c r="O164" s="44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21" t="s">
        <v>144</v>
      </c>
      <c r="AT164" s="21" t="s">
        <v>139</v>
      </c>
      <c r="AU164" s="21" t="s">
        <v>150</v>
      </c>
      <c r="AY164" s="21" t="s">
        <v>136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1" t="s">
        <v>82</v>
      </c>
      <c r="BK164" s="229">
        <f>ROUND(I164*H164,2)</f>
        <v>0</v>
      </c>
      <c r="BL164" s="21" t="s">
        <v>144</v>
      </c>
      <c r="BM164" s="21" t="s">
        <v>805</v>
      </c>
    </row>
    <row r="165" s="1" customFormat="1" ht="16.5" customHeight="1">
      <c r="B165" s="43"/>
      <c r="C165" s="218" t="s">
        <v>451</v>
      </c>
      <c r="D165" s="218" t="s">
        <v>139</v>
      </c>
      <c r="E165" s="219" t="s">
        <v>806</v>
      </c>
      <c r="F165" s="220" t="s">
        <v>807</v>
      </c>
      <c r="G165" s="221" t="s">
        <v>804</v>
      </c>
      <c r="H165" s="222">
        <v>1</v>
      </c>
      <c r="I165" s="223"/>
      <c r="J165" s="224">
        <f>ROUND(I165*H165,2)</f>
        <v>0</v>
      </c>
      <c r="K165" s="220" t="s">
        <v>21</v>
      </c>
      <c r="L165" s="69"/>
      <c r="M165" s="225" t="s">
        <v>21</v>
      </c>
      <c r="N165" s="226" t="s">
        <v>46</v>
      </c>
      <c r="O165" s="44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21" t="s">
        <v>144</v>
      </c>
      <c r="AT165" s="21" t="s">
        <v>139</v>
      </c>
      <c r="AU165" s="21" t="s">
        <v>150</v>
      </c>
      <c r="AY165" s="21" t="s">
        <v>136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1" t="s">
        <v>82</v>
      </c>
      <c r="BK165" s="229">
        <f>ROUND(I165*H165,2)</f>
        <v>0</v>
      </c>
      <c r="BL165" s="21" t="s">
        <v>144</v>
      </c>
      <c r="BM165" s="21" t="s">
        <v>808</v>
      </c>
    </row>
    <row r="166" s="1" customFormat="1" ht="16.5" customHeight="1">
      <c r="B166" s="43"/>
      <c r="C166" s="218" t="s">
        <v>455</v>
      </c>
      <c r="D166" s="218" t="s">
        <v>139</v>
      </c>
      <c r="E166" s="219" t="s">
        <v>809</v>
      </c>
      <c r="F166" s="220" t="s">
        <v>810</v>
      </c>
      <c r="G166" s="221" t="s">
        <v>552</v>
      </c>
      <c r="H166" s="222">
        <v>1</v>
      </c>
      <c r="I166" s="223"/>
      <c r="J166" s="224">
        <f>ROUND(I166*H166,2)</f>
        <v>0</v>
      </c>
      <c r="K166" s="220" t="s">
        <v>21</v>
      </c>
      <c r="L166" s="69"/>
      <c r="M166" s="225" t="s">
        <v>21</v>
      </c>
      <c r="N166" s="226" t="s">
        <v>46</v>
      </c>
      <c r="O166" s="44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AR166" s="21" t="s">
        <v>144</v>
      </c>
      <c r="AT166" s="21" t="s">
        <v>139</v>
      </c>
      <c r="AU166" s="21" t="s">
        <v>150</v>
      </c>
      <c r="AY166" s="21" t="s">
        <v>136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1" t="s">
        <v>82</v>
      </c>
      <c r="BK166" s="229">
        <f>ROUND(I166*H166,2)</f>
        <v>0</v>
      </c>
      <c r="BL166" s="21" t="s">
        <v>144</v>
      </c>
      <c r="BM166" s="21" t="s">
        <v>811</v>
      </c>
    </row>
    <row r="167" s="1" customFormat="1" ht="16.5" customHeight="1">
      <c r="B167" s="43"/>
      <c r="C167" s="218" t="s">
        <v>459</v>
      </c>
      <c r="D167" s="218" t="s">
        <v>139</v>
      </c>
      <c r="E167" s="219" t="s">
        <v>812</v>
      </c>
      <c r="F167" s="220" t="s">
        <v>813</v>
      </c>
      <c r="G167" s="221" t="s">
        <v>814</v>
      </c>
      <c r="H167" s="222">
        <v>24</v>
      </c>
      <c r="I167" s="223"/>
      <c r="J167" s="224">
        <f>ROUND(I167*H167,2)</f>
        <v>0</v>
      </c>
      <c r="K167" s="220" t="s">
        <v>21</v>
      </c>
      <c r="L167" s="69"/>
      <c r="M167" s="225" t="s">
        <v>21</v>
      </c>
      <c r="N167" s="226" t="s">
        <v>46</v>
      </c>
      <c r="O167" s="44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AR167" s="21" t="s">
        <v>144</v>
      </c>
      <c r="AT167" s="21" t="s">
        <v>139</v>
      </c>
      <c r="AU167" s="21" t="s">
        <v>150</v>
      </c>
      <c r="AY167" s="21" t="s">
        <v>136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1" t="s">
        <v>82</v>
      </c>
      <c r="BK167" s="229">
        <f>ROUND(I167*H167,2)</f>
        <v>0</v>
      </c>
      <c r="BL167" s="21" t="s">
        <v>144</v>
      </c>
      <c r="BM167" s="21" t="s">
        <v>815</v>
      </c>
    </row>
    <row r="168" s="1" customFormat="1" ht="16.5" customHeight="1">
      <c r="B168" s="43"/>
      <c r="C168" s="218" t="s">
        <v>463</v>
      </c>
      <c r="D168" s="218" t="s">
        <v>139</v>
      </c>
      <c r="E168" s="219" t="s">
        <v>816</v>
      </c>
      <c r="F168" s="220" t="s">
        <v>817</v>
      </c>
      <c r="G168" s="221" t="s">
        <v>552</v>
      </c>
      <c r="H168" s="222">
        <v>6</v>
      </c>
      <c r="I168" s="223"/>
      <c r="J168" s="224">
        <f>ROUND(I168*H168,2)</f>
        <v>0</v>
      </c>
      <c r="K168" s="220" t="s">
        <v>21</v>
      </c>
      <c r="L168" s="69"/>
      <c r="M168" s="225" t="s">
        <v>21</v>
      </c>
      <c r="N168" s="226" t="s">
        <v>46</v>
      </c>
      <c r="O168" s="44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AR168" s="21" t="s">
        <v>144</v>
      </c>
      <c r="AT168" s="21" t="s">
        <v>139</v>
      </c>
      <c r="AU168" s="21" t="s">
        <v>150</v>
      </c>
      <c r="AY168" s="21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1" t="s">
        <v>82</v>
      </c>
      <c r="BK168" s="229">
        <f>ROUND(I168*H168,2)</f>
        <v>0</v>
      </c>
      <c r="BL168" s="21" t="s">
        <v>144</v>
      </c>
      <c r="BM168" s="21" t="s">
        <v>818</v>
      </c>
    </row>
    <row r="169" s="1" customFormat="1" ht="16.5" customHeight="1">
      <c r="B169" s="43"/>
      <c r="C169" s="218" t="s">
        <v>467</v>
      </c>
      <c r="D169" s="218" t="s">
        <v>139</v>
      </c>
      <c r="E169" s="219" t="s">
        <v>819</v>
      </c>
      <c r="F169" s="220" t="s">
        <v>820</v>
      </c>
      <c r="G169" s="221" t="s">
        <v>552</v>
      </c>
      <c r="H169" s="222">
        <v>4</v>
      </c>
      <c r="I169" s="223"/>
      <c r="J169" s="224">
        <f>ROUND(I169*H169,2)</f>
        <v>0</v>
      </c>
      <c r="K169" s="220" t="s">
        <v>21</v>
      </c>
      <c r="L169" s="69"/>
      <c r="M169" s="225" t="s">
        <v>21</v>
      </c>
      <c r="N169" s="226" t="s">
        <v>46</v>
      </c>
      <c r="O169" s="44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AR169" s="21" t="s">
        <v>144</v>
      </c>
      <c r="AT169" s="21" t="s">
        <v>139</v>
      </c>
      <c r="AU169" s="21" t="s">
        <v>150</v>
      </c>
      <c r="AY169" s="21" t="s">
        <v>136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1" t="s">
        <v>82</v>
      </c>
      <c r="BK169" s="229">
        <f>ROUND(I169*H169,2)</f>
        <v>0</v>
      </c>
      <c r="BL169" s="21" t="s">
        <v>144</v>
      </c>
      <c r="BM169" s="21" t="s">
        <v>821</v>
      </c>
    </row>
    <row r="170" s="1" customFormat="1" ht="16.5" customHeight="1">
      <c r="B170" s="43"/>
      <c r="C170" s="218" t="s">
        <v>471</v>
      </c>
      <c r="D170" s="218" t="s">
        <v>139</v>
      </c>
      <c r="E170" s="219" t="s">
        <v>822</v>
      </c>
      <c r="F170" s="220" t="s">
        <v>823</v>
      </c>
      <c r="G170" s="221" t="s">
        <v>552</v>
      </c>
      <c r="H170" s="222">
        <v>48</v>
      </c>
      <c r="I170" s="223"/>
      <c r="J170" s="224">
        <f>ROUND(I170*H170,2)</f>
        <v>0</v>
      </c>
      <c r="K170" s="220" t="s">
        <v>21</v>
      </c>
      <c r="L170" s="69"/>
      <c r="M170" s="225" t="s">
        <v>21</v>
      </c>
      <c r="N170" s="226" t="s">
        <v>46</v>
      </c>
      <c r="O170" s="44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21" t="s">
        <v>144</v>
      </c>
      <c r="AT170" s="21" t="s">
        <v>139</v>
      </c>
      <c r="AU170" s="21" t="s">
        <v>150</v>
      </c>
      <c r="AY170" s="21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1" t="s">
        <v>82</v>
      </c>
      <c r="BK170" s="229">
        <f>ROUND(I170*H170,2)</f>
        <v>0</v>
      </c>
      <c r="BL170" s="21" t="s">
        <v>144</v>
      </c>
      <c r="BM170" s="21" t="s">
        <v>824</v>
      </c>
    </row>
    <row r="171" s="1" customFormat="1" ht="16.5" customHeight="1">
      <c r="B171" s="43"/>
      <c r="C171" s="218" t="s">
        <v>475</v>
      </c>
      <c r="D171" s="218" t="s">
        <v>139</v>
      </c>
      <c r="E171" s="219" t="s">
        <v>825</v>
      </c>
      <c r="F171" s="220" t="s">
        <v>826</v>
      </c>
      <c r="G171" s="221" t="s">
        <v>552</v>
      </c>
      <c r="H171" s="222">
        <v>16</v>
      </c>
      <c r="I171" s="223"/>
      <c r="J171" s="224">
        <f>ROUND(I171*H171,2)</f>
        <v>0</v>
      </c>
      <c r="K171" s="220" t="s">
        <v>21</v>
      </c>
      <c r="L171" s="69"/>
      <c r="M171" s="225" t="s">
        <v>21</v>
      </c>
      <c r="N171" s="226" t="s">
        <v>46</v>
      </c>
      <c r="O171" s="44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AR171" s="21" t="s">
        <v>144</v>
      </c>
      <c r="AT171" s="21" t="s">
        <v>139</v>
      </c>
      <c r="AU171" s="21" t="s">
        <v>150</v>
      </c>
      <c r="AY171" s="21" t="s">
        <v>136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1" t="s">
        <v>82</v>
      </c>
      <c r="BK171" s="229">
        <f>ROUND(I171*H171,2)</f>
        <v>0</v>
      </c>
      <c r="BL171" s="21" t="s">
        <v>144</v>
      </c>
      <c r="BM171" s="21" t="s">
        <v>827</v>
      </c>
    </row>
    <row r="172" s="1" customFormat="1" ht="16.5" customHeight="1">
      <c r="B172" s="43"/>
      <c r="C172" s="218" t="s">
        <v>479</v>
      </c>
      <c r="D172" s="218" t="s">
        <v>139</v>
      </c>
      <c r="E172" s="219" t="s">
        <v>828</v>
      </c>
      <c r="F172" s="220" t="s">
        <v>829</v>
      </c>
      <c r="G172" s="221" t="s">
        <v>582</v>
      </c>
      <c r="H172" s="222">
        <v>1</v>
      </c>
      <c r="I172" s="223"/>
      <c r="J172" s="224">
        <f>ROUND(I172*H172,2)</f>
        <v>0</v>
      </c>
      <c r="K172" s="220" t="s">
        <v>21</v>
      </c>
      <c r="L172" s="69"/>
      <c r="M172" s="225" t="s">
        <v>21</v>
      </c>
      <c r="N172" s="252" t="s">
        <v>46</v>
      </c>
      <c r="O172" s="253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AR172" s="21" t="s">
        <v>144</v>
      </c>
      <c r="AT172" s="21" t="s">
        <v>139</v>
      </c>
      <c r="AU172" s="21" t="s">
        <v>150</v>
      </c>
      <c r="AY172" s="21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1" t="s">
        <v>82</v>
      </c>
      <c r="BK172" s="229">
        <f>ROUND(I172*H172,2)</f>
        <v>0</v>
      </c>
      <c r="BL172" s="21" t="s">
        <v>144</v>
      </c>
      <c r="BM172" s="21" t="s">
        <v>830</v>
      </c>
    </row>
    <row r="173" s="1" customFormat="1" ht="6.96" customHeight="1">
      <c r="B173" s="64"/>
      <c r="C173" s="65"/>
      <c r="D173" s="65"/>
      <c r="E173" s="65"/>
      <c r="F173" s="65"/>
      <c r="G173" s="65"/>
      <c r="H173" s="65"/>
      <c r="I173" s="163"/>
      <c r="J173" s="65"/>
      <c r="K173" s="65"/>
      <c r="L173" s="69"/>
    </row>
  </sheetData>
  <sheetProtection sheet="1" autoFilter="0" formatColumns="0" formatRows="0" objects="1" scenarios="1" spinCount="100000" saltValue="OqhTbizjc0crr+bst25+R3yyUT/OL2fUmrI2N+DHLLhDMfneXynpcb9tkj+TKx4ZvpZ5FJcsE3+CTFkqxmxqBg==" hashValue="6wHa3losQ8tZp5wdfFlN0Ee5dO5iGuKXPyCWVYzKK5nSQFlquFBhNNe/FM5rlI2lads9LsMItsnQYYmfNm494g==" algorithmName="SHA-512" password="CC35"/>
  <autoFilter ref="C83:K172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91</v>
      </c>
      <c r="G1" s="136" t="s">
        <v>92</v>
      </c>
      <c r="H1" s="136"/>
      <c r="I1" s="137"/>
      <c r="J1" s="136" t="s">
        <v>93</v>
      </c>
      <c r="K1" s="135" t="s">
        <v>94</v>
      </c>
      <c r="L1" s="136" t="s">
        <v>95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90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84</v>
      </c>
    </row>
    <row r="4" ht="36.96" customHeight="1">
      <c r="B4" s="25"/>
      <c r="C4" s="26"/>
      <c r="D4" s="27" t="s">
        <v>96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ZŠ Vrchlického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97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831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7. 2. 2018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43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31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43" t="s">
        <v>28</v>
      </c>
      <c r="J20" s="32" t="s">
        <v>36</v>
      </c>
      <c r="K20" s="48"/>
    </row>
    <row r="21" s="1" customFormat="1" ht="18" customHeight="1">
      <c r="B21" s="43"/>
      <c r="C21" s="44"/>
      <c r="D21" s="44"/>
      <c r="E21" s="32" t="s">
        <v>37</v>
      </c>
      <c r="F21" s="44"/>
      <c r="G21" s="44"/>
      <c r="H21" s="44"/>
      <c r="I21" s="143" t="s">
        <v>31</v>
      </c>
      <c r="J21" s="32" t="s">
        <v>38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40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41</v>
      </c>
      <c r="E27" s="44"/>
      <c r="F27" s="44"/>
      <c r="G27" s="44"/>
      <c r="H27" s="44"/>
      <c r="I27" s="141"/>
      <c r="J27" s="152">
        <f>ROUND(J87,2)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43</v>
      </c>
      <c r="G29" s="44"/>
      <c r="H29" s="44"/>
      <c r="I29" s="153" t="s">
        <v>42</v>
      </c>
      <c r="J29" s="49" t="s">
        <v>44</v>
      </c>
      <c r="K29" s="48"/>
    </row>
    <row r="30" s="1" customFormat="1" ht="14.4" customHeight="1">
      <c r="B30" s="43"/>
      <c r="C30" s="44"/>
      <c r="D30" s="52" t="s">
        <v>45</v>
      </c>
      <c r="E30" s="52" t="s">
        <v>46</v>
      </c>
      <c r="F30" s="154">
        <f>ROUND(SUM(BE87:BE126), 2)</f>
        <v>0</v>
      </c>
      <c r="G30" s="44"/>
      <c r="H30" s="44"/>
      <c r="I30" s="155">
        <v>0.20999999999999999</v>
      </c>
      <c r="J30" s="154">
        <f>ROUND(ROUND((SUM(BE87:BE126)), 2)*I30, 2)</f>
        <v>0</v>
      </c>
      <c r="K30" s="48"/>
    </row>
    <row r="31" s="1" customFormat="1" ht="14.4" customHeight="1">
      <c r="B31" s="43"/>
      <c r="C31" s="44"/>
      <c r="D31" s="44"/>
      <c r="E31" s="52" t="s">
        <v>47</v>
      </c>
      <c r="F31" s="154">
        <f>ROUND(SUM(BF87:BF126), 2)</f>
        <v>0</v>
      </c>
      <c r="G31" s="44"/>
      <c r="H31" s="44"/>
      <c r="I31" s="155">
        <v>0.14999999999999999</v>
      </c>
      <c r="J31" s="154">
        <f>ROUND(ROUND((SUM(BF87:BF126)),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48</v>
      </c>
      <c r="F32" s="154">
        <f>ROUND(SUM(BG87:BG126),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49</v>
      </c>
      <c r="F33" s="154">
        <f>ROUND(SUM(BH87:BH126),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50</v>
      </c>
      <c r="F34" s="154">
        <f>ROUND(SUM(BI87:BI126),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51</v>
      </c>
      <c r="E36" s="95"/>
      <c r="F36" s="95"/>
      <c r="G36" s="158" t="s">
        <v>52</v>
      </c>
      <c r="H36" s="159" t="s">
        <v>53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100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ZŠ Vrchlického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97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PS 01.3 - Stavební úpravy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43" t="s">
        <v>25</v>
      </c>
      <c r="J49" s="144" t="str">
        <f>IF(J12="","",J12)</f>
        <v>7. 2. 2018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Statutární město Liberec</v>
      </c>
      <c r="G51" s="44"/>
      <c r="H51" s="44"/>
      <c r="I51" s="143" t="s">
        <v>35</v>
      </c>
      <c r="J51" s="41" t="str">
        <f>E21</f>
        <v>Ing. Vladimír Skála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101</v>
      </c>
      <c r="D54" s="156"/>
      <c r="E54" s="156"/>
      <c r="F54" s="156"/>
      <c r="G54" s="156"/>
      <c r="H54" s="156"/>
      <c r="I54" s="170"/>
      <c r="J54" s="171" t="s">
        <v>102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103</v>
      </c>
      <c r="D56" s="44"/>
      <c r="E56" s="44"/>
      <c r="F56" s="44"/>
      <c r="G56" s="44"/>
      <c r="H56" s="44"/>
      <c r="I56" s="141"/>
      <c r="J56" s="152">
        <f>J87</f>
        <v>0</v>
      </c>
      <c r="K56" s="48"/>
      <c r="AU56" s="21" t="s">
        <v>104</v>
      </c>
    </row>
    <row r="57" s="7" customFormat="1" ht="24.96" customHeight="1">
      <c r="B57" s="174"/>
      <c r="C57" s="175"/>
      <c r="D57" s="176" t="s">
        <v>105</v>
      </c>
      <c r="E57" s="177"/>
      <c r="F57" s="177"/>
      <c r="G57" s="177"/>
      <c r="H57" s="177"/>
      <c r="I57" s="178"/>
      <c r="J57" s="179">
        <f>J88</f>
        <v>0</v>
      </c>
      <c r="K57" s="180"/>
    </row>
    <row r="58" s="8" customFormat="1" ht="19.92" customHeight="1">
      <c r="B58" s="181"/>
      <c r="C58" s="182"/>
      <c r="D58" s="183" t="s">
        <v>832</v>
      </c>
      <c r="E58" s="184"/>
      <c r="F58" s="184"/>
      <c r="G58" s="184"/>
      <c r="H58" s="184"/>
      <c r="I58" s="185"/>
      <c r="J58" s="186">
        <f>J89</f>
        <v>0</v>
      </c>
      <c r="K58" s="187"/>
    </row>
    <row r="59" s="8" customFormat="1" ht="19.92" customHeight="1">
      <c r="B59" s="181"/>
      <c r="C59" s="182"/>
      <c r="D59" s="183" t="s">
        <v>833</v>
      </c>
      <c r="E59" s="184"/>
      <c r="F59" s="184"/>
      <c r="G59" s="184"/>
      <c r="H59" s="184"/>
      <c r="I59" s="185"/>
      <c r="J59" s="186">
        <f>J91</f>
        <v>0</v>
      </c>
      <c r="K59" s="187"/>
    </row>
    <row r="60" s="8" customFormat="1" ht="19.92" customHeight="1">
      <c r="B60" s="181"/>
      <c r="C60" s="182"/>
      <c r="D60" s="183" t="s">
        <v>834</v>
      </c>
      <c r="E60" s="184"/>
      <c r="F60" s="184"/>
      <c r="G60" s="184"/>
      <c r="H60" s="184"/>
      <c r="I60" s="185"/>
      <c r="J60" s="186">
        <f>J96</f>
        <v>0</v>
      </c>
      <c r="K60" s="187"/>
    </row>
    <row r="61" s="8" customFormat="1" ht="19.92" customHeight="1">
      <c r="B61" s="181"/>
      <c r="C61" s="182"/>
      <c r="D61" s="183" t="s">
        <v>107</v>
      </c>
      <c r="E61" s="184"/>
      <c r="F61" s="184"/>
      <c r="G61" s="184"/>
      <c r="H61" s="184"/>
      <c r="I61" s="185"/>
      <c r="J61" s="186">
        <f>J100</f>
        <v>0</v>
      </c>
      <c r="K61" s="187"/>
    </row>
    <row r="62" s="8" customFormat="1" ht="19.92" customHeight="1">
      <c r="B62" s="181"/>
      <c r="C62" s="182"/>
      <c r="D62" s="183" t="s">
        <v>835</v>
      </c>
      <c r="E62" s="184"/>
      <c r="F62" s="184"/>
      <c r="G62" s="184"/>
      <c r="H62" s="184"/>
      <c r="I62" s="185"/>
      <c r="J62" s="186">
        <f>J107</f>
        <v>0</v>
      </c>
      <c r="K62" s="187"/>
    </row>
    <row r="63" s="7" customFormat="1" ht="24.96" customHeight="1">
      <c r="B63" s="174"/>
      <c r="C63" s="175"/>
      <c r="D63" s="176" t="s">
        <v>108</v>
      </c>
      <c r="E63" s="177"/>
      <c r="F63" s="177"/>
      <c r="G63" s="177"/>
      <c r="H63" s="177"/>
      <c r="I63" s="178"/>
      <c r="J63" s="179">
        <f>J109</f>
        <v>0</v>
      </c>
      <c r="K63" s="180"/>
    </row>
    <row r="64" s="8" customFormat="1" ht="19.92" customHeight="1">
      <c r="B64" s="181"/>
      <c r="C64" s="182"/>
      <c r="D64" s="183" t="s">
        <v>836</v>
      </c>
      <c r="E64" s="184"/>
      <c r="F64" s="184"/>
      <c r="G64" s="184"/>
      <c r="H64" s="184"/>
      <c r="I64" s="185"/>
      <c r="J64" s="186">
        <f>J110</f>
        <v>0</v>
      </c>
      <c r="K64" s="187"/>
    </row>
    <row r="65" s="8" customFormat="1" ht="19.92" customHeight="1">
      <c r="B65" s="181"/>
      <c r="C65" s="182"/>
      <c r="D65" s="183" t="s">
        <v>116</v>
      </c>
      <c r="E65" s="184"/>
      <c r="F65" s="184"/>
      <c r="G65" s="184"/>
      <c r="H65" s="184"/>
      <c r="I65" s="185"/>
      <c r="J65" s="186">
        <f>J112</f>
        <v>0</v>
      </c>
      <c r="K65" s="187"/>
    </row>
    <row r="66" s="8" customFormat="1" ht="19.92" customHeight="1">
      <c r="B66" s="181"/>
      <c r="C66" s="182"/>
      <c r="D66" s="183" t="s">
        <v>837</v>
      </c>
      <c r="E66" s="184"/>
      <c r="F66" s="184"/>
      <c r="G66" s="184"/>
      <c r="H66" s="184"/>
      <c r="I66" s="185"/>
      <c r="J66" s="186">
        <f>J119</f>
        <v>0</v>
      </c>
      <c r="K66" s="187"/>
    </row>
    <row r="67" s="7" customFormat="1" ht="24.96" customHeight="1">
      <c r="B67" s="174"/>
      <c r="C67" s="175"/>
      <c r="D67" s="176" t="s">
        <v>118</v>
      </c>
      <c r="E67" s="177"/>
      <c r="F67" s="177"/>
      <c r="G67" s="177"/>
      <c r="H67" s="177"/>
      <c r="I67" s="178"/>
      <c r="J67" s="179">
        <f>J122</f>
        <v>0</v>
      </c>
      <c r="K67" s="180"/>
    </row>
    <row r="68" s="1" customFormat="1" ht="21.84" customHeight="1">
      <c r="B68" s="43"/>
      <c r="C68" s="44"/>
      <c r="D68" s="44"/>
      <c r="E68" s="44"/>
      <c r="F68" s="44"/>
      <c r="G68" s="44"/>
      <c r="H68" s="44"/>
      <c r="I68" s="141"/>
      <c r="J68" s="44"/>
      <c r="K68" s="48"/>
    </row>
    <row r="69" s="1" customFormat="1" ht="6.96" customHeight="1">
      <c r="B69" s="64"/>
      <c r="C69" s="65"/>
      <c r="D69" s="65"/>
      <c r="E69" s="65"/>
      <c r="F69" s="65"/>
      <c r="G69" s="65"/>
      <c r="H69" s="65"/>
      <c r="I69" s="163"/>
      <c r="J69" s="65"/>
      <c r="K69" s="66"/>
    </row>
    <row r="73" s="1" customFormat="1" ht="6.96" customHeight="1">
      <c r="B73" s="67"/>
      <c r="C73" s="68"/>
      <c r="D73" s="68"/>
      <c r="E73" s="68"/>
      <c r="F73" s="68"/>
      <c r="G73" s="68"/>
      <c r="H73" s="68"/>
      <c r="I73" s="166"/>
      <c r="J73" s="68"/>
      <c r="K73" s="68"/>
      <c r="L73" s="69"/>
    </row>
    <row r="74" s="1" customFormat="1" ht="36.96" customHeight="1">
      <c r="B74" s="43"/>
      <c r="C74" s="70" t="s">
        <v>120</v>
      </c>
      <c r="D74" s="71"/>
      <c r="E74" s="71"/>
      <c r="F74" s="71"/>
      <c r="G74" s="71"/>
      <c r="H74" s="71"/>
      <c r="I74" s="188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8"/>
      <c r="J75" s="71"/>
      <c r="K75" s="71"/>
      <c r="L75" s="69"/>
    </row>
    <row r="76" s="1" customFormat="1" ht="14.4" customHeight="1">
      <c r="B76" s="43"/>
      <c r="C76" s="73" t="s">
        <v>18</v>
      </c>
      <c r="D76" s="71"/>
      <c r="E76" s="71"/>
      <c r="F76" s="71"/>
      <c r="G76" s="71"/>
      <c r="H76" s="71"/>
      <c r="I76" s="188"/>
      <c r="J76" s="71"/>
      <c r="K76" s="71"/>
      <c r="L76" s="69"/>
    </row>
    <row r="77" s="1" customFormat="1" ht="16.5" customHeight="1">
      <c r="B77" s="43"/>
      <c r="C77" s="71"/>
      <c r="D77" s="71"/>
      <c r="E77" s="189" t="str">
        <f>E7</f>
        <v>ZŠ Vrchlického</v>
      </c>
      <c r="F77" s="73"/>
      <c r="G77" s="73"/>
      <c r="H77" s="73"/>
      <c r="I77" s="188"/>
      <c r="J77" s="71"/>
      <c r="K77" s="71"/>
      <c r="L77" s="69"/>
    </row>
    <row r="78" s="1" customFormat="1" ht="14.4" customHeight="1">
      <c r="B78" s="43"/>
      <c r="C78" s="73" t="s">
        <v>97</v>
      </c>
      <c r="D78" s="71"/>
      <c r="E78" s="71"/>
      <c r="F78" s="71"/>
      <c r="G78" s="71"/>
      <c r="H78" s="71"/>
      <c r="I78" s="188"/>
      <c r="J78" s="71"/>
      <c r="K78" s="71"/>
      <c r="L78" s="69"/>
    </row>
    <row r="79" s="1" customFormat="1" ht="17.25" customHeight="1">
      <c r="B79" s="43"/>
      <c r="C79" s="71"/>
      <c r="D79" s="71"/>
      <c r="E79" s="79" t="str">
        <f>E9</f>
        <v>PS 01.3 - Stavební úpravy</v>
      </c>
      <c r="F79" s="71"/>
      <c r="G79" s="71"/>
      <c r="H79" s="71"/>
      <c r="I79" s="188"/>
      <c r="J79" s="71"/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188"/>
      <c r="J80" s="71"/>
      <c r="K80" s="71"/>
      <c r="L80" s="69"/>
    </row>
    <row r="81" s="1" customFormat="1" ht="18" customHeight="1">
      <c r="B81" s="43"/>
      <c r="C81" s="73" t="s">
        <v>23</v>
      </c>
      <c r="D81" s="71"/>
      <c r="E81" s="71"/>
      <c r="F81" s="190" t="str">
        <f>F12</f>
        <v xml:space="preserve"> </v>
      </c>
      <c r="G81" s="71"/>
      <c r="H81" s="71"/>
      <c r="I81" s="191" t="s">
        <v>25</v>
      </c>
      <c r="J81" s="82" t="str">
        <f>IF(J12="","",J12)</f>
        <v>7. 2. 2018</v>
      </c>
      <c r="K81" s="71"/>
      <c r="L81" s="69"/>
    </row>
    <row r="82" s="1" customFormat="1" ht="6.96" customHeight="1">
      <c r="B82" s="43"/>
      <c r="C82" s="71"/>
      <c r="D82" s="71"/>
      <c r="E82" s="71"/>
      <c r="F82" s="71"/>
      <c r="G82" s="71"/>
      <c r="H82" s="71"/>
      <c r="I82" s="188"/>
      <c r="J82" s="71"/>
      <c r="K82" s="71"/>
      <c r="L82" s="69"/>
    </row>
    <row r="83" s="1" customFormat="1">
      <c r="B83" s="43"/>
      <c r="C83" s="73" t="s">
        <v>27</v>
      </c>
      <c r="D83" s="71"/>
      <c r="E83" s="71"/>
      <c r="F83" s="190" t="str">
        <f>E15</f>
        <v>Statutární město Liberec</v>
      </c>
      <c r="G83" s="71"/>
      <c r="H83" s="71"/>
      <c r="I83" s="191" t="s">
        <v>35</v>
      </c>
      <c r="J83" s="190" t="str">
        <f>E21</f>
        <v>Ing. Vladimír Skála</v>
      </c>
      <c r="K83" s="71"/>
      <c r="L83" s="69"/>
    </row>
    <row r="84" s="1" customFormat="1" ht="14.4" customHeight="1">
      <c r="B84" s="43"/>
      <c r="C84" s="73" t="s">
        <v>33</v>
      </c>
      <c r="D84" s="71"/>
      <c r="E84" s="71"/>
      <c r="F84" s="190" t="str">
        <f>IF(E18="","",E18)</f>
        <v/>
      </c>
      <c r="G84" s="71"/>
      <c r="H84" s="71"/>
      <c r="I84" s="188"/>
      <c r="J84" s="71"/>
      <c r="K84" s="71"/>
      <c r="L84" s="69"/>
    </row>
    <row r="85" s="1" customFormat="1" ht="10.32" customHeight="1">
      <c r="B85" s="43"/>
      <c r="C85" s="71"/>
      <c r="D85" s="71"/>
      <c r="E85" s="71"/>
      <c r="F85" s="71"/>
      <c r="G85" s="71"/>
      <c r="H85" s="71"/>
      <c r="I85" s="188"/>
      <c r="J85" s="71"/>
      <c r="K85" s="71"/>
      <c r="L85" s="69"/>
    </row>
    <row r="86" s="9" customFormat="1" ht="29.28" customHeight="1">
      <c r="B86" s="192"/>
      <c r="C86" s="193" t="s">
        <v>121</v>
      </c>
      <c r="D86" s="194" t="s">
        <v>60</v>
      </c>
      <c r="E86" s="194" t="s">
        <v>56</v>
      </c>
      <c r="F86" s="194" t="s">
        <v>122</v>
      </c>
      <c r="G86" s="194" t="s">
        <v>123</v>
      </c>
      <c r="H86" s="194" t="s">
        <v>124</v>
      </c>
      <c r="I86" s="195" t="s">
        <v>125</v>
      </c>
      <c r="J86" s="194" t="s">
        <v>102</v>
      </c>
      <c r="K86" s="196" t="s">
        <v>126</v>
      </c>
      <c r="L86" s="197"/>
      <c r="M86" s="99" t="s">
        <v>127</v>
      </c>
      <c r="N86" s="100" t="s">
        <v>45</v>
      </c>
      <c r="O86" s="100" t="s">
        <v>128</v>
      </c>
      <c r="P86" s="100" t="s">
        <v>129</v>
      </c>
      <c r="Q86" s="100" t="s">
        <v>130</v>
      </c>
      <c r="R86" s="100" t="s">
        <v>131</v>
      </c>
      <c r="S86" s="100" t="s">
        <v>132</v>
      </c>
      <c r="T86" s="101" t="s">
        <v>133</v>
      </c>
    </row>
    <row r="87" s="1" customFormat="1" ht="29.28" customHeight="1">
      <c r="B87" s="43"/>
      <c r="C87" s="105" t="s">
        <v>103</v>
      </c>
      <c r="D87" s="71"/>
      <c r="E87" s="71"/>
      <c r="F87" s="71"/>
      <c r="G87" s="71"/>
      <c r="H87" s="71"/>
      <c r="I87" s="188"/>
      <c r="J87" s="198">
        <f>BK87</f>
        <v>0</v>
      </c>
      <c r="K87" s="71"/>
      <c r="L87" s="69"/>
      <c r="M87" s="102"/>
      <c r="N87" s="103"/>
      <c r="O87" s="103"/>
      <c r="P87" s="199">
        <f>P88+P109+P122</f>
        <v>0</v>
      </c>
      <c r="Q87" s="103"/>
      <c r="R87" s="199">
        <f>R88+R109+R122</f>
        <v>0.91503000000000001</v>
      </c>
      <c r="S87" s="103"/>
      <c r="T87" s="200">
        <f>T88+T109+T122</f>
        <v>0.81599999999999995</v>
      </c>
      <c r="AT87" s="21" t="s">
        <v>74</v>
      </c>
      <c r="AU87" s="21" t="s">
        <v>104</v>
      </c>
      <c r="BK87" s="201">
        <f>BK88+BK109+BK122</f>
        <v>0</v>
      </c>
    </row>
    <row r="88" s="10" customFormat="1" ht="37.44" customHeight="1">
      <c r="B88" s="202"/>
      <c r="C88" s="203"/>
      <c r="D88" s="204" t="s">
        <v>74</v>
      </c>
      <c r="E88" s="205" t="s">
        <v>134</v>
      </c>
      <c r="F88" s="205" t="s">
        <v>135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P89+P91+P96+P100+P107</f>
        <v>0</v>
      </c>
      <c r="Q88" s="210"/>
      <c r="R88" s="211">
        <f>R89+R91+R96+R100+R107</f>
        <v>0.72021999999999997</v>
      </c>
      <c r="S88" s="210"/>
      <c r="T88" s="212">
        <f>T89+T91+T96+T100+T107</f>
        <v>0.81599999999999995</v>
      </c>
      <c r="AR88" s="213" t="s">
        <v>82</v>
      </c>
      <c r="AT88" s="214" t="s">
        <v>74</v>
      </c>
      <c r="AU88" s="214" t="s">
        <v>75</v>
      </c>
      <c r="AY88" s="213" t="s">
        <v>136</v>
      </c>
      <c r="BK88" s="215">
        <f>BK89+BK91+BK96+BK100+BK107</f>
        <v>0</v>
      </c>
    </row>
    <row r="89" s="10" customFormat="1" ht="19.92" customHeight="1">
      <c r="B89" s="202"/>
      <c r="C89" s="203"/>
      <c r="D89" s="204" t="s">
        <v>74</v>
      </c>
      <c r="E89" s="216" t="s">
        <v>150</v>
      </c>
      <c r="F89" s="216" t="s">
        <v>838</v>
      </c>
      <c r="G89" s="203"/>
      <c r="H89" s="203"/>
      <c r="I89" s="206"/>
      <c r="J89" s="21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0.58936</v>
      </c>
      <c r="S89" s="210"/>
      <c r="T89" s="212">
        <f>T90</f>
        <v>0</v>
      </c>
      <c r="AR89" s="213" t="s">
        <v>82</v>
      </c>
      <c r="AT89" s="214" t="s">
        <v>74</v>
      </c>
      <c r="AU89" s="214" t="s">
        <v>82</v>
      </c>
      <c r="AY89" s="213" t="s">
        <v>136</v>
      </c>
      <c r="BK89" s="215">
        <f>BK90</f>
        <v>0</v>
      </c>
    </row>
    <row r="90" s="1" customFormat="1" ht="25.5" customHeight="1">
      <c r="B90" s="43"/>
      <c r="C90" s="218" t="s">
        <v>82</v>
      </c>
      <c r="D90" s="218" t="s">
        <v>139</v>
      </c>
      <c r="E90" s="219" t="s">
        <v>839</v>
      </c>
      <c r="F90" s="220" t="s">
        <v>840</v>
      </c>
      <c r="G90" s="221" t="s">
        <v>148</v>
      </c>
      <c r="H90" s="222">
        <v>8</v>
      </c>
      <c r="I90" s="223"/>
      <c r="J90" s="224">
        <f>ROUND(I90*H90,2)</f>
        <v>0</v>
      </c>
      <c r="K90" s="220" t="s">
        <v>143</v>
      </c>
      <c r="L90" s="69"/>
      <c r="M90" s="225" t="s">
        <v>21</v>
      </c>
      <c r="N90" s="226" t="s">
        <v>46</v>
      </c>
      <c r="O90" s="44"/>
      <c r="P90" s="227">
        <f>O90*H90</f>
        <v>0</v>
      </c>
      <c r="Q90" s="227">
        <v>0.073669999999999999</v>
      </c>
      <c r="R90" s="227">
        <f>Q90*H90</f>
        <v>0.58936</v>
      </c>
      <c r="S90" s="227">
        <v>0</v>
      </c>
      <c r="T90" s="228">
        <f>S90*H90</f>
        <v>0</v>
      </c>
      <c r="AR90" s="21" t="s">
        <v>155</v>
      </c>
      <c r="AT90" s="21" t="s">
        <v>139</v>
      </c>
      <c r="AU90" s="21" t="s">
        <v>84</v>
      </c>
      <c r="AY90" s="21" t="s">
        <v>136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1" t="s">
        <v>82</v>
      </c>
      <c r="BK90" s="229">
        <f>ROUND(I90*H90,2)</f>
        <v>0</v>
      </c>
      <c r="BL90" s="21" t="s">
        <v>155</v>
      </c>
      <c r="BM90" s="21" t="s">
        <v>841</v>
      </c>
    </row>
    <row r="91" s="10" customFormat="1" ht="29.88" customHeight="1">
      <c r="B91" s="202"/>
      <c r="C91" s="203"/>
      <c r="D91" s="204" t="s">
        <v>74</v>
      </c>
      <c r="E91" s="216" t="s">
        <v>166</v>
      </c>
      <c r="F91" s="216" t="s">
        <v>842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SUM(P92:P95)</f>
        <v>0</v>
      </c>
      <c r="Q91" s="210"/>
      <c r="R91" s="211">
        <f>SUM(R92:R95)</f>
        <v>0.13086</v>
      </c>
      <c r="S91" s="210"/>
      <c r="T91" s="212">
        <f>SUM(T92:T95)</f>
        <v>0</v>
      </c>
      <c r="AR91" s="213" t="s">
        <v>82</v>
      </c>
      <c r="AT91" s="214" t="s">
        <v>74</v>
      </c>
      <c r="AU91" s="214" t="s">
        <v>82</v>
      </c>
      <c r="AY91" s="213" t="s">
        <v>136</v>
      </c>
      <c r="BK91" s="215">
        <f>SUM(BK92:BK95)</f>
        <v>0</v>
      </c>
    </row>
    <row r="92" s="1" customFormat="1" ht="25.5" customHeight="1">
      <c r="B92" s="43"/>
      <c r="C92" s="218" t="s">
        <v>84</v>
      </c>
      <c r="D92" s="218" t="s">
        <v>139</v>
      </c>
      <c r="E92" s="219" t="s">
        <v>843</v>
      </c>
      <c r="F92" s="220" t="s">
        <v>844</v>
      </c>
      <c r="G92" s="221" t="s">
        <v>148</v>
      </c>
      <c r="H92" s="222">
        <v>16</v>
      </c>
      <c r="I92" s="223"/>
      <c r="J92" s="224">
        <f>ROUND(I92*H92,2)</f>
        <v>0</v>
      </c>
      <c r="K92" s="220" t="s">
        <v>143</v>
      </c>
      <c r="L92" s="69"/>
      <c r="M92" s="225" t="s">
        <v>21</v>
      </c>
      <c r="N92" s="226" t="s">
        <v>46</v>
      </c>
      <c r="O92" s="44"/>
      <c r="P92" s="227">
        <f>O92*H92</f>
        <v>0</v>
      </c>
      <c r="Q92" s="227">
        <v>0.0037599999999999999</v>
      </c>
      <c r="R92" s="227">
        <f>Q92*H92</f>
        <v>0.060159999999999998</v>
      </c>
      <c r="S92" s="227">
        <v>0</v>
      </c>
      <c r="T92" s="228">
        <f>S92*H92</f>
        <v>0</v>
      </c>
      <c r="AR92" s="21" t="s">
        <v>155</v>
      </c>
      <c r="AT92" s="21" t="s">
        <v>139</v>
      </c>
      <c r="AU92" s="21" t="s">
        <v>84</v>
      </c>
      <c r="AY92" s="21" t="s">
        <v>136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1" t="s">
        <v>82</v>
      </c>
      <c r="BK92" s="229">
        <f>ROUND(I92*H92,2)</f>
        <v>0</v>
      </c>
      <c r="BL92" s="21" t="s">
        <v>155</v>
      </c>
      <c r="BM92" s="21" t="s">
        <v>845</v>
      </c>
    </row>
    <row r="93" s="1" customFormat="1" ht="25.5" customHeight="1">
      <c r="B93" s="43"/>
      <c r="C93" s="218" t="s">
        <v>150</v>
      </c>
      <c r="D93" s="218" t="s">
        <v>139</v>
      </c>
      <c r="E93" s="219" t="s">
        <v>846</v>
      </c>
      <c r="F93" s="220" t="s">
        <v>847</v>
      </c>
      <c r="G93" s="221" t="s">
        <v>142</v>
      </c>
      <c r="H93" s="222">
        <v>1</v>
      </c>
      <c r="I93" s="223"/>
      <c r="J93" s="224">
        <f>ROUND(I93*H93,2)</f>
        <v>0</v>
      </c>
      <c r="K93" s="220" t="s">
        <v>21</v>
      </c>
      <c r="L93" s="69"/>
      <c r="M93" s="225" t="s">
        <v>21</v>
      </c>
      <c r="N93" s="226" t="s">
        <v>46</v>
      </c>
      <c r="O93" s="44"/>
      <c r="P93" s="227">
        <f>O93*H93</f>
        <v>0</v>
      </c>
      <c r="Q93" s="227">
        <v>0.0014</v>
      </c>
      <c r="R93" s="227">
        <f>Q93*H93</f>
        <v>0.0014</v>
      </c>
      <c r="S93" s="227">
        <v>0</v>
      </c>
      <c r="T93" s="228">
        <f>S93*H93</f>
        <v>0</v>
      </c>
      <c r="AR93" s="21" t="s">
        <v>82</v>
      </c>
      <c r="AT93" s="21" t="s">
        <v>139</v>
      </c>
      <c r="AU93" s="21" t="s">
        <v>84</v>
      </c>
      <c r="AY93" s="21" t="s">
        <v>136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1" t="s">
        <v>82</v>
      </c>
      <c r="BK93" s="229">
        <f>ROUND(I93*H93,2)</f>
        <v>0</v>
      </c>
      <c r="BL93" s="21" t="s">
        <v>82</v>
      </c>
      <c r="BM93" s="21" t="s">
        <v>848</v>
      </c>
    </row>
    <row r="94" s="1" customFormat="1" ht="16.5" customHeight="1">
      <c r="B94" s="43"/>
      <c r="C94" s="218" t="s">
        <v>155</v>
      </c>
      <c r="D94" s="218" t="s">
        <v>139</v>
      </c>
      <c r="E94" s="219" t="s">
        <v>849</v>
      </c>
      <c r="F94" s="220" t="s">
        <v>850</v>
      </c>
      <c r="G94" s="221" t="s">
        <v>142</v>
      </c>
      <c r="H94" s="222">
        <v>1</v>
      </c>
      <c r="I94" s="223"/>
      <c r="J94" s="224">
        <f>ROUND(I94*H94,2)</f>
        <v>0</v>
      </c>
      <c r="K94" s="220" t="s">
        <v>143</v>
      </c>
      <c r="L94" s="69"/>
      <c r="M94" s="225" t="s">
        <v>21</v>
      </c>
      <c r="N94" s="226" t="s">
        <v>46</v>
      </c>
      <c r="O94" s="44"/>
      <c r="P94" s="227">
        <f>O94*H94</f>
        <v>0</v>
      </c>
      <c r="Q94" s="227">
        <v>0.0693</v>
      </c>
      <c r="R94" s="227">
        <f>Q94*H94</f>
        <v>0.0693</v>
      </c>
      <c r="S94" s="227">
        <v>0</v>
      </c>
      <c r="T94" s="228">
        <f>S94*H94</f>
        <v>0</v>
      </c>
      <c r="AR94" s="21" t="s">
        <v>82</v>
      </c>
      <c r="AT94" s="21" t="s">
        <v>139</v>
      </c>
      <c r="AU94" s="21" t="s">
        <v>84</v>
      </c>
      <c r="AY94" s="21" t="s">
        <v>136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1" t="s">
        <v>82</v>
      </c>
      <c r="BK94" s="229">
        <f>ROUND(I94*H94,2)</f>
        <v>0</v>
      </c>
      <c r="BL94" s="21" t="s">
        <v>82</v>
      </c>
      <c r="BM94" s="21" t="s">
        <v>851</v>
      </c>
    </row>
    <row r="95" s="1" customFormat="1" ht="16.5" customHeight="1">
      <c r="B95" s="43"/>
      <c r="C95" s="218" t="s">
        <v>162</v>
      </c>
      <c r="D95" s="218" t="s">
        <v>139</v>
      </c>
      <c r="E95" s="219" t="s">
        <v>852</v>
      </c>
      <c r="F95" s="220" t="s">
        <v>853</v>
      </c>
      <c r="G95" s="221" t="s">
        <v>142</v>
      </c>
      <c r="H95" s="222">
        <v>79</v>
      </c>
      <c r="I95" s="223"/>
      <c r="J95" s="224">
        <f>ROUND(I95*H95,2)</f>
        <v>0</v>
      </c>
      <c r="K95" s="220" t="s">
        <v>21</v>
      </c>
      <c r="L95" s="69"/>
      <c r="M95" s="225" t="s">
        <v>21</v>
      </c>
      <c r="N95" s="226" t="s">
        <v>46</v>
      </c>
      <c r="O95" s="44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1" t="s">
        <v>82</v>
      </c>
      <c r="AT95" s="21" t="s">
        <v>139</v>
      </c>
      <c r="AU95" s="21" t="s">
        <v>84</v>
      </c>
      <c r="AY95" s="21" t="s">
        <v>136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1" t="s">
        <v>82</v>
      </c>
      <c r="BK95" s="229">
        <f>ROUND(I95*H95,2)</f>
        <v>0</v>
      </c>
      <c r="BL95" s="21" t="s">
        <v>82</v>
      </c>
      <c r="BM95" s="21" t="s">
        <v>854</v>
      </c>
    </row>
    <row r="96" s="10" customFormat="1" ht="29.88" customHeight="1">
      <c r="B96" s="202"/>
      <c r="C96" s="203"/>
      <c r="D96" s="204" t="s">
        <v>74</v>
      </c>
      <c r="E96" s="216" t="s">
        <v>185</v>
      </c>
      <c r="F96" s="216" t="s">
        <v>855</v>
      </c>
      <c r="G96" s="203"/>
      <c r="H96" s="203"/>
      <c r="I96" s="206"/>
      <c r="J96" s="217">
        <f>BK96</f>
        <v>0</v>
      </c>
      <c r="K96" s="203"/>
      <c r="L96" s="208"/>
      <c r="M96" s="209"/>
      <c r="N96" s="210"/>
      <c r="O96" s="210"/>
      <c r="P96" s="211">
        <f>SUM(P97:P99)</f>
        <v>0</v>
      </c>
      <c r="Q96" s="210"/>
      <c r="R96" s="211">
        <f>SUM(R97:R99)</f>
        <v>0</v>
      </c>
      <c r="S96" s="210"/>
      <c r="T96" s="212">
        <f>SUM(T97:T99)</f>
        <v>0.81599999999999995</v>
      </c>
      <c r="AR96" s="213" t="s">
        <v>82</v>
      </c>
      <c r="AT96" s="214" t="s">
        <v>74</v>
      </c>
      <c r="AU96" s="214" t="s">
        <v>82</v>
      </c>
      <c r="AY96" s="213" t="s">
        <v>136</v>
      </c>
      <c r="BK96" s="215">
        <f>SUM(BK97:BK99)</f>
        <v>0</v>
      </c>
    </row>
    <row r="97" s="1" customFormat="1" ht="16.5" customHeight="1">
      <c r="B97" s="43"/>
      <c r="C97" s="218" t="s">
        <v>166</v>
      </c>
      <c r="D97" s="218" t="s">
        <v>139</v>
      </c>
      <c r="E97" s="219" t="s">
        <v>856</v>
      </c>
      <c r="F97" s="220" t="s">
        <v>857</v>
      </c>
      <c r="G97" s="221" t="s">
        <v>858</v>
      </c>
      <c r="H97" s="222">
        <v>0.29999999999999999</v>
      </c>
      <c r="I97" s="223"/>
      <c r="J97" s="224">
        <f>ROUND(I97*H97,2)</f>
        <v>0</v>
      </c>
      <c r="K97" s="220" t="s">
        <v>143</v>
      </c>
      <c r="L97" s="69"/>
      <c r="M97" s="225" t="s">
        <v>21</v>
      </c>
      <c r="N97" s="226" t="s">
        <v>46</v>
      </c>
      <c r="O97" s="44"/>
      <c r="P97" s="227">
        <f>O97*H97</f>
        <v>0</v>
      </c>
      <c r="Q97" s="227">
        <v>0</v>
      </c>
      <c r="R97" s="227">
        <f>Q97*H97</f>
        <v>0</v>
      </c>
      <c r="S97" s="227">
        <v>2.3999999999999999</v>
      </c>
      <c r="T97" s="228">
        <f>S97*H97</f>
        <v>0.71999999999999997</v>
      </c>
      <c r="AR97" s="21" t="s">
        <v>82</v>
      </c>
      <c r="AT97" s="21" t="s">
        <v>139</v>
      </c>
      <c r="AU97" s="21" t="s">
        <v>84</v>
      </c>
      <c r="AY97" s="21" t="s">
        <v>136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1" t="s">
        <v>82</v>
      </c>
      <c r="BK97" s="229">
        <f>ROUND(I97*H97,2)</f>
        <v>0</v>
      </c>
      <c r="BL97" s="21" t="s">
        <v>82</v>
      </c>
      <c r="BM97" s="21" t="s">
        <v>859</v>
      </c>
    </row>
    <row r="98" s="1" customFormat="1" ht="38.25" customHeight="1">
      <c r="B98" s="43"/>
      <c r="C98" s="218" t="s">
        <v>172</v>
      </c>
      <c r="D98" s="218" t="s">
        <v>139</v>
      </c>
      <c r="E98" s="219" t="s">
        <v>860</v>
      </c>
      <c r="F98" s="220" t="s">
        <v>861</v>
      </c>
      <c r="G98" s="221" t="s">
        <v>148</v>
      </c>
      <c r="H98" s="222">
        <v>8</v>
      </c>
      <c r="I98" s="223"/>
      <c r="J98" s="224">
        <f>ROUND(I98*H98,2)</f>
        <v>0</v>
      </c>
      <c r="K98" s="220" t="s">
        <v>143</v>
      </c>
      <c r="L98" s="69"/>
      <c r="M98" s="225" t="s">
        <v>21</v>
      </c>
      <c r="N98" s="226" t="s">
        <v>46</v>
      </c>
      <c r="O98" s="44"/>
      <c r="P98" s="227">
        <f>O98*H98</f>
        <v>0</v>
      </c>
      <c r="Q98" s="227">
        <v>0</v>
      </c>
      <c r="R98" s="227">
        <f>Q98*H98</f>
        <v>0</v>
      </c>
      <c r="S98" s="227">
        <v>0.012</v>
      </c>
      <c r="T98" s="228">
        <f>S98*H98</f>
        <v>0.096000000000000002</v>
      </c>
      <c r="AR98" s="21" t="s">
        <v>155</v>
      </c>
      <c r="AT98" s="21" t="s">
        <v>139</v>
      </c>
      <c r="AU98" s="21" t="s">
        <v>84</v>
      </c>
      <c r="AY98" s="21" t="s">
        <v>136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1" t="s">
        <v>82</v>
      </c>
      <c r="BK98" s="229">
        <f>ROUND(I98*H98,2)</f>
        <v>0</v>
      </c>
      <c r="BL98" s="21" t="s">
        <v>155</v>
      </c>
      <c r="BM98" s="21" t="s">
        <v>862</v>
      </c>
    </row>
    <row r="99" s="1" customFormat="1" ht="16.5" customHeight="1">
      <c r="B99" s="43"/>
      <c r="C99" s="218" t="s">
        <v>180</v>
      </c>
      <c r="D99" s="218" t="s">
        <v>139</v>
      </c>
      <c r="E99" s="219" t="s">
        <v>863</v>
      </c>
      <c r="F99" s="220" t="s">
        <v>864</v>
      </c>
      <c r="G99" s="221" t="s">
        <v>142</v>
      </c>
      <c r="H99" s="222">
        <v>79</v>
      </c>
      <c r="I99" s="223"/>
      <c r="J99" s="224">
        <f>ROUND(I99*H99,2)</f>
        <v>0</v>
      </c>
      <c r="K99" s="220" t="s">
        <v>143</v>
      </c>
      <c r="L99" s="69"/>
      <c r="M99" s="225" t="s">
        <v>21</v>
      </c>
      <c r="N99" s="226" t="s">
        <v>46</v>
      </c>
      <c r="O99" s="4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21" t="s">
        <v>82</v>
      </c>
      <c r="AT99" s="21" t="s">
        <v>139</v>
      </c>
      <c r="AU99" s="21" t="s">
        <v>84</v>
      </c>
      <c r="AY99" s="21" t="s">
        <v>136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1" t="s">
        <v>82</v>
      </c>
      <c r="BK99" s="229">
        <f>ROUND(I99*H99,2)</f>
        <v>0</v>
      </c>
      <c r="BL99" s="21" t="s">
        <v>82</v>
      </c>
      <c r="BM99" s="21" t="s">
        <v>865</v>
      </c>
    </row>
    <row r="100" s="10" customFormat="1" ht="29.88" customHeight="1">
      <c r="B100" s="202"/>
      <c r="C100" s="203"/>
      <c r="D100" s="204" t="s">
        <v>74</v>
      </c>
      <c r="E100" s="216" t="s">
        <v>160</v>
      </c>
      <c r="F100" s="216" t="s">
        <v>161</v>
      </c>
      <c r="G100" s="203"/>
      <c r="H100" s="203"/>
      <c r="I100" s="206"/>
      <c r="J100" s="217">
        <f>BK100</f>
        <v>0</v>
      </c>
      <c r="K100" s="203"/>
      <c r="L100" s="208"/>
      <c r="M100" s="209"/>
      <c r="N100" s="210"/>
      <c r="O100" s="210"/>
      <c r="P100" s="211">
        <f>SUM(P101:P106)</f>
        <v>0</v>
      </c>
      <c r="Q100" s="210"/>
      <c r="R100" s="211">
        <f>SUM(R101:R106)</f>
        <v>0</v>
      </c>
      <c r="S100" s="210"/>
      <c r="T100" s="212">
        <f>SUM(T101:T106)</f>
        <v>0</v>
      </c>
      <c r="AR100" s="213" t="s">
        <v>82</v>
      </c>
      <c r="AT100" s="214" t="s">
        <v>74</v>
      </c>
      <c r="AU100" s="214" t="s">
        <v>82</v>
      </c>
      <c r="AY100" s="213" t="s">
        <v>136</v>
      </c>
      <c r="BK100" s="215">
        <f>SUM(BK101:BK106)</f>
        <v>0</v>
      </c>
    </row>
    <row r="101" s="1" customFormat="1" ht="25.5" customHeight="1">
      <c r="B101" s="43"/>
      <c r="C101" s="218" t="s">
        <v>185</v>
      </c>
      <c r="D101" s="218" t="s">
        <v>139</v>
      </c>
      <c r="E101" s="219" t="s">
        <v>866</v>
      </c>
      <c r="F101" s="220" t="s">
        <v>867</v>
      </c>
      <c r="G101" s="221" t="s">
        <v>158</v>
      </c>
      <c r="H101" s="222">
        <v>0.78000000000000003</v>
      </c>
      <c r="I101" s="223"/>
      <c r="J101" s="224">
        <f>ROUND(I101*H101,2)</f>
        <v>0</v>
      </c>
      <c r="K101" s="220" t="s">
        <v>143</v>
      </c>
      <c r="L101" s="69"/>
      <c r="M101" s="225" t="s">
        <v>21</v>
      </c>
      <c r="N101" s="226" t="s">
        <v>46</v>
      </c>
      <c r="O101" s="44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21" t="s">
        <v>155</v>
      </c>
      <c r="AT101" s="21" t="s">
        <v>139</v>
      </c>
      <c r="AU101" s="21" t="s">
        <v>84</v>
      </c>
      <c r="AY101" s="21" t="s">
        <v>136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1" t="s">
        <v>82</v>
      </c>
      <c r="BK101" s="229">
        <f>ROUND(I101*H101,2)</f>
        <v>0</v>
      </c>
      <c r="BL101" s="21" t="s">
        <v>155</v>
      </c>
      <c r="BM101" s="21" t="s">
        <v>868</v>
      </c>
    </row>
    <row r="102" s="1" customFormat="1" ht="25.5" customHeight="1">
      <c r="B102" s="43"/>
      <c r="C102" s="218" t="s">
        <v>191</v>
      </c>
      <c r="D102" s="218" t="s">
        <v>139</v>
      </c>
      <c r="E102" s="219" t="s">
        <v>869</v>
      </c>
      <c r="F102" s="220" t="s">
        <v>870</v>
      </c>
      <c r="G102" s="221" t="s">
        <v>158</v>
      </c>
      <c r="H102" s="222">
        <v>0.78000000000000003</v>
      </c>
      <c r="I102" s="223"/>
      <c r="J102" s="224">
        <f>ROUND(I102*H102,2)</f>
        <v>0</v>
      </c>
      <c r="K102" s="220" t="s">
        <v>143</v>
      </c>
      <c r="L102" s="69"/>
      <c r="M102" s="225" t="s">
        <v>21</v>
      </c>
      <c r="N102" s="226" t="s">
        <v>46</v>
      </c>
      <c r="O102" s="4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1" t="s">
        <v>155</v>
      </c>
      <c r="AT102" s="21" t="s">
        <v>139</v>
      </c>
      <c r="AU102" s="21" t="s">
        <v>84</v>
      </c>
      <c r="AY102" s="21" t="s">
        <v>136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1" t="s">
        <v>82</v>
      </c>
      <c r="BK102" s="229">
        <f>ROUND(I102*H102,2)</f>
        <v>0</v>
      </c>
      <c r="BL102" s="21" t="s">
        <v>155</v>
      </c>
      <c r="BM102" s="21" t="s">
        <v>871</v>
      </c>
    </row>
    <row r="103" s="1" customFormat="1" ht="25.5" customHeight="1">
      <c r="B103" s="43"/>
      <c r="C103" s="218" t="s">
        <v>195</v>
      </c>
      <c r="D103" s="218" t="s">
        <v>139</v>
      </c>
      <c r="E103" s="219" t="s">
        <v>872</v>
      </c>
      <c r="F103" s="220" t="s">
        <v>873</v>
      </c>
      <c r="G103" s="221" t="s">
        <v>158</v>
      </c>
      <c r="H103" s="222">
        <v>0.78000000000000003</v>
      </c>
      <c r="I103" s="223"/>
      <c r="J103" s="224">
        <f>ROUND(I103*H103,2)</f>
        <v>0</v>
      </c>
      <c r="K103" s="220" t="s">
        <v>143</v>
      </c>
      <c r="L103" s="69"/>
      <c r="M103" s="225" t="s">
        <v>21</v>
      </c>
      <c r="N103" s="226" t="s">
        <v>46</v>
      </c>
      <c r="O103" s="4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21" t="s">
        <v>155</v>
      </c>
      <c r="AT103" s="21" t="s">
        <v>139</v>
      </c>
      <c r="AU103" s="21" t="s">
        <v>84</v>
      </c>
      <c r="AY103" s="21" t="s">
        <v>136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1" t="s">
        <v>82</v>
      </c>
      <c r="BK103" s="229">
        <f>ROUND(I103*H103,2)</f>
        <v>0</v>
      </c>
      <c r="BL103" s="21" t="s">
        <v>155</v>
      </c>
      <c r="BM103" s="21" t="s">
        <v>874</v>
      </c>
    </row>
    <row r="104" s="1" customFormat="1" ht="25.5" customHeight="1">
      <c r="B104" s="43"/>
      <c r="C104" s="218" t="s">
        <v>199</v>
      </c>
      <c r="D104" s="218" t="s">
        <v>139</v>
      </c>
      <c r="E104" s="219" t="s">
        <v>167</v>
      </c>
      <c r="F104" s="220" t="s">
        <v>168</v>
      </c>
      <c r="G104" s="221" t="s">
        <v>158</v>
      </c>
      <c r="H104" s="222">
        <v>7.0199999999999996</v>
      </c>
      <c r="I104" s="223"/>
      <c r="J104" s="224">
        <f>ROUND(I104*H104,2)</f>
        <v>0</v>
      </c>
      <c r="K104" s="220" t="s">
        <v>143</v>
      </c>
      <c r="L104" s="69"/>
      <c r="M104" s="225" t="s">
        <v>21</v>
      </c>
      <c r="N104" s="226" t="s">
        <v>46</v>
      </c>
      <c r="O104" s="44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21" t="s">
        <v>155</v>
      </c>
      <c r="AT104" s="21" t="s">
        <v>139</v>
      </c>
      <c r="AU104" s="21" t="s">
        <v>84</v>
      </c>
      <c r="AY104" s="21" t="s">
        <v>136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1" t="s">
        <v>82</v>
      </c>
      <c r="BK104" s="229">
        <f>ROUND(I104*H104,2)</f>
        <v>0</v>
      </c>
      <c r="BL104" s="21" t="s">
        <v>155</v>
      </c>
      <c r="BM104" s="21" t="s">
        <v>875</v>
      </c>
    </row>
    <row r="105" s="11" customFormat="1">
      <c r="B105" s="230"/>
      <c r="C105" s="231"/>
      <c r="D105" s="232" t="s">
        <v>170</v>
      </c>
      <c r="E105" s="231"/>
      <c r="F105" s="233" t="s">
        <v>876</v>
      </c>
      <c r="G105" s="231"/>
      <c r="H105" s="234">
        <v>7.0199999999999996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170</v>
      </c>
      <c r="AU105" s="240" t="s">
        <v>84</v>
      </c>
      <c r="AV105" s="11" t="s">
        <v>84</v>
      </c>
      <c r="AW105" s="11" t="s">
        <v>6</v>
      </c>
      <c r="AX105" s="11" t="s">
        <v>82</v>
      </c>
      <c r="AY105" s="240" t="s">
        <v>136</v>
      </c>
    </row>
    <row r="106" s="1" customFormat="1" ht="38.25" customHeight="1">
      <c r="B106" s="43"/>
      <c r="C106" s="218" t="s">
        <v>203</v>
      </c>
      <c r="D106" s="218" t="s">
        <v>139</v>
      </c>
      <c r="E106" s="219" t="s">
        <v>877</v>
      </c>
      <c r="F106" s="220" t="s">
        <v>878</v>
      </c>
      <c r="G106" s="221" t="s">
        <v>158</v>
      </c>
      <c r="H106" s="222">
        <v>0.78000000000000003</v>
      </c>
      <c r="I106" s="223"/>
      <c r="J106" s="224">
        <f>ROUND(I106*H106,2)</f>
        <v>0</v>
      </c>
      <c r="K106" s="220" t="s">
        <v>143</v>
      </c>
      <c r="L106" s="69"/>
      <c r="M106" s="225" t="s">
        <v>21</v>
      </c>
      <c r="N106" s="226" t="s">
        <v>46</v>
      </c>
      <c r="O106" s="4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1" t="s">
        <v>155</v>
      </c>
      <c r="AT106" s="21" t="s">
        <v>139</v>
      </c>
      <c r="AU106" s="21" t="s">
        <v>84</v>
      </c>
      <c r="AY106" s="21" t="s">
        <v>136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1" t="s">
        <v>82</v>
      </c>
      <c r="BK106" s="229">
        <f>ROUND(I106*H106,2)</f>
        <v>0</v>
      </c>
      <c r="BL106" s="21" t="s">
        <v>155</v>
      </c>
      <c r="BM106" s="21" t="s">
        <v>879</v>
      </c>
    </row>
    <row r="107" s="10" customFormat="1" ht="29.88" customHeight="1">
      <c r="B107" s="202"/>
      <c r="C107" s="203"/>
      <c r="D107" s="204" t="s">
        <v>74</v>
      </c>
      <c r="E107" s="216" t="s">
        <v>880</v>
      </c>
      <c r="F107" s="216" t="s">
        <v>881</v>
      </c>
      <c r="G107" s="203"/>
      <c r="H107" s="203"/>
      <c r="I107" s="206"/>
      <c r="J107" s="217">
        <f>BK107</f>
        <v>0</v>
      </c>
      <c r="K107" s="203"/>
      <c r="L107" s="208"/>
      <c r="M107" s="209"/>
      <c r="N107" s="210"/>
      <c r="O107" s="210"/>
      <c r="P107" s="211">
        <f>P108</f>
        <v>0</v>
      </c>
      <c r="Q107" s="210"/>
      <c r="R107" s="211">
        <f>R108</f>
        <v>0</v>
      </c>
      <c r="S107" s="210"/>
      <c r="T107" s="212">
        <f>T108</f>
        <v>0</v>
      </c>
      <c r="AR107" s="213" t="s">
        <v>82</v>
      </c>
      <c r="AT107" s="214" t="s">
        <v>74</v>
      </c>
      <c r="AU107" s="214" t="s">
        <v>82</v>
      </c>
      <c r="AY107" s="213" t="s">
        <v>136</v>
      </c>
      <c r="BK107" s="215">
        <f>BK108</f>
        <v>0</v>
      </c>
    </row>
    <row r="108" s="1" customFormat="1" ht="38.25" customHeight="1">
      <c r="B108" s="43"/>
      <c r="C108" s="218" t="s">
        <v>207</v>
      </c>
      <c r="D108" s="218" t="s">
        <v>139</v>
      </c>
      <c r="E108" s="219" t="s">
        <v>882</v>
      </c>
      <c r="F108" s="220" t="s">
        <v>883</v>
      </c>
      <c r="G108" s="221" t="s">
        <v>158</v>
      </c>
      <c r="H108" s="222">
        <v>0.68999999999999995</v>
      </c>
      <c r="I108" s="223"/>
      <c r="J108" s="224">
        <f>ROUND(I108*H108,2)</f>
        <v>0</v>
      </c>
      <c r="K108" s="220" t="s">
        <v>143</v>
      </c>
      <c r="L108" s="69"/>
      <c r="M108" s="225" t="s">
        <v>21</v>
      </c>
      <c r="N108" s="226" t="s">
        <v>46</v>
      </c>
      <c r="O108" s="4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1" t="s">
        <v>82</v>
      </c>
      <c r="AT108" s="21" t="s">
        <v>139</v>
      </c>
      <c r="AU108" s="21" t="s">
        <v>84</v>
      </c>
      <c r="AY108" s="21" t="s">
        <v>136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1" t="s">
        <v>82</v>
      </c>
      <c r="BK108" s="229">
        <f>ROUND(I108*H108,2)</f>
        <v>0</v>
      </c>
      <c r="BL108" s="21" t="s">
        <v>82</v>
      </c>
      <c r="BM108" s="21" t="s">
        <v>884</v>
      </c>
    </row>
    <row r="109" s="10" customFormat="1" ht="37.44" customHeight="1">
      <c r="B109" s="202"/>
      <c r="C109" s="203"/>
      <c r="D109" s="204" t="s">
        <v>74</v>
      </c>
      <c r="E109" s="205" t="s">
        <v>176</v>
      </c>
      <c r="F109" s="205" t="s">
        <v>177</v>
      </c>
      <c r="G109" s="203"/>
      <c r="H109" s="203"/>
      <c r="I109" s="206"/>
      <c r="J109" s="207">
        <f>BK109</f>
        <v>0</v>
      </c>
      <c r="K109" s="203"/>
      <c r="L109" s="208"/>
      <c r="M109" s="209"/>
      <c r="N109" s="210"/>
      <c r="O109" s="210"/>
      <c r="P109" s="211">
        <f>P110+P112+P119</f>
        <v>0</v>
      </c>
      <c r="Q109" s="210"/>
      <c r="R109" s="211">
        <f>R110+R112+R119</f>
        <v>0.19480999999999998</v>
      </c>
      <c r="S109" s="210"/>
      <c r="T109" s="212">
        <f>T110+T112+T119</f>
        <v>0</v>
      </c>
      <c r="AR109" s="213" t="s">
        <v>84</v>
      </c>
      <c r="AT109" s="214" t="s">
        <v>74</v>
      </c>
      <c r="AU109" s="214" t="s">
        <v>75</v>
      </c>
      <c r="AY109" s="213" t="s">
        <v>136</v>
      </c>
      <c r="BK109" s="215">
        <f>BK110+BK112+BK119</f>
        <v>0</v>
      </c>
    </row>
    <row r="110" s="10" customFormat="1" ht="19.92" customHeight="1">
      <c r="B110" s="202"/>
      <c r="C110" s="203"/>
      <c r="D110" s="204" t="s">
        <v>74</v>
      </c>
      <c r="E110" s="216" t="s">
        <v>885</v>
      </c>
      <c r="F110" s="216" t="s">
        <v>886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P111</f>
        <v>0</v>
      </c>
      <c r="Q110" s="210"/>
      <c r="R110" s="211">
        <f>R111</f>
        <v>0</v>
      </c>
      <c r="S110" s="210"/>
      <c r="T110" s="212">
        <f>T111</f>
        <v>0</v>
      </c>
      <c r="AR110" s="213" t="s">
        <v>84</v>
      </c>
      <c r="AT110" s="214" t="s">
        <v>74</v>
      </c>
      <c r="AU110" s="214" t="s">
        <v>82</v>
      </c>
      <c r="AY110" s="213" t="s">
        <v>136</v>
      </c>
      <c r="BK110" s="215">
        <f>BK111</f>
        <v>0</v>
      </c>
    </row>
    <row r="111" s="1" customFormat="1" ht="16.5" customHeight="1">
      <c r="B111" s="43"/>
      <c r="C111" s="218" t="s">
        <v>10</v>
      </c>
      <c r="D111" s="218" t="s">
        <v>139</v>
      </c>
      <c r="E111" s="219" t="s">
        <v>887</v>
      </c>
      <c r="F111" s="220" t="s">
        <v>888</v>
      </c>
      <c r="G111" s="221" t="s">
        <v>148</v>
      </c>
      <c r="H111" s="222">
        <v>2</v>
      </c>
      <c r="I111" s="223"/>
      <c r="J111" s="224">
        <f>ROUND(I111*H111,2)</f>
        <v>0</v>
      </c>
      <c r="K111" s="220" t="s">
        <v>143</v>
      </c>
      <c r="L111" s="69"/>
      <c r="M111" s="225" t="s">
        <v>21</v>
      </c>
      <c r="N111" s="226" t="s">
        <v>46</v>
      </c>
      <c r="O111" s="4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1" t="s">
        <v>82</v>
      </c>
      <c r="AT111" s="21" t="s">
        <v>139</v>
      </c>
      <c r="AU111" s="21" t="s">
        <v>84</v>
      </c>
      <c r="AY111" s="21" t="s">
        <v>136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1" t="s">
        <v>82</v>
      </c>
      <c r="BK111" s="229">
        <f>ROUND(I111*H111,2)</f>
        <v>0</v>
      </c>
      <c r="BL111" s="21" t="s">
        <v>82</v>
      </c>
      <c r="BM111" s="21" t="s">
        <v>889</v>
      </c>
    </row>
    <row r="112" s="10" customFormat="1" ht="29.88" customHeight="1">
      <c r="B112" s="202"/>
      <c r="C112" s="203"/>
      <c r="D112" s="204" t="s">
        <v>74</v>
      </c>
      <c r="E112" s="216" t="s">
        <v>537</v>
      </c>
      <c r="F112" s="216" t="s">
        <v>538</v>
      </c>
      <c r="G112" s="203"/>
      <c r="H112" s="203"/>
      <c r="I112" s="206"/>
      <c r="J112" s="217">
        <f>BK112</f>
        <v>0</v>
      </c>
      <c r="K112" s="203"/>
      <c r="L112" s="208"/>
      <c r="M112" s="209"/>
      <c r="N112" s="210"/>
      <c r="O112" s="210"/>
      <c r="P112" s="211">
        <f>SUM(P113:P118)</f>
        <v>0</v>
      </c>
      <c r="Q112" s="210"/>
      <c r="R112" s="211">
        <f>SUM(R113:R118)</f>
        <v>0.077509999999999996</v>
      </c>
      <c r="S112" s="210"/>
      <c r="T112" s="212">
        <f>SUM(T113:T118)</f>
        <v>0</v>
      </c>
      <c r="AR112" s="213" t="s">
        <v>84</v>
      </c>
      <c r="AT112" s="214" t="s">
        <v>74</v>
      </c>
      <c r="AU112" s="214" t="s">
        <v>82</v>
      </c>
      <c r="AY112" s="213" t="s">
        <v>136</v>
      </c>
      <c r="BK112" s="215">
        <f>SUM(BK113:BK118)</f>
        <v>0</v>
      </c>
    </row>
    <row r="113" s="1" customFormat="1" ht="16.5" customHeight="1">
      <c r="B113" s="43"/>
      <c r="C113" s="218" t="s">
        <v>144</v>
      </c>
      <c r="D113" s="218" t="s">
        <v>139</v>
      </c>
      <c r="E113" s="219" t="s">
        <v>890</v>
      </c>
      <c r="F113" s="220" t="s">
        <v>891</v>
      </c>
      <c r="G113" s="221" t="s">
        <v>142</v>
      </c>
      <c r="H113" s="222">
        <v>6</v>
      </c>
      <c r="I113" s="223"/>
      <c r="J113" s="224">
        <f>ROUND(I113*H113,2)</f>
        <v>0</v>
      </c>
      <c r="K113" s="220" t="s">
        <v>143</v>
      </c>
      <c r="L113" s="69"/>
      <c r="M113" s="225" t="s">
        <v>21</v>
      </c>
      <c r="N113" s="226" t="s">
        <v>46</v>
      </c>
      <c r="O113" s="44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1" t="s">
        <v>82</v>
      </c>
      <c r="AT113" s="21" t="s">
        <v>139</v>
      </c>
      <c r="AU113" s="21" t="s">
        <v>84</v>
      </c>
      <c r="AY113" s="21" t="s">
        <v>136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1" t="s">
        <v>82</v>
      </c>
      <c r="BK113" s="229">
        <f>ROUND(I113*H113,2)</f>
        <v>0</v>
      </c>
      <c r="BL113" s="21" t="s">
        <v>82</v>
      </c>
      <c r="BM113" s="21" t="s">
        <v>892</v>
      </c>
    </row>
    <row r="114" s="1" customFormat="1" ht="25.5" customHeight="1">
      <c r="B114" s="43"/>
      <c r="C114" s="218" t="s">
        <v>217</v>
      </c>
      <c r="D114" s="218" t="s">
        <v>139</v>
      </c>
      <c r="E114" s="219" t="s">
        <v>893</v>
      </c>
      <c r="F114" s="220" t="s">
        <v>894</v>
      </c>
      <c r="G114" s="221" t="s">
        <v>142</v>
      </c>
      <c r="H114" s="222">
        <v>6</v>
      </c>
      <c r="I114" s="223"/>
      <c r="J114" s="224">
        <f>ROUND(I114*H114,2)</f>
        <v>0</v>
      </c>
      <c r="K114" s="220" t="s">
        <v>143</v>
      </c>
      <c r="L114" s="69"/>
      <c r="M114" s="225" t="s">
        <v>21</v>
      </c>
      <c r="N114" s="226" t="s">
        <v>46</v>
      </c>
      <c r="O114" s="44"/>
      <c r="P114" s="227">
        <f>O114*H114</f>
        <v>0</v>
      </c>
      <c r="Q114" s="227">
        <v>0.00017000000000000001</v>
      </c>
      <c r="R114" s="227">
        <f>Q114*H114</f>
        <v>0.0010200000000000001</v>
      </c>
      <c r="S114" s="227">
        <v>0</v>
      </c>
      <c r="T114" s="228">
        <f>S114*H114</f>
        <v>0</v>
      </c>
      <c r="AR114" s="21" t="s">
        <v>82</v>
      </c>
      <c r="AT114" s="21" t="s">
        <v>139</v>
      </c>
      <c r="AU114" s="21" t="s">
        <v>84</v>
      </c>
      <c r="AY114" s="21" t="s">
        <v>136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1" t="s">
        <v>82</v>
      </c>
      <c r="BK114" s="229">
        <f>ROUND(I114*H114,2)</f>
        <v>0</v>
      </c>
      <c r="BL114" s="21" t="s">
        <v>82</v>
      </c>
      <c r="BM114" s="21" t="s">
        <v>895</v>
      </c>
    </row>
    <row r="115" s="1" customFormat="1" ht="16.5" customHeight="1">
      <c r="B115" s="43"/>
      <c r="C115" s="218" t="s">
        <v>221</v>
      </c>
      <c r="D115" s="218" t="s">
        <v>139</v>
      </c>
      <c r="E115" s="219" t="s">
        <v>896</v>
      </c>
      <c r="F115" s="220" t="s">
        <v>897</v>
      </c>
      <c r="G115" s="221" t="s">
        <v>142</v>
      </c>
      <c r="H115" s="222">
        <v>6</v>
      </c>
      <c r="I115" s="223"/>
      <c r="J115" s="224">
        <f>ROUND(I115*H115,2)</f>
        <v>0</v>
      </c>
      <c r="K115" s="220" t="s">
        <v>143</v>
      </c>
      <c r="L115" s="69"/>
      <c r="M115" s="225" t="s">
        <v>21</v>
      </c>
      <c r="N115" s="226" t="s">
        <v>46</v>
      </c>
      <c r="O115" s="44"/>
      <c r="P115" s="227">
        <f>O115*H115</f>
        <v>0</v>
      </c>
      <c r="Q115" s="227">
        <v>0.00012</v>
      </c>
      <c r="R115" s="227">
        <f>Q115*H115</f>
        <v>0.00072000000000000005</v>
      </c>
      <c r="S115" s="227">
        <v>0</v>
      </c>
      <c r="T115" s="228">
        <f>S115*H115</f>
        <v>0</v>
      </c>
      <c r="AR115" s="21" t="s">
        <v>82</v>
      </c>
      <c r="AT115" s="21" t="s">
        <v>139</v>
      </c>
      <c r="AU115" s="21" t="s">
        <v>84</v>
      </c>
      <c r="AY115" s="21" t="s">
        <v>136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1" t="s">
        <v>82</v>
      </c>
      <c r="BK115" s="229">
        <f>ROUND(I115*H115,2)</f>
        <v>0</v>
      </c>
      <c r="BL115" s="21" t="s">
        <v>82</v>
      </c>
      <c r="BM115" s="21" t="s">
        <v>898</v>
      </c>
    </row>
    <row r="116" s="1" customFormat="1" ht="25.5" customHeight="1">
      <c r="B116" s="43"/>
      <c r="C116" s="218" t="s">
        <v>225</v>
      </c>
      <c r="D116" s="218" t="s">
        <v>139</v>
      </c>
      <c r="E116" s="219" t="s">
        <v>899</v>
      </c>
      <c r="F116" s="220" t="s">
        <v>900</v>
      </c>
      <c r="G116" s="221" t="s">
        <v>142</v>
      </c>
      <c r="H116" s="222">
        <v>6</v>
      </c>
      <c r="I116" s="223"/>
      <c r="J116" s="224">
        <f>ROUND(I116*H116,2)</f>
        <v>0</v>
      </c>
      <c r="K116" s="220" t="s">
        <v>143</v>
      </c>
      <c r="L116" s="69"/>
      <c r="M116" s="225" t="s">
        <v>21</v>
      </c>
      <c r="N116" s="226" t="s">
        <v>46</v>
      </c>
      <c r="O116" s="44"/>
      <c r="P116" s="227">
        <f>O116*H116</f>
        <v>0</v>
      </c>
      <c r="Q116" s="227">
        <v>0.00012</v>
      </c>
      <c r="R116" s="227">
        <f>Q116*H116</f>
        <v>0.00072000000000000005</v>
      </c>
      <c r="S116" s="227">
        <v>0</v>
      </c>
      <c r="T116" s="228">
        <f>S116*H116</f>
        <v>0</v>
      </c>
      <c r="AR116" s="21" t="s">
        <v>82</v>
      </c>
      <c r="AT116" s="21" t="s">
        <v>139</v>
      </c>
      <c r="AU116" s="21" t="s">
        <v>84</v>
      </c>
      <c r="AY116" s="21" t="s">
        <v>136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1" t="s">
        <v>82</v>
      </c>
      <c r="BK116" s="229">
        <f>ROUND(I116*H116,2)</f>
        <v>0</v>
      </c>
      <c r="BL116" s="21" t="s">
        <v>82</v>
      </c>
      <c r="BM116" s="21" t="s">
        <v>901</v>
      </c>
    </row>
    <row r="117" s="1" customFormat="1" ht="25.5" customHeight="1">
      <c r="B117" s="43"/>
      <c r="C117" s="218" t="s">
        <v>229</v>
      </c>
      <c r="D117" s="218" t="s">
        <v>139</v>
      </c>
      <c r="E117" s="219" t="s">
        <v>902</v>
      </c>
      <c r="F117" s="220" t="s">
        <v>903</v>
      </c>
      <c r="G117" s="221" t="s">
        <v>142</v>
      </c>
      <c r="H117" s="222">
        <v>79</v>
      </c>
      <c r="I117" s="223"/>
      <c r="J117" s="224">
        <f>ROUND(I117*H117,2)</f>
        <v>0</v>
      </c>
      <c r="K117" s="220" t="s">
        <v>143</v>
      </c>
      <c r="L117" s="69"/>
      <c r="M117" s="225" t="s">
        <v>21</v>
      </c>
      <c r="N117" s="226" t="s">
        <v>46</v>
      </c>
      <c r="O117" s="44"/>
      <c r="P117" s="227">
        <f>O117*H117</f>
        <v>0</v>
      </c>
      <c r="Q117" s="227">
        <v>0.00029</v>
      </c>
      <c r="R117" s="227">
        <f>Q117*H117</f>
        <v>0.02291</v>
      </c>
      <c r="S117" s="227">
        <v>0</v>
      </c>
      <c r="T117" s="228">
        <f>S117*H117</f>
        <v>0</v>
      </c>
      <c r="AR117" s="21" t="s">
        <v>82</v>
      </c>
      <c r="AT117" s="21" t="s">
        <v>139</v>
      </c>
      <c r="AU117" s="21" t="s">
        <v>84</v>
      </c>
      <c r="AY117" s="21" t="s">
        <v>136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1" t="s">
        <v>82</v>
      </c>
      <c r="BK117" s="229">
        <f>ROUND(I117*H117,2)</f>
        <v>0</v>
      </c>
      <c r="BL117" s="21" t="s">
        <v>82</v>
      </c>
      <c r="BM117" s="21" t="s">
        <v>904</v>
      </c>
    </row>
    <row r="118" s="1" customFormat="1" ht="25.5" customHeight="1">
      <c r="B118" s="43"/>
      <c r="C118" s="218" t="s">
        <v>9</v>
      </c>
      <c r="D118" s="218" t="s">
        <v>139</v>
      </c>
      <c r="E118" s="219" t="s">
        <v>905</v>
      </c>
      <c r="F118" s="220" t="s">
        <v>906</v>
      </c>
      <c r="G118" s="221" t="s">
        <v>142</v>
      </c>
      <c r="H118" s="222">
        <v>79</v>
      </c>
      <c r="I118" s="223"/>
      <c r="J118" s="224">
        <f>ROUND(I118*H118,2)</f>
        <v>0</v>
      </c>
      <c r="K118" s="220" t="s">
        <v>143</v>
      </c>
      <c r="L118" s="69"/>
      <c r="M118" s="225" t="s">
        <v>21</v>
      </c>
      <c r="N118" s="226" t="s">
        <v>46</v>
      </c>
      <c r="O118" s="44"/>
      <c r="P118" s="227">
        <f>O118*H118</f>
        <v>0</v>
      </c>
      <c r="Q118" s="227">
        <v>0.00066</v>
      </c>
      <c r="R118" s="227">
        <f>Q118*H118</f>
        <v>0.052139999999999999</v>
      </c>
      <c r="S118" s="227">
        <v>0</v>
      </c>
      <c r="T118" s="228">
        <f>S118*H118</f>
        <v>0</v>
      </c>
      <c r="AR118" s="21" t="s">
        <v>82</v>
      </c>
      <c r="AT118" s="21" t="s">
        <v>139</v>
      </c>
      <c r="AU118" s="21" t="s">
        <v>84</v>
      </c>
      <c r="AY118" s="21" t="s">
        <v>136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1" t="s">
        <v>82</v>
      </c>
      <c r="BK118" s="229">
        <f>ROUND(I118*H118,2)</f>
        <v>0</v>
      </c>
      <c r="BL118" s="21" t="s">
        <v>82</v>
      </c>
      <c r="BM118" s="21" t="s">
        <v>907</v>
      </c>
    </row>
    <row r="119" s="10" customFormat="1" ht="29.88" customHeight="1">
      <c r="B119" s="202"/>
      <c r="C119" s="203"/>
      <c r="D119" s="204" t="s">
        <v>74</v>
      </c>
      <c r="E119" s="216" t="s">
        <v>908</v>
      </c>
      <c r="F119" s="216" t="s">
        <v>909</v>
      </c>
      <c r="G119" s="203"/>
      <c r="H119" s="203"/>
      <c r="I119" s="206"/>
      <c r="J119" s="217">
        <f>BK119</f>
        <v>0</v>
      </c>
      <c r="K119" s="203"/>
      <c r="L119" s="208"/>
      <c r="M119" s="209"/>
      <c r="N119" s="210"/>
      <c r="O119" s="210"/>
      <c r="P119" s="211">
        <f>SUM(P120:P121)</f>
        <v>0</v>
      </c>
      <c r="Q119" s="210"/>
      <c r="R119" s="211">
        <f>SUM(R120:R121)</f>
        <v>0.1173</v>
      </c>
      <c r="S119" s="210"/>
      <c r="T119" s="212">
        <f>SUM(T120:T121)</f>
        <v>0</v>
      </c>
      <c r="AR119" s="213" t="s">
        <v>84</v>
      </c>
      <c r="AT119" s="214" t="s">
        <v>74</v>
      </c>
      <c r="AU119" s="214" t="s">
        <v>82</v>
      </c>
      <c r="AY119" s="213" t="s">
        <v>136</v>
      </c>
      <c r="BK119" s="215">
        <f>SUM(BK120:BK121)</f>
        <v>0</v>
      </c>
    </row>
    <row r="120" s="1" customFormat="1" ht="25.5" customHeight="1">
      <c r="B120" s="43"/>
      <c r="C120" s="218" t="s">
        <v>239</v>
      </c>
      <c r="D120" s="218" t="s">
        <v>139</v>
      </c>
      <c r="E120" s="219" t="s">
        <v>910</v>
      </c>
      <c r="F120" s="220" t="s">
        <v>911</v>
      </c>
      <c r="G120" s="221" t="s">
        <v>142</v>
      </c>
      <c r="H120" s="222">
        <v>255</v>
      </c>
      <c r="I120" s="223"/>
      <c r="J120" s="224">
        <f>ROUND(I120*H120,2)</f>
        <v>0</v>
      </c>
      <c r="K120" s="220" t="s">
        <v>143</v>
      </c>
      <c r="L120" s="69"/>
      <c r="M120" s="225" t="s">
        <v>21</v>
      </c>
      <c r="N120" s="226" t="s">
        <v>46</v>
      </c>
      <c r="O120" s="44"/>
      <c r="P120" s="227">
        <f>O120*H120</f>
        <v>0</v>
      </c>
      <c r="Q120" s="227">
        <v>0.00020000000000000001</v>
      </c>
      <c r="R120" s="227">
        <f>Q120*H120</f>
        <v>0.051000000000000004</v>
      </c>
      <c r="S120" s="227">
        <v>0</v>
      </c>
      <c r="T120" s="228">
        <f>S120*H120</f>
        <v>0</v>
      </c>
      <c r="AR120" s="21" t="s">
        <v>144</v>
      </c>
      <c r="AT120" s="21" t="s">
        <v>139</v>
      </c>
      <c r="AU120" s="21" t="s">
        <v>84</v>
      </c>
      <c r="AY120" s="21" t="s">
        <v>136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1" t="s">
        <v>82</v>
      </c>
      <c r="BK120" s="229">
        <f>ROUND(I120*H120,2)</f>
        <v>0</v>
      </c>
      <c r="BL120" s="21" t="s">
        <v>144</v>
      </c>
      <c r="BM120" s="21" t="s">
        <v>912</v>
      </c>
    </row>
    <row r="121" s="1" customFormat="1" ht="25.5" customHeight="1">
      <c r="B121" s="43"/>
      <c r="C121" s="218" t="s">
        <v>243</v>
      </c>
      <c r="D121" s="218" t="s">
        <v>139</v>
      </c>
      <c r="E121" s="219" t="s">
        <v>913</v>
      </c>
      <c r="F121" s="220" t="s">
        <v>914</v>
      </c>
      <c r="G121" s="221" t="s">
        <v>142</v>
      </c>
      <c r="H121" s="222">
        <v>255</v>
      </c>
      <c r="I121" s="223"/>
      <c r="J121" s="224">
        <f>ROUND(I121*H121,2)</f>
        <v>0</v>
      </c>
      <c r="K121" s="220" t="s">
        <v>143</v>
      </c>
      <c r="L121" s="69"/>
      <c r="M121" s="225" t="s">
        <v>21</v>
      </c>
      <c r="N121" s="226" t="s">
        <v>46</v>
      </c>
      <c r="O121" s="44"/>
      <c r="P121" s="227">
        <f>O121*H121</f>
        <v>0</v>
      </c>
      <c r="Q121" s="227">
        <v>0.00025999999999999998</v>
      </c>
      <c r="R121" s="227">
        <f>Q121*H121</f>
        <v>0.066299999999999998</v>
      </c>
      <c r="S121" s="227">
        <v>0</v>
      </c>
      <c r="T121" s="228">
        <f>S121*H121</f>
        <v>0</v>
      </c>
      <c r="AR121" s="21" t="s">
        <v>144</v>
      </c>
      <c r="AT121" s="21" t="s">
        <v>139</v>
      </c>
      <c r="AU121" s="21" t="s">
        <v>84</v>
      </c>
      <c r="AY121" s="21" t="s">
        <v>136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1" t="s">
        <v>82</v>
      </c>
      <c r="BK121" s="229">
        <f>ROUND(I121*H121,2)</f>
        <v>0</v>
      </c>
      <c r="BL121" s="21" t="s">
        <v>144</v>
      </c>
      <c r="BM121" s="21" t="s">
        <v>915</v>
      </c>
    </row>
    <row r="122" s="10" customFormat="1" ht="37.44" customHeight="1">
      <c r="B122" s="202"/>
      <c r="C122" s="203"/>
      <c r="D122" s="204" t="s">
        <v>74</v>
      </c>
      <c r="E122" s="205" t="s">
        <v>559</v>
      </c>
      <c r="F122" s="205" t="s">
        <v>560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SUM(P123:P126)</f>
        <v>0</v>
      </c>
      <c r="Q122" s="210"/>
      <c r="R122" s="211">
        <f>SUM(R123:R126)</f>
        <v>0</v>
      </c>
      <c r="S122" s="210"/>
      <c r="T122" s="212">
        <f>SUM(T123:T126)</f>
        <v>0</v>
      </c>
      <c r="AR122" s="213" t="s">
        <v>162</v>
      </c>
      <c r="AT122" s="214" t="s">
        <v>74</v>
      </c>
      <c r="AU122" s="214" t="s">
        <v>75</v>
      </c>
      <c r="AY122" s="213" t="s">
        <v>136</v>
      </c>
      <c r="BK122" s="215">
        <f>SUM(BK123:BK126)</f>
        <v>0</v>
      </c>
    </row>
    <row r="123" s="1" customFormat="1" ht="16.5" customHeight="1">
      <c r="B123" s="43"/>
      <c r="C123" s="218" t="s">
        <v>247</v>
      </c>
      <c r="D123" s="218" t="s">
        <v>139</v>
      </c>
      <c r="E123" s="219" t="s">
        <v>916</v>
      </c>
      <c r="F123" s="220" t="s">
        <v>917</v>
      </c>
      <c r="G123" s="221" t="s">
        <v>918</v>
      </c>
      <c r="H123" s="222">
        <v>1</v>
      </c>
      <c r="I123" s="223"/>
      <c r="J123" s="224">
        <f>ROUND(I123*H123,2)</f>
        <v>0</v>
      </c>
      <c r="K123" s="220" t="s">
        <v>21</v>
      </c>
      <c r="L123" s="69"/>
      <c r="M123" s="225" t="s">
        <v>21</v>
      </c>
      <c r="N123" s="226" t="s">
        <v>46</v>
      </c>
      <c r="O123" s="44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1" t="s">
        <v>155</v>
      </c>
      <c r="AT123" s="21" t="s">
        <v>139</v>
      </c>
      <c r="AU123" s="21" t="s">
        <v>82</v>
      </c>
      <c r="AY123" s="21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1" t="s">
        <v>82</v>
      </c>
      <c r="BK123" s="229">
        <f>ROUND(I123*H123,2)</f>
        <v>0</v>
      </c>
      <c r="BL123" s="21" t="s">
        <v>155</v>
      </c>
      <c r="BM123" s="21" t="s">
        <v>919</v>
      </c>
    </row>
    <row r="124" s="1" customFormat="1" ht="16.5" customHeight="1">
      <c r="B124" s="43"/>
      <c r="C124" s="218" t="s">
        <v>251</v>
      </c>
      <c r="D124" s="218" t="s">
        <v>139</v>
      </c>
      <c r="E124" s="219" t="s">
        <v>920</v>
      </c>
      <c r="F124" s="220" t="s">
        <v>921</v>
      </c>
      <c r="G124" s="221" t="s">
        <v>918</v>
      </c>
      <c r="H124" s="222">
        <v>1</v>
      </c>
      <c r="I124" s="223"/>
      <c r="J124" s="224">
        <f>ROUND(I124*H124,2)</f>
        <v>0</v>
      </c>
      <c r="K124" s="220" t="s">
        <v>21</v>
      </c>
      <c r="L124" s="69"/>
      <c r="M124" s="225" t="s">
        <v>21</v>
      </c>
      <c r="N124" s="226" t="s">
        <v>46</v>
      </c>
      <c r="O124" s="4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1" t="s">
        <v>155</v>
      </c>
      <c r="AT124" s="21" t="s">
        <v>139</v>
      </c>
      <c r="AU124" s="21" t="s">
        <v>82</v>
      </c>
      <c r="AY124" s="21" t="s">
        <v>136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1" t="s">
        <v>82</v>
      </c>
      <c r="BK124" s="229">
        <f>ROUND(I124*H124,2)</f>
        <v>0</v>
      </c>
      <c r="BL124" s="21" t="s">
        <v>155</v>
      </c>
      <c r="BM124" s="21" t="s">
        <v>922</v>
      </c>
    </row>
    <row r="125" s="1" customFormat="1" ht="16.5" customHeight="1">
      <c r="B125" s="43"/>
      <c r="C125" s="218" t="s">
        <v>255</v>
      </c>
      <c r="D125" s="218" t="s">
        <v>139</v>
      </c>
      <c r="E125" s="219" t="s">
        <v>923</v>
      </c>
      <c r="F125" s="220" t="s">
        <v>924</v>
      </c>
      <c r="G125" s="221" t="s">
        <v>918</v>
      </c>
      <c r="H125" s="222">
        <v>1</v>
      </c>
      <c r="I125" s="223"/>
      <c r="J125" s="224">
        <f>ROUND(I125*H125,2)</f>
        <v>0</v>
      </c>
      <c r="K125" s="220" t="s">
        <v>21</v>
      </c>
      <c r="L125" s="69"/>
      <c r="M125" s="225" t="s">
        <v>21</v>
      </c>
      <c r="N125" s="226" t="s">
        <v>46</v>
      </c>
      <c r="O125" s="44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21" t="s">
        <v>155</v>
      </c>
      <c r="AT125" s="21" t="s">
        <v>139</v>
      </c>
      <c r="AU125" s="21" t="s">
        <v>82</v>
      </c>
      <c r="AY125" s="21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1" t="s">
        <v>82</v>
      </c>
      <c r="BK125" s="229">
        <f>ROUND(I125*H125,2)</f>
        <v>0</v>
      </c>
      <c r="BL125" s="21" t="s">
        <v>155</v>
      </c>
      <c r="BM125" s="21" t="s">
        <v>925</v>
      </c>
    </row>
    <row r="126" s="1" customFormat="1" ht="16.5" customHeight="1">
      <c r="B126" s="43"/>
      <c r="C126" s="218" t="s">
        <v>259</v>
      </c>
      <c r="D126" s="218" t="s">
        <v>139</v>
      </c>
      <c r="E126" s="219" t="s">
        <v>926</v>
      </c>
      <c r="F126" s="220" t="s">
        <v>927</v>
      </c>
      <c r="G126" s="221" t="s">
        <v>918</v>
      </c>
      <c r="H126" s="222">
        <v>1</v>
      </c>
      <c r="I126" s="223"/>
      <c r="J126" s="224">
        <f>ROUND(I126*H126,2)</f>
        <v>0</v>
      </c>
      <c r="K126" s="220" t="s">
        <v>21</v>
      </c>
      <c r="L126" s="69"/>
      <c r="M126" s="225" t="s">
        <v>21</v>
      </c>
      <c r="N126" s="252" t="s">
        <v>46</v>
      </c>
      <c r="O126" s="253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AR126" s="21" t="s">
        <v>155</v>
      </c>
      <c r="AT126" s="21" t="s">
        <v>139</v>
      </c>
      <c r="AU126" s="21" t="s">
        <v>82</v>
      </c>
      <c r="AY126" s="21" t="s">
        <v>136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1" t="s">
        <v>82</v>
      </c>
      <c r="BK126" s="229">
        <f>ROUND(I126*H126,2)</f>
        <v>0</v>
      </c>
      <c r="BL126" s="21" t="s">
        <v>155</v>
      </c>
      <c r="BM126" s="21" t="s">
        <v>928</v>
      </c>
    </row>
    <row r="127" s="1" customFormat="1" ht="6.96" customHeight="1">
      <c r="B127" s="64"/>
      <c r="C127" s="65"/>
      <c r="D127" s="65"/>
      <c r="E127" s="65"/>
      <c r="F127" s="65"/>
      <c r="G127" s="65"/>
      <c r="H127" s="65"/>
      <c r="I127" s="163"/>
      <c r="J127" s="65"/>
      <c r="K127" s="65"/>
      <c r="L127" s="69"/>
    </row>
  </sheetData>
  <sheetProtection sheet="1" autoFilter="0" formatColumns="0" formatRows="0" objects="1" scenarios="1" spinCount="100000" saltValue="eBv+vE/TTsSqrC3x+WY4z3JizOACSkpepD6S7sDp7uezMZeuynROclNnr0cwwzLyHGTe7CXahWjbPwVf7y7Pkw==" hashValue="YN5Wc+hgDx2x7DN8yFnU1Yy3ueJ4cYfMH3xZWQhFMBnwsMCZTsalnjEluaMIubXtGnU3X5wmKWAJPMobz5H1mA==" algorithmName="SHA-512" password="CC35"/>
  <autoFilter ref="C86:K126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ht="37.5" customHeight="1"/>
    <row r="2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2" customFormat="1" ht="45" customHeight="1">
      <c r="B3" s="260"/>
      <c r="C3" s="261" t="s">
        <v>929</v>
      </c>
      <c r="D3" s="261"/>
      <c r="E3" s="261"/>
      <c r="F3" s="261"/>
      <c r="G3" s="261"/>
      <c r="H3" s="261"/>
      <c r="I3" s="261"/>
      <c r="J3" s="261"/>
      <c r="K3" s="262"/>
    </row>
    <row r="4" ht="25.5" customHeight="1">
      <c r="B4" s="263"/>
      <c r="C4" s="264" t="s">
        <v>930</v>
      </c>
      <c r="D4" s="264"/>
      <c r="E4" s="264"/>
      <c r="F4" s="264"/>
      <c r="G4" s="264"/>
      <c r="H4" s="264"/>
      <c r="I4" s="264"/>
      <c r="J4" s="264"/>
      <c r="K4" s="265"/>
    </row>
    <row r="5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ht="15" customHeight="1">
      <c r="B6" s="263"/>
      <c r="C6" s="267" t="s">
        <v>931</v>
      </c>
      <c r="D6" s="267"/>
      <c r="E6" s="267"/>
      <c r="F6" s="267"/>
      <c r="G6" s="267"/>
      <c r="H6" s="267"/>
      <c r="I6" s="267"/>
      <c r="J6" s="267"/>
      <c r="K6" s="265"/>
    </row>
    <row r="7" ht="15" customHeight="1">
      <c r="B7" s="268"/>
      <c r="C7" s="267" t="s">
        <v>932</v>
      </c>
      <c r="D7" s="267"/>
      <c r="E7" s="267"/>
      <c r="F7" s="267"/>
      <c r="G7" s="267"/>
      <c r="H7" s="267"/>
      <c r="I7" s="267"/>
      <c r="J7" s="267"/>
      <c r="K7" s="265"/>
    </row>
    <row r="8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ht="15" customHeight="1">
      <c r="B9" s="268"/>
      <c r="C9" s="267" t="s">
        <v>933</v>
      </c>
      <c r="D9" s="267"/>
      <c r="E9" s="267"/>
      <c r="F9" s="267"/>
      <c r="G9" s="267"/>
      <c r="H9" s="267"/>
      <c r="I9" s="267"/>
      <c r="J9" s="267"/>
      <c r="K9" s="265"/>
    </row>
    <row r="10" ht="15" customHeight="1">
      <c r="B10" s="268"/>
      <c r="C10" s="267"/>
      <c r="D10" s="267" t="s">
        <v>934</v>
      </c>
      <c r="E10" s="267"/>
      <c r="F10" s="267"/>
      <c r="G10" s="267"/>
      <c r="H10" s="267"/>
      <c r="I10" s="267"/>
      <c r="J10" s="267"/>
      <c r="K10" s="265"/>
    </row>
    <row r="11" ht="15" customHeight="1">
      <c r="B11" s="268"/>
      <c r="C11" s="269"/>
      <c r="D11" s="267" t="s">
        <v>935</v>
      </c>
      <c r="E11" s="267"/>
      <c r="F11" s="267"/>
      <c r="G11" s="267"/>
      <c r="H11" s="267"/>
      <c r="I11" s="267"/>
      <c r="J11" s="267"/>
      <c r="K11" s="265"/>
    </row>
    <row r="12" ht="12.75" customHeight="1">
      <c r="B12" s="268"/>
      <c r="C12" s="269"/>
      <c r="D12" s="269"/>
      <c r="E12" s="269"/>
      <c r="F12" s="269"/>
      <c r="G12" s="269"/>
      <c r="H12" s="269"/>
      <c r="I12" s="269"/>
      <c r="J12" s="269"/>
      <c r="K12" s="265"/>
    </row>
    <row r="13" ht="15" customHeight="1">
      <c r="B13" s="268"/>
      <c r="C13" s="269"/>
      <c r="D13" s="267" t="s">
        <v>936</v>
      </c>
      <c r="E13" s="267"/>
      <c r="F13" s="267"/>
      <c r="G13" s="267"/>
      <c r="H13" s="267"/>
      <c r="I13" s="267"/>
      <c r="J13" s="267"/>
      <c r="K13" s="265"/>
    </row>
    <row r="14" ht="15" customHeight="1">
      <c r="B14" s="268"/>
      <c r="C14" s="269"/>
      <c r="D14" s="267" t="s">
        <v>937</v>
      </c>
      <c r="E14" s="267"/>
      <c r="F14" s="267"/>
      <c r="G14" s="267"/>
      <c r="H14" s="267"/>
      <c r="I14" s="267"/>
      <c r="J14" s="267"/>
      <c r="K14" s="265"/>
    </row>
    <row r="15" ht="15" customHeight="1">
      <c r="B15" s="268"/>
      <c r="C15" s="269"/>
      <c r="D15" s="267" t="s">
        <v>938</v>
      </c>
      <c r="E15" s="267"/>
      <c r="F15" s="267"/>
      <c r="G15" s="267"/>
      <c r="H15" s="267"/>
      <c r="I15" s="267"/>
      <c r="J15" s="267"/>
      <c r="K15" s="265"/>
    </row>
    <row r="16" ht="15" customHeight="1">
      <c r="B16" s="268"/>
      <c r="C16" s="269"/>
      <c r="D16" s="269"/>
      <c r="E16" s="270" t="s">
        <v>81</v>
      </c>
      <c r="F16" s="267" t="s">
        <v>939</v>
      </c>
      <c r="G16" s="267"/>
      <c r="H16" s="267"/>
      <c r="I16" s="267"/>
      <c r="J16" s="267"/>
      <c r="K16" s="265"/>
    </row>
    <row r="17" ht="15" customHeight="1">
      <c r="B17" s="268"/>
      <c r="C17" s="269"/>
      <c r="D17" s="269"/>
      <c r="E17" s="270" t="s">
        <v>940</v>
      </c>
      <c r="F17" s="267" t="s">
        <v>941</v>
      </c>
      <c r="G17" s="267"/>
      <c r="H17" s="267"/>
      <c r="I17" s="267"/>
      <c r="J17" s="267"/>
      <c r="K17" s="265"/>
    </row>
    <row r="18" ht="15" customHeight="1">
      <c r="B18" s="268"/>
      <c r="C18" s="269"/>
      <c r="D18" s="269"/>
      <c r="E18" s="270" t="s">
        <v>942</v>
      </c>
      <c r="F18" s="267" t="s">
        <v>943</v>
      </c>
      <c r="G18" s="267"/>
      <c r="H18" s="267"/>
      <c r="I18" s="267"/>
      <c r="J18" s="267"/>
      <c r="K18" s="265"/>
    </row>
    <row r="19" ht="15" customHeight="1">
      <c r="B19" s="268"/>
      <c r="C19" s="269"/>
      <c r="D19" s="269"/>
      <c r="E19" s="270" t="s">
        <v>944</v>
      </c>
      <c r="F19" s="267" t="s">
        <v>945</v>
      </c>
      <c r="G19" s="267"/>
      <c r="H19" s="267"/>
      <c r="I19" s="267"/>
      <c r="J19" s="267"/>
      <c r="K19" s="265"/>
    </row>
    <row r="20" ht="15" customHeight="1">
      <c r="B20" s="268"/>
      <c r="C20" s="269"/>
      <c r="D20" s="269"/>
      <c r="E20" s="270" t="s">
        <v>946</v>
      </c>
      <c r="F20" s="267" t="s">
        <v>947</v>
      </c>
      <c r="G20" s="267"/>
      <c r="H20" s="267"/>
      <c r="I20" s="267"/>
      <c r="J20" s="267"/>
      <c r="K20" s="265"/>
    </row>
    <row r="21" ht="15" customHeight="1">
      <c r="B21" s="268"/>
      <c r="C21" s="269"/>
      <c r="D21" s="269"/>
      <c r="E21" s="270" t="s">
        <v>948</v>
      </c>
      <c r="F21" s="267" t="s">
        <v>949</v>
      </c>
      <c r="G21" s="267"/>
      <c r="H21" s="267"/>
      <c r="I21" s="267"/>
      <c r="J21" s="267"/>
      <c r="K21" s="265"/>
    </row>
    <row r="22" ht="12.75" customHeight="1">
      <c r="B22" s="268"/>
      <c r="C22" s="269"/>
      <c r="D22" s="269"/>
      <c r="E22" s="269"/>
      <c r="F22" s="269"/>
      <c r="G22" s="269"/>
      <c r="H22" s="269"/>
      <c r="I22" s="269"/>
      <c r="J22" s="269"/>
      <c r="K22" s="265"/>
    </row>
    <row r="23" ht="15" customHeight="1">
      <c r="B23" s="268"/>
      <c r="C23" s="267" t="s">
        <v>950</v>
      </c>
      <c r="D23" s="267"/>
      <c r="E23" s="267"/>
      <c r="F23" s="267"/>
      <c r="G23" s="267"/>
      <c r="H23" s="267"/>
      <c r="I23" s="267"/>
      <c r="J23" s="267"/>
      <c r="K23" s="265"/>
    </row>
    <row r="24" ht="15" customHeight="1">
      <c r="B24" s="268"/>
      <c r="C24" s="267" t="s">
        <v>951</v>
      </c>
      <c r="D24" s="267"/>
      <c r="E24" s="267"/>
      <c r="F24" s="267"/>
      <c r="G24" s="267"/>
      <c r="H24" s="267"/>
      <c r="I24" s="267"/>
      <c r="J24" s="267"/>
      <c r="K24" s="265"/>
    </row>
    <row r="25" ht="15" customHeight="1">
      <c r="B25" s="268"/>
      <c r="C25" s="267"/>
      <c r="D25" s="267" t="s">
        <v>952</v>
      </c>
      <c r="E25" s="267"/>
      <c r="F25" s="267"/>
      <c r="G25" s="267"/>
      <c r="H25" s="267"/>
      <c r="I25" s="267"/>
      <c r="J25" s="267"/>
      <c r="K25" s="265"/>
    </row>
    <row r="26" ht="15" customHeight="1">
      <c r="B26" s="268"/>
      <c r="C26" s="269"/>
      <c r="D26" s="267" t="s">
        <v>953</v>
      </c>
      <c r="E26" s="267"/>
      <c r="F26" s="267"/>
      <c r="G26" s="267"/>
      <c r="H26" s="267"/>
      <c r="I26" s="267"/>
      <c r="J26" s="267"/>
      <c r="K26" s="265"/>
    </row>
    <row r="27" ht="12.75" customHeight="1">
      <c r="B27" s="268"/>
      <c r="C27" s="269"/>
      <c r="D27" s="269"/>
      <c r="E27" s="269"/>
      <c r="F27" s="269"/>
      <c r="G27" s="269"/>
      <c r="H27" s="269"/>
      <c r="I27" s="269"/>
      <c r="J27" s="269"/>
      <c r="K27" s="265"/>
    </row>
    <row r="28" ht="15" customHeight="1">
      <c r="B28" s="268"/>
      <c r="C28" s="269"/>
      <c r="D28" s="267" t="s">
        <v>954</v>
      </c>
      <c r="E28" s="267"/>
      <c r="F28" s="267"/>
      <c r="G28" s="267"/>
      <c r="H28" s="267"/>
      <c r="I28" s="267"/>
      <c r="J28" s="267"/>
      <c r="K28" s="265"/>
    </row>
    <row r="29" ht="15" customHeight="1">
      <c r="B29" s="268"/>
      <c r="C29" s="269"/>
      <c r="D29" s="267" t="s">
        <v>955</v>
      </c>
      <c r="E29" s="267"/>
      <c r="F29" s="267"/>
      <c r="G29" s="267"/>
      <c r="H29" s="267"/>
      <c r="I29" s="267"/>
      <c r="J29" s="267"/>
      <c r="K29" s="265"/>
    </row>
    <row r="30" ht="12.75" customHeight="1">
      <c r="B30" s="268"/>
      <c r="C30" s="269"/>
      <c r="D30" s="269"/>
      <c r="E30" s="269"/>
      <c r="F30" s="269"/>
      <c r="G30" s="269"/>
      <c r="H30" s="269"/>
      <c r="I30" s="269"/>
      <c r="J30" s="269"/>
      <c r="K30" s="265"/>
    </row>
    <row r="31" ht="15" customHeight="1">
      <c r="B31" s="268"/>
      <c r="C31" s="269"/>
      <c r="D31" s="267" t="s">
        <v>956</v>
      </c>
      <c r="E31" s="267"/>
      <c r="F31" s="267"/>
      <c r="G31" s="267"/>
      <c r="H31" s="267"/>
      <c r="I31" s="267"/>
      <c r="J31" s="267"/>
      <c r="K31" s="265"/>
    </row>
    <row r="32" ht="15" customHeight="1">
      <c r="B32" s="268"/>
      <c r="C32" s="269"/>
      <c r="D32" s="267" t="s">
        <v>957</v>
      </c>
      <c r="E32" s="267"/>
      <c r="F32" s="267"/>
      <c r="G32" s="267"/>
      <c r="H32" s="267"/>
      <c r="I32" s="267"/>
      <c r="J32" s="267"/>
      <c r="K32" s="265"/>
    </row>
    <row r="33" ht="15" customHeight="1">
      <c r="B33" s="268"/>
      <c r="C33" s="269"/>
      <c r="D33" s="267" t="s">
        <v>958</v>
      </c>
      <c r="E33" s="267"/>
      <c r="F33" s="267"/>
      <c r="G33" s="267"/>
      <c r="H33" s="267"/>
      <c r="I33" s="267"/>
      <c r="J33" s="267"/>
      <c r="K33" s="265"/>
    </row>
    <row r="34" ht="15" customHeight="1">
      <c r="B34" s="268"/>
      <c r="C34" s="269"/>
      <c r="D34" s="267"/>
      <c r="E34" s="271" t="s">
        <v>121</v>
      </c>
      <c r="F34" s="267"/>
      <c r="G34" s="267" t="s">
        <v>959</v>
      </c>
      <c r="H34" s="267"/>
      <c r="I34" s="267"/>
      <c r="J34" s="267"/>
      <c r="K34" s="265"/>
    </row>
    <row r="35" ht="30.75" customHeight="1">
      <c r="B35" s="268"/>
      <c r="C35" s="269"/>
      <c r="D35" s="267"/>
      <c r="E35" s="271" t="s">
        <v>960</v>
      </c>
      <c r="F35" s="267"/>
      <c r="G35" s="267" t="s">
        <v>961</v>
      </c>
      <c r="H35" s="267"/>
      <c r="I35" s="267"/>
      <c r="J35" s="267"/>
      <c r="K35" s="265"/>
    </row>
    <row r="36" ht="15" customHeight="1">
      <c r="B36" s="268"/>
      <c r="C36" s="269"/>
      <c r="D36" s="267"/>
      <c r="E36" s="271" t="s">
        <v>56</v>
      </c>
      <c r="F36" s="267"/>
      <c r="G36" s="267" t="s">
        <v>962</v>
      </c>
      <c r="H36" s="267"/>
      <c r="I36" s="267"/>
      <c r="J36" s="267"/>
      <c r="K36" s="265"/>
    </row>
    <row r="37" ht="15" customHeight="1">
      <c r="B37" s="268"/>
      <c r="C37" s="269"/>
      <c r="D37" s="267"/>
      <c r="E37" s="271" t="s">
        <v>122</v>
      </c>
      <c r="F37" s="267"/>
      <c r="G37" s="267" t="s">
        <v>963</v>
      </c>
      <c r="H37" s="267"/>
      <c r="I37" s="267"/>
      <c r="J37" s="267"/>
      <c r="K37" s="265"/>
    </row>
    <row r="38" ht="15" customHeight="1">
      <c r="B38" s="268"/>
      <c r="C38" s="269"/>
      <c r="D38" s="267"/>
      <c r="E38" s="271" t="s">
        <v>123</v>
      </c>
      <c r="F38" s="267"/>
      <c r="G38" s="267" t="s">
        <v>964</v>
      </c>
      <c r="H38" s="267"/>
      <c r="I38" s="267"/>
      <c r="J38" s="267"/>
      <c r="K38" s="265"/>
    </row>
    <row r="39" ht="15" customHeight="1">
      <c r="B39" s="268"/>
      <c r="C39" s="269"/>
      <c r="D39" s="267"/>
      <c r="E39" s="271" t="s">
        <v>124</v>
      </c>
      <c r="F39" s="267"/>
      <c r="G39" s="267" t="s">
        <v>965</v>
      </c>
      <c r="H39" s="267"/>
      <c r="I39" s="267"/>
      <c r="J39" s="267"/>
      <c r="K39" s="265"/>
    </row>
    <row r="40" ht="15" customHeight="1">
      <c r="B40" s="268"/>
      <c r="C40" s="269"/>
      <c r="D40" s="267"/>
      <c r="E40" s="271" t="s">
        <v>966</v>
      </c>
      <c r="F40" s="267"/>
      <c r="G40" s="267" t="s">
        <v>967</v>
      </c>
      <c r="H40" s="267"/>
      <c r="I40" s="267"/>
      <c r="J40" s="267"/>
      <c r="K40" s="265"/>
    </row>
    <row r="41" ht="15" customHeight="1">
      <c r="B41" s="268"/>
      <c r="C41" s="269"/>
      <c r="D41" s="267"/>
      <c r="E41" s="271"/>
      <c r="F41" s="267"/>
      <c r="G41" s="267" t="s">
        <v>968</v>
      </c>
      <c r="H41" s="267"/>
      <c r="I41" s="267"/>
      <c r="J41" s="267"/>
      <c r="K41" s="265"/>
    </row>
    <row r="42" ht="15" customHeight="1">
      <c r="B42" s="268"/>
      <c r="C42" s="269"/>
      <c r="D42" s="267"/>
      <c r="E42" s="271" t="s">
        <v>969</v>
      </c>
      <c r="F42" s="267"/>
      <c r="G42" s="267" t="s">
        <v>970</v>
      </c>
      <c r="H42" s="267"/>
      <c r="I42" s="267"/>
      <c r="J42" s="267"/>
      <c r="K42" s="265"/>
    </row>
    <row r="43" ht="15" customHeight="1">
      <c r="B43" s="268"/>
      <c r="C43" s="269"/>
      <c r="D43" s="267"/>
      <c r="E43" s="271" t="s">
        <v>126</v>
      </c>
      <c r="F43" s="267"/>
      <c r="G43" s="267" t="s">
        <v>971</v>
      </c>
      <c r="H43" s="267"/>
      <c r="I43" s="267"/>
      <c r="J43" s="267"/>
      <c r="K43" s="265"/>
    </row>
    <row r="44" ht="12.75" customHeight="1">
      <c r="B44" s="268"/>
      <c r="C44" s="269"/>
      <c r="D44" s="267"/>
      <c r="E44" s="267"/>
      <c r="F44" s="267"/>
      <c r="G44" s="267"/>
      <c r="H44" s="267"/>
      <c r="I44" s="267"/>
      <c r="J44" s="267"/>
      <c r="K44" s="265"/>
    </row>
    <row r="45" ht="15" customHeight="1">
      <c r="B45" s="268"/>
      <c r="C45" s="269"/>
      <c r="D45" s="267" t="s">
        <v>972</v>
      </c>
      <c r="E45" s="267"/>
      <c r="F45" s="267"/>
      <c r="G45" s="267"/>
      <c r="H45" s="267"/>
      <c r="I45" s="267"/>
      <c r="J45" s="267"/>
      <c r="K45" s="265"/>
    </row>
    <row r="46" ht="15" customHeight="1">
      <c r="B46" s="268"/>
      <c r="C46" s="269"/>
      <c r="D46" s="269"/>
      <c r="E46" s="267" t="s">
        <v>973</v>
      </c>
      <c r="F46" s="267"/>
      <c r="G46" s="267"/>
      <c r="H46" s="267"/>
      <c r="I46" s="267"/>
      <c r="J46" s="267"/>
      <c r="K46" s="265"/>
    </row>
    <row r="47" ht="15" customHeight="1">
      <c r="B47" s="268"/>
      <c r="C47" s="269"/>
      <c r="D47" s="269"/>
      <c r="E47" s="267" t="s">
        <v>974</v>
      </c>
      <c r="F47" s="267"/>
      <c r="G47" s="267"/>
      <c r="H47" s="267"/>
      <c r="I47" s="267"/>
      <c r="J47" s="267"/>
      <c r="K47" s="265"/>
    </row>
    <row r="48" ht="15" customHeight="1">
      <c r="B48" s="268"/>
      <c r="C48" s="269"/>
      <c r="D48" s="269"/>
      <c r="E48" s="267" t="s">
        <v>975</v>
      </c>
      <c r="F48" s="267"/>
      <c r="G48" s="267"/>
      <c r="H48" s="267"/>
      <c r="I48" s="267"/>
      <c r="J48" s="267"/>
      <c r="K48" s="265"/>
    </row>
    <row r="49" ht="15" customHeight="1">
      <c r="B49" s="268"/>
      <c r="C49" s="269"/>
      <c r="D49" s="267" t="s">
        <v>976</v>
      </c>
      <c r="E49" s="267"/>
      <c r="F49" s="267"/>
      <c r="G49" s="267"/>
      <c r="H49" s="267"/>
      <c r="I49" s="267"/>
      <c r="J49" s="267"/>
      <c r="K49" s="265"/>
    </row>
    <row r="50" ht="25.5" customHeight="1">
      <c r="B50" s="263"/>
      <c r="C50" s="264" t="s">
        <v>977</v>
      </c>
      <c r="D50" s="264"/>
      <c r="E50" s="264"/>
      <c r="F50" s="264"/>
      <c r="G50" s="264"/>
      <c r="H50" s="264"/>
      <c r="I50" s="264"/>
      <c r="J50" s="264"/>
      <c r="K50" s="265"/>
    </row>
    <row r="51" ht="5.25" customHeight="1">
      <c r="B51" s="263"/>
      <c r="C51" s="266"/>
      <c r="D51" s="266"/>
      <c r="E51" s="266"/>
      <c r="F51" s="266"/>
      <c r="G51" s="266"/>
      <c r="H51" s="266"/>
      <c r="I51" s="266"/>
      <c r="J51" s="266"/>
      <c r="K51" s="265"/>
    </row>
    <row r="52" ht="15" customHeight="1">
      <c r="B52" s="263"/>
      <c r="C52" s="267" t="s">
        <v>978</v>
      </c>
      <c r="D52" s="267"/>
      <c r="E52" s="267"/>
      <c r="F52" s="267"/>
      <c r="G52" s="267"/>
      <c r="H52" s="267"/>
      <c r="I52" s="267"/>
      <c r="J52" s="267"/>
      <c r="K52" s="265"/>
    </row>
    <row r="53" ht="15" customHeight="1">
      <c r="B53" s="263"/>
      <c r="C53" s="267" t="s">
        <v>979</v>
      </c>
      <c r="D53" s="267"/>
      <c r="E53" s="267"/>
      <c r="F53" s="267"/>
      <c r="G53" s="267"/>
      <c r="H53" s="267"/>
      <c r="I53" s="267"/>
      <c r="J53" s="267"/>
      <c r="K53" s="265"/>
    </row>
    <row r="54" ht="12.75" customHeight="1">
      <c r="B54" s="263"/>
      <c r="C54" s="267"/>
      <c r="D54" s="267"/>
      <c r="E54" s="267"/>
      <c r="F54" s="267"/>
      <c r="G54" s="267"/>
      <c r="H54" s="267"/>
      <c r="I54" s="267"/>
      <c r="J54" s="267"/>
      <c r="K54" s="265"/>
    </row>
    <row r="55" ht="15" customHeight="1">
      <c r="B55" s="263"/>
      <c r="C55" s="267" t="s">
        <v>980</v>
      </c>
      <c r="D55" s="267"/>
      <c r="E55" s="267"/>
      <c r="F55" s="267"/>
      <c r="G55" s="267"/>
      <c r="H55" s="267"/>
      <c r="I55" s="267"/>
      <c r="J55" s="267"/>
      <c r="K55" s="265"/>
    </row>
    <row r="56" ht="15" customHeight="1">
      <c r="B56" s="263"/>
      <c r="C56" s="269"/>
      <c r="D56" s="267" t="s">
        <v>981</v>
      </c>
      <c r="E56" s="267"/>
      <c r="F56" s="267"/>
      <c r="G56" s="267"/>
      <c r="H56" s="267"/>
      <c r="I56" s="267"/>
      <c r="J56" s="267"/>
      <c r="K56" s="265"/>
    </row>
    <row r="57" ht="15" customHeight="1">
      <c r="B57" s="263"/>
      <c r="C57" s="269"/>
      <c r="D57" s="267" t="s">
        <v>982</v>
      </c>
      <c r="E57" s="267"/>
      <c r="F57" s="267"/>
      <c r="G57" s="267"/>
      <c r="H57" s="267"/>
      <c r="I57" s="267"/>
      <c r="J57" s="267"/>
      <c r="K57" s="265"/>
    </row>
    <row r="58" ht="15" customHeight="1">
      <c r="B58" s="263"/>
      <c r="C58" s="269"/>
      <c r="D58" s="267" t="s">
        <v>983</v>
      </c>
      <c r="E58" s="267"/>
      <c r="F58" s="267"/>
      <c r="G58" s="267"/>
      <c r="H58" s="267"/>
      <c r="I58" s="267"/>
      <c r="J58" s="267"/>
      <c r="K58" s="265"/>
    </row>
    <row r="59" ht="15" customHeight="1">
      <c r="B59" s="263"/>
      <c r="C59" s="269"/>
      <c r="D59" s="267" t="s">
        <v>984</v>
      </c>
      <c r="E59" s="267"/>
      <c r="F59" s="267"/>
      <c r="G59" s="267"/>
      <c r="H59" s="267"/>
      <c r="I59" s="267"/>
      <c r="J59" s="267"/>
      <c r="K59" s="265"/>
    </row>
    <row r="60" ht="15" customHeight="1">
      <c r="B60" s="263"/>
      <c r="C60" s="269"/>
      <c r="D60" s="272" t="s">
        <v>985</v>
      </c>
      <c r="E60" s="272"/>
      <c r="F60" s="272"/>
      <c r="G60" s="272"/>
      <c r="H60" s="272"/>
      <c r="I60" s="272"/>
      <c r="J60" s="272"/>
      <c r="K60" s="265"/>
    </row>
    <row r="61" ht="15" customHeight="1">
      <c r="B61" s="263"/>
      <c r="C61" s="269"/>
      <c r="D61" s="267" t="s">
        <v>986</v>
      </c>
      <c r="E61" s="267"/>
      <c r="F61" s="267"/>
      <c r="G61" s="267"/>
      <c r="H61" s="267"/>
      <c r="I61" s="267"/>
      <c r="J61" s="267"/>
      <c r="K61" s="265"/>
    </row>
    <row r="62" ht="12.75" customHeight="1">
      <c r="B62" s="263"/>
      <c r="C62" s="269"/>
      <c r="D62" s="269"/>
      <c r="E62" s="273"/>
      <c r="F62" s="269"/>
      <c r="G62" s="269"/>
      <c r="H62" s="269"/>
      <c r="I62" s="269"/>
      <c r="J62" s="269"/>
      <c r="K62" s="265"/>
    </row>
    <row r="63" ht="15" customHeight="1">
      <c r="B63" s="263"/>
      <c r="C63" s="269"/>
      <c r="D63" s="267" t="s">
        <v>987</v>
      </c>
      <c r="E63" s="267"/>
      <c r="F63" s="267"/>
      <c r="G63" s="267"/>
      <c r="H63" s="267"/>
      <c r="I63" s="267"/>
      <c r="J63" s="267"/>
      <c r="K63" s="265"/>
    </row>
    <row r="64" ht="15" customHeight="1">
      <c r="B64" s="263"/>
      <c r="C64" s="269"/>
      <c r="D64" s="272" t="s">
        <v>988</v>
      </c>
      <c r="E64" s="272"/>
      <c r="F64" s="272"/>
      <c r="G64" s="272"/>
      <c r="H64" s="272"/>
      <c r="I64" s="272"/>
      <c r="J64" s="272"/>
      <c r="K64" s="265"/>
    </row>
    <row r="65" ht="15" customHeight="1">
      <c r="B65" s="263"/>
      <c r="C65" s="269"/>
      <c r="D65" s="267" t="s">
        <v>989</v>
      </c>
      <c r="E65" s="267"/>
      <c r="F65" s="267"/>
      <c r="G65" s="267"/>
      <c r="H65" s="267"/>
      <c r="I65" s="267"/>
      <c r="J65" s="267"/>
      <c r="K65" s="265"/>
    </row>
    <row r="66" ht="15" customHeight="1">
      <c r="B66" s="263"/>
      <c r="C66" s="269"/>
      <c r="D66" s="267" t="s">
        <v>990</v>
      </c>
      <c r="E66" s="267"/>
      <c r="F66" s="267"/>
      <c r="G66" s="267"/>
      <c r="H66" s="267"/>
      <c r="I66" s="267"/>
      <c r="J66" s="267"/>
      <c r="K66" s="265"/>
    </row>
    <row r="67" ht="15" customHeight="1">
      <c r="B67" s="263"/>
      <c r="C67" s="269"/>
      <c r="D67" s="267" t="s">
        <v>991</v>
      </c>
      <c r="E67" s="267"/>
      <c r="F67" s="267"/>
      <c r="G67" s="267"/>
      <c r="H67" s="267"/>
      <c r="I67" s="267"/>
      <c r="J67" s="267"/>
      <c r="K67" s="265"/>
    </row>
    <row r="68" ht="15" customHeight="1">
      <c r="B68" s="263"/>
      <c r="C68" s="269"/>
      <c r="D68" s="267" t="s">
        <v>992</v>
      </c>
      <c r="E68" s="267"/>
      <c r="F68" s="267"/>
      <c r="G68" s="267"/>
      <c r="H68" s="267"/>
      <c r="I68" s="267"/>
      <c r="J68" s="267"/>
      <c r="K68" s="265"/>
    </row>
    <row r="69" ht="12.75" customHeight="1"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ht="18.75" customHeight="1"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ht="18.75" customHeight="1"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ht="7.5" customHeight="1"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ht="45" customHeight="1">
      <c r="B73" s="282"/>
      <c r="C73" s="283" t="s">
        <v>95</v>
      </c>
      <c r="D73" s="283"/>
      <c r="E73" s="283"/>
      <c r="F73" s="283"/>
      <c r="G73" s="283"/>
      <c r="H73" s="283"/>
      <c r="I73" s="283"/>
      <c r="J73" s="283"/>
      <c r="K73" s="284"/>
    </row>
    <row r="74" ht="17.25" customHeight="1">
      <c r="B74" s="282"/>
      <c r="C74" s="285" t="s">
        <v>993</v>
      </c>
      <c r="D74" s="285"/>
      <c r="E74" s="285"/>
      <c r="F74" s="285" t="s">
        <v>994</v>
      </c>
      <c r="G74" s="286"/>
      <c r="H74" s="285" t="s">
        <v>122</v>
      </c>
      <c r="I74" s="285" t="s">
        <v>60</v>
      </c>
      <c r="J74" s="285" t="s">
        <v>995</v>
      </c>
      <c r="K74" s="284"/>
    </row>
    <row r="75" ht="17.25" customHeight="1">
      <c r="B75" s="282"/>
      <c r="C75" s="287" t="s">
        <v>996</v>
      </c>
      <c r="D75" s="287"/>
      <c r="E75" s="287"/>
      <c r="F75" s="288" t="s">
        <v>997</v>
      </c>
      <c r="G75" s="289"/>
      <c r="H75" s="287"/>
      <c r="I75" s="287"/>
      <c r="J75" s="287" t="s">
        <v>998</v>
      </c>
      <c r="K75" s="284"/>
    </row>
    <row r="76" ht="5.25" customHeight="1">
      <c r="B76" s="282"/>
      <c r="C76" s="290"/>
      <c r="D76" s="290"/>
      <c r="E76" s="290"/>
      <c r="F76" s="290"/>
      <c r="G76" s="291"/>
      <c r="H76" s="290"/>
      <c r="I76" s="290"/>
      <c r="J76" s="290"/>
      <c r="K76" s="284"/>
    </row>
    <row r="77" ht="15" customHeight="1">
      <c r="B77" s="282"/>
      <c r="C77" s="271" t="s">
        <v>56</v>
      </c>
      <c r="D77" s="290"/>
      <c r="E77" s="290"/>
      <c r="F77" s="292" t="s">
        <v>999</v>
      </c>
      <c r="G77" s="291"/>
      <c r="H77" s="271" t="s">
        <v>1000</v>
      </c>
      <c r="I77" s="271" t="s">
        <v>1001</v>
      </c>
      <c r="J77" s="271">
        <v>20</v>
      </c>
      <c r="K77" s="284"/>
    </row>
    <row r="78" ht="15" customHeight="1">
      <c r="B78" s="282"/>
      <c r="C78" s="271" t="s">
        <v>1002</v>
      </c>
      <c r="D78" s="271"/>
      <c r="E78" s="271"/>
      <c r="F78" s="292" t="s">
        <v>999</v>
      </c>
      <c r="G78" s="291"/>
      <c r="H78" s="271" t="s">
        <v>1003</v>
      </c>
      <c r="I78" s="271" t="s">
        <v>1001</v>
      </c>
      <c r="J78" s="271">
        <v>120</v>
      </c>
      <c r="K78" s="284"/>
    </row>
    <row r="79" ht="15" customHeight="1">
      <c r="B79" s="293"/>
      <c r="C79" s="271" t="s">
        <v>1004</v>
      </c>
      <c r="D79" s="271"/>
      <c r="E79" s="271"/>
      <c r="F79" s="292" t="s">
        <v>1005</v>
      </c>
      <c r="G79" s="291"/>
      <c r="H79" s="271" t="s">
        <v>1006</v>
      </c>
      <c r="I79" s="271" t="s">
        <v>1001</v>
      </c>
      <c r="J79" s="271">
        <v>50</v>
      </c>
      <c r="K79" s="284"/>
    </row>
    <row r="80" ht="15" customHeight="1">
      <c r="B80" s="293"/>
      <c r="C80" s="271" t="s">
        <v>1007</v>
      </c>
      <c r="D80" s="271"/>
      <c r="E80" s="271"/>
      <c r="F80" s="292" t="s">
        <v>999</v>
      </c>
      <c r="G80" s="291"/>
      <c r="H80" s="271" t="s">
        <v>1008</v>
      </c>
      <c r="I80" s="271" t="s">
        <v>1009</v>
      </c>
      <c r="J80" s="271"/>
      <c r="K80" s="284"/>
    </row>
    <row r="81" ht="15" customHeight="1">
      <c r="B81" s="293"/>
      <c r="C81" s="294" t="s">
        <v>1010</v>
      </c>
      <c r="D81" s="294"/>
      <c r="E81" s="294"/>
      <c r="F81" s="295" t="s">
        <v>1005</v>
      </c>
      <c r="G81" s="294"/>
      <c r="H81" s="294" t="s">
        <v>1011</v>
      </c>
      <c r="I81" s="294" t="s">
        <v>1001</v>
      </c>
      <c r="J81" s="294">
        <v>15</v>
      </c>
      <c r="K81" s="284"/>
    </row>
    <row r="82" ht="15" customHeight="1">
      <c r="B82" s="293"/>
      <c r="C82" s="294" t="s">
        <v>1012</v>
      </c>
      <c r="D82" s="294"/>
      <c r="E82" s="294"/>
      <c r="F82" s="295" t="s">
        <v>1005</v>
      </c>
      <c r="G82" s="294"/>
      <c r="H82" s="294" t="s">
        <v>1013</v>
      </c>
      <c r="I82" s="294" t="s">
        <v>1001</v>
      </c>
      <c r="J82" s="294">
        <v>15</v>
      </c>
      <c r="K82" s="284"/>
    </row>
    <row r="83" ht="15" customHeight="1">
      <c r="B83" s="293"/>
      <c r="C83" s="294" t="s">
        <v>1014</v>
      </c>
      <c r="D83" s="294"/>
      <c r="E83" s="294"/>
      <c r="F83" s="295" t="s">
        <v>1005</v>
      </c>
      <c r="G83" s="294"/>
      <c r="H83" s="294" t="s">
        <v>1015</v>
      </c>
      <c r="I83" s="294" t="s">
        <v>1001</v>
      </c>
      <c r="J83" s="294">
        <v>20</v>
      </c>
      <c r="K83" s="284"/>
    </row>
    <row r="84" ht="15" customHeight="1">
      <c r="B84" s="293"/>
      <c r="C84" s="294" t="s">
        <v>1016</v>
      </c>
      <c r="D84" s="294"/>
      <c r="E84" s="294"/>
      <c r="F84" s="295" t="s">
        <v>1005</v>
      </c>
      <c r="G84" s="294"/>
      <c r="H84" s="294" t="s">
        <v>1017</v>
      </c>
      <c r="I84" s="294" t="s">
        <v>1001</v>
      </c>
      <c r="J84" s="294">
        <v>20</v>
      </c>
      <c r="K84" s="284"/>
    </row>
    <row r="85" ht="15" customHeight="1">
      <c r="B85" s="293"/>
      <c r="C85" s="271" t="s">
        <v>1018</v>
      </c>
      <c r="D85" s="271"/>
      <c r="E85" s="271"/>
      <c r="F85" s="292" t="s">
        <v>1005</v>
      </c>
      <c r="G85" s="291"/>
      <c r="H85" s="271" t="s">
        <v>1019</v>
      </c>
      <c r="I85" s="271" t="s">
        <v>1001</v>
      </c>
      <c r="J85" s="271">
        <v>50</v>
      </c>
      <c r="K85" s="284"/>
    </row>
    <row r="86" ht="15" customHeight="1">
      <c r="B86" s="293"/>
      <c r="C86" s="271" t="s">
        <v>1020</v>
      </c>
      <c r="D86" s="271"/>
      <c r="E86" s="271"/>
      <c r="F86" s="292" t="s">
        <v>1005</v>
      </c>
      <c r="G86" s="291"/>
      <c r="H86" s="271" t="s">
        <v>1021</v>
      </c>
      <c r="I86" s="271" t="s">
        <v>1001</v>
      </c>
      <c r="J86" s="271">
        <v>20</v>
      </c>
      <c r="K86" s="284"/>
    </row>
    <row r="87" ht="15" customHeight="1">
      <c r="B87" s="293"/>
      <c r="C87" s="271" t="s">
        <v>1022</v>
      </c>
      <c r="D87" s="271"/>
      <c r="E87" s="271"/>
      <c r="F87" s="292" t="s">
        <v>1005</v>
      </c>
      <c r="G87" s="291"/>
      <c r="H87" s="271" t="s">
        <v>1023</v>
      </c>
      <c r="I87" s="271" t="s">
        <v>1001</v>
      </c>
      <c r="J87" s="271">
        <v>20</v>
      </c>
      <c r="K87" s="284"/>
    </row>
    <row r="88" ht="15" customHeight="1">
      <c r="B88" s="293"/>
      <c r="C88" s="271" t="s">
        <v>1024</v>
      </c>
      <c r="D88" s="271"/>
      <c r="E88" s="271"/>
      <c r="F88" s="292" t="s">
        <v>1005</v>
      </c>
      <c r="G88" s="291"/>
      <c r="H88" s="271" t="s">
        <v>1025</v>
      </c>
      <c r="I88" s="271" t="s">
        <v>1001</v>
      </c>
      <c r="J88" s="271">
        <v>50</v>
      </c>
      <c r="K88" s="284"/>
    </row>
    <row r="89" ht="15" customHeight="1">
      <c r="B89" s="293"/>
      <c r="C89" s="271" t="s">
        <v>1026</v>
      </c>
      <c r="D89" s="271"/>
      <c r="E89" s="271"/>
      <c r="F89" s="292" t="s">
        <v>1005</v>
      </c>
      <c r="G89" s="291"/>
      <c r="H89" s="271" t="s">
        <v>1026</v>
      </c>
      <c r="I89" s="271" t="s">
        <v>1001</v>
      </c>
      <c r="J89" s="271">
        <v>50</v>
      </c>
      <c r="K89" s="284"/>
    </row>
    <row r="90" ht="15" customHeight="1">
      <c r="B90" s="293"/>
      <c r="C90" s="271" t="s">
        <v>127</v>
      </c>
      <c r="D90" s="271"/>
      <c r="E90" s="271"/>
      <c r="F90" s="292" t="s">
        <v>1005</v>
      </c>
      <c r="G90" s="291"/>
      <c r="H90" s="271" t="s">
        <v>1027</v>
      </c>
      <c r="I90" s="271" t="s">
        <v>1001</v>
      </c>
      <c r="J90" s="271">
        <v>255</v>
      </c>
      <c r="K90" s="284"/>
    </row>
    <row r="91" ht="15" customHeight="1">
      <c r="B91" s="293"/>
      <c r="C91" s="271" t="s">
        <v>1028</v>
      </c>
      <c r="D91" s="271"/>
      <c r="E91" s="271"/>
      <c r="F91" s="292" t="s">
        <v>999</v>
      </c>
      <c r="G91" s="291"/>
      <c r="H91" s="271" t="s">
        <v>1029</v>
      </c>
      <c r="I91" s="271" t="s">
        <v>1030</v>
      </c>
      <c r="J91" s="271"/>
      <c r="K91" s="284"/>
    </row>
    <row r="92" ht="15" customHeight="1">
      <c r="B92" s="293"/>
      <c r="C92" s="271" t="s">
        <v>1031</v>
      </c>
      <c r="D92" s="271"/>
      <c r="E92" s="271"/>
      <c r="F92" s="292" t="s">
        <v>999</v>
      </c>
      <c r="G92" s="291"/>
      <c r="H92" s="271" t="s">
        <v>1032</v>
      </c>
      <c r="I92" s="271" t="s">
        <v>1033</v>
      </c>
      <c r="J92" s="271"/>
      <c r="K92" s="284"/>
    </row>
    <row r="93" ht="15" customHeight="1">
      <c r="B93" s="293"/>
      <c r="C93" s="271" t="s">
        <v>1034</v>
      </c>
      <c r="D93" s="271"/>
      <c r="E93" s="271"/>
      <c r="F93" s="292" t="s">
        <v>999</v>
      </c>
      <c r="G93" s="291"/>
      <c r="H93" s="271" t="s">
        <v>1034</v>
      </c>
      <c r="I93" s="271" t="s">
        <v>1033</v>
      </c>
      <c r="J93" s="271"/>
      <c r="K93" s="284"/>
    </row>
    <row r="94" ht="15" customHeight="1">
      <c r="B94" s="293"/>
      <c r="C94" s="271" t="s">
        <v>41</v>
      </c>
      <c r="D94" s="271"/>
      <c r="E94" s="271"/>
      <c r="F94" s="292" t="s">
        <v>999</v>
      </c>
      <c r="G94" s="291"/>
      <c r="H94" s="271" t="s">
        <v>1035</v>
      </c>
      <c r="I94" s="271" t="s">
        <v>1033</v>
      </c>
      <c r="J94" s="271"/>
      <c r="K94" s="284"/>
    </row>
    <row r="95" ht="15" customHeight="1">
      <c r="B95" s="293"/>
      <c r="C95" s="271" t="s">
        <v>51</v>
      </c>
      <c r="D95" s="271"/>
      <c r="E95" s="271"/>
      <c r="F95" s="292" t="s">
        <v>999</v>
      </c>
      <c r="G95" s="291"/>
      <c r="H95" s="271" t="s">
        <v>1036</v>
      </c>
      <c r="I95" s="271" t="s">
        <v>1033</v>
      </c>
      <c r="J95" s="271"/>
      <c r="K95" s="284"/>
    </row>
    <row r="96" ht="15" customHeight="1">
      <c r="B96" s="296"/>
      <c r="C96" s="297"/>
      <c r="D96" s="297"/>
      <c r="E96" s="297"/>
      <c r="F96" s="297"/>
      <c r="G96" s="297"/>
      <c r="H96" s="297"/>
      <c r="I96" s="297"/>
      <c r="J96" s="297"/>
      <c r="K96" s="298"/>
    </row>
    <row r="97" ht="18.75" customHeight="1">
      <c r="B97" s="299"/>
      <c r="C97" s="300"/>
      <c r="D97" s="300"/>
      <c r="E97" s="300"/>
      <c r="F97" s="300"/>
      <c r="G97" s="300"/>
      <c r="H97" s="300"/>
      <c r="I97" s="300"/>
      <c r="J97" s="300"/>
      <c r="K97" s="299"/>
    </row>
    <row r="98" ht="18.75" customHeight="1"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ht="7.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ht="45" customHeight="1">
      <c r="B100" s="282"/>
      <c r="C100" s="283" t="s">
        <v>1037</v>
      </c>
      <c r="D100" s="283"/>
      <c r="E100" s="283"/>
      <c r="F100" s="283"/>
      <c r="G100" s="283"/>
      <c r="H100" s="283"/>
      <c r="I100" s="283"/>
      <c r="J100" s="283"/>
      <c r="K100" s="284"/>
    </row>
    <row r="101" ht="17.25" customHeight="1">
      <c r="B101" s="282"/>
      <c r="C101" s="285" t="s">
        <v>993</v>
      </c>
      <c r="D101" s="285"/>
      <c r="E101" s="285"/>
      <c r="F101" s="285" t="s">
        <v>994</v>
      </c>
      <c r="G101" s="286"/>
      <c r="H101" s="285" t="s">
        <v>122</v>
      </c>
      <c r="I101" s="285" t="s">
        <v>60</v>
      </c>
      <c r="J101" s="285" t="s">
        <v>995</v>
      </c>
      <c r="K101" s="284"/>
    </row>
    <row r="102" ht="17.25" customHeight="1">
      <c r="B102" s="282"/>
      <c r="C102" s="287" t="s">
        <v>996</v>
      </c>
      <c r="D102" s="287"/>
      <c r="E102" s="287"/>
      <c r="F102" s="288" t="s">
        <v>997</v>
      </c>
      <c r="G102" s="289"/>
      <c r="H102" s="287"/>
      <c r="I102" s="287"/>
      <c r="J102" s="287" t="s">
        <v>998</v>
      </c>
      <c r="K102" s="284"/>
    </row>
    <row r="103" ht="5.25" customHeight="1">
      <c r="B103" s="282"/>
      <c r="C103" s="285"/>
      <c r="D103" s="285"/>
      <c r="E103" s="285"/>
      <c r="F103" s="285"/>
      <c r="G103" s="301"/>
      <c r="H103" s="285"/>
      <c r="I103" s="285"/>
      <c r="J103" s="285"/>
      <c r="K103" s="284"/>
    </row>
    <row r="104" ht="15" customHeight="1">
      <c r="B104" s="282"/>
      <c r="C104" s="271" t="s">
        <v>56</v>
      </c>
      <c r="D104" s="290"/>
      <c r="E104" s="290"/>
      <c r="F104" s="292" t="s">
        <v>999</v>
      </c>
      <c r="G104" s="301"/>
      <c r="H104" s="271" t="s">
        <v>1038</v>
      </c>
      <c r="I104" s="271" t="s">
        <v>1001</v>
      </c>
      <c r="J104" s="271">
        <v>20</v>
      </c>
      <c r="K104" s="284"/>
    </row>
    <row r="105" ht="15" customHeight="1">
      <c r="B105" s="282"/>
      <c r="C105" s="271" t="s">
        <v>1002</v>
      </c>
      <c r="D105" s="271"/>
      <c r="E105" s="271"/>
      <c r="F105" s="292" t="s">
        <v>999</v>
      </c>
      <c r="G105" s="271"/>
      <c r="H105" s="271" t="s">
        <v>1038</v>
      </c>
      <c r="I105" s="271" t="s">
        <v>1001</v>
      </c>
      <c r="J105" s="271">
        <v>120</v>
      </c>
      <c r="K105" s="284"/>
    </row>
    <row r="106" ht="15" customHeight="1">
      <c r="B106" s="293"/>
      <c r="C106" s="271" t="s">
        <v>1004</v>
      </c>
      <c r="D106" s="271"/>
      <c r="E106" s="271"/>
      <c r="F106" s="292" t="s">
        <v>1005</v>
      </c>
      <c r="G106" s="271"/>
      <c r="H106" s="271" t="s">
        <v>1038</v>
      </c>
      <c r="I106" s="271" t="s">
        <v>1001</v>
      </c>
      <c r="J106" s="271">
        <v>50</v>
      </c>
      <c r="K106" s="284"/>
    </row>
    <row r="107" ht="15" customHeight="1">
      <c r="B107" s="293"/>
      <c r="C107" s="271" t="s">
        <v>1007</v>
      </c>
      <c r="D107" s="271"/>
      <c r="E107" s="271"/>
      <c r="F107" s="292" t="s">
        <v>999</v>
      </c>
      <c r="G107" s="271"/>
      <c r="H107" s="271" t="s">
        <v>1038</v>
      </c>
      <c r="I107" s="271" t="s">
        <v>1009</v>
      </c>
      <c r="J107" s="271"/>
      <c r="K107" s="284"/>
    </row>
    <row r="108" ht="15" customHeight="1">
      <c r="B108" s="293"/>
      <c r="C108" s="271" t="s">
        <v>1018</v>
      </c>
      <c r="D108" s="271"/>
      <c r="E108" s="271"/>
      <c r="F108" s="292" t="s">
        <v>1005</v>
      </c>
      <c r="G108" s="271"/>
      <c r="H108" s="271" t="s">
        <v>1038</v>
      </c>
      <c r="I108" s="271" t="s">
        <v>1001</v>
      </c>
      <c r="J108" s="271">
        <v>50</v>
      </c>
      <c r="K108" s="284"/>
    </row>
    <row r="109" ht="15" customHeight="1">
      <c r="B109" s="293"/>
      <c r="C109" s="271" t="s">
        <v>1026</v>
      </c>
      <c r="D109" s="271"/>
      <c r="E109" s="271"/>
      <c r="F109" s="292" t="s">
        <v>1005</v>
      </c>
      <c r="G109" s="271"/>
      <c r="H109" s="271" t="s">
        <v>1038</v>
      </c>
      <c r="I109" s="271" t="s">
        <v>1001</v>
      </c>
      <c r="J109" s="271">
        <v>50</v>
      </c>
      <c r="K109" s="284"/>
    </row>
    <row r="110" ht="15" customHeight="1">
      <c r="B110" s="293"/>
      <c r="C110" s="271" t="s">
        <v>1024</v>
      </c>
      <c r="D110" s="271"/>
      <c r="E110" s="271"/>
      <c r="F110" s="292" t="s">
        <v>1005</v>
      </c>
      <c r="G110" s="271"/>
      <c r="H110" s="271" t="s">
        <v>1038</v>
      </c>
      <c r="I110" s="271" t="s">
        <v>1001</v>
      </c>
      <c r="J110" s="271">
        <v>50</v>
      </c>
      <c r="K110" s="284"/>
    </row>
    <row r="111" ht="15" customHeight="1">
      <c r="B111" s="293"/>
      <c r="C111" s="271" t="s">
        <v>56</v>
      </c>
      <c r="D111" s="271"/>
      <c r="E111" s="271"/>
      <c r="F111" s="292" t="s">
        <v>999</v>
      </c>
      <c r="G111" s="271"/>
      <c r="H111" s="271" t="s">
        <v>1039</v>
      </c>
      <c r="I111" s="271" t="s">
        <v>1001</v>
      </c>
      <c r="J111" s="271">
        <v>20</v>
      </c>
      <c r="K111" s="284"/>
    </row>
    <row r="112" ht="15" customHeight="1">
      <c r="B112" s="293"/>
      <c r="C112" s="271" t="s">
        <v>1040</v>
      </c>
      <c r="D112" s="271"/>
      <c r="E112" s="271"/>
      <c r="F112" s="292" t="s">
        <v>999</v>
      </c>
      <c r="G112" s="271"/>
      <c r="H112" s="271" t="s">
        <v>1041</v>
      </c>
      <c r="I112" s="271" t="s">
        <v>1001</v>
      </c>
      <c r="J112" s="271">
        <v>120</v>
      </c>
      <c r="K112" s="284"/>
    </row>
    <row r="113" ht="15" customHeight="1">
      <c r="B113" s="293"/>
      <c r="C113" s="271" t="s">
        <v>41</v>
      </c>
      <c r="D113" s="271"/>
      <c r="E113" s="271"/>
      <c r="F113" s="292" t="s">
        <v>999</v>
      </c>
      <c r="G113" s="271"/>
      <c r="H113" s="271" t="s">
        <v>1042</v>
      </c>
      <c r="I113" s="271" t="s">
        <v>1033</v>
      </c>
      <c r="J113" s="271"/>
      <c r="K113" s="284"/>
    </row>
    <row r="114" ht="15" customHeight="1">
      <c r="B114" s="293"/>
      <c r="C114" s="271" t="s">
        <v>51</v>
      </c>
      <c r="D114" s="271"/>
      <c r="E114" s="271"/>
      <c r="F114" s="292" t="s">
        <v>999</v>
      </c>
      <c r="G114" s="271"/>
      <c r="H114" s="271" t="s">
        <v>1043</v>
      </c>
      <c r="I114" s="271" t="s">
        <v>1033</v>
      </c>
      <c r="J114" s="271"/>
      <c r="K114" s="284"/>
    </row>
    <row r="115" ht="15" customHeight="1">
      <c r="B115" s="293"/>
      <c r="C115" s="271" t="s">
        <v>60</v>
      </c>
      <c r="D115" s="271"/>
      <c r="E115" s="271"/>
      <c r="F115" s="292" t="s">
        <v>999</v>
      </c>
      <c r="G115" s="271"/>
      <c r="H115" s="271" t="s">
        <v>1044</v>
      </c>
      <c r="I115" s="271" t="s">
        <v>1045</v>
      </c>
      <c r="J115" s="271"/>
      <c r="K115" s="284"/>
    </row>
    <row r="116" ht="15" customHeight="1">
      <c r="B116" s="296"/>
      <c r="C116" s="302"/>
      <c r="D116" s="302"/>
      <c r="E116" s="302"/>
      <c r="F116" s="302"/>
      <c r="G116" s="302"/>
      <c r="H116" s="302"/>
      <c r="I116" s="302"/>
      <c r="J116" s="302"/>
      <c r="K116" s="298"/>
    </row>
    <row r="117" ht="18.75" customHeight="1">
      <c r="B117" s="303"/>
      <c r="C117" s="267"/>
      <c r="D117" s="267"/>
      <c r="E117" s="267"/>
      <c r="F117" s="304"/>
      <c r="G117" s="267"/>
      <c r="H117" s="267"/>
      <c r="I117" s="267"/>
      <c r="J117" s="267"/>
      <c r="K117" s="303"/>
    </row>
    <row r="118" ht="18.75" customHeight="1"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ht="7.5" customHeight="1">
      <c r="B119" s="305"/>
      <c r="C119" s="306"/>
      <c r="D119" s="306"/>
      <c r="E119" s="306"/>
      <c r="F119" s="306"/>
      <c r="G119" s="306"/>
      <c r="H119" s="306"/>
      <c r="I119" s="306"/>
      <c r="J119" s="306"/>
      <c r="K119" s="307"/>
    </row>
    <row r="120" ht="45" customHeight="1">
      <c r="B120" s="308"/>
      <c r="C120" s="261" t="s">
        <v>1046</v>
      </c>
      <c r="D120" s="261"/>
      <c r="E120" s="261"/>
      <c r="F120" s="261"/>
      <c r="G120" s="261"/>
      <c r="H120" s="261"/>
      <c r="I120" s="261"/>
      <c r="J120" s="261"/>
      <c r="K120" s="309"/>
    </row>
    <row r="121" ht="17.25" customHeight="1">
      <c r="B121" s="310"/>
      <c r="C121" s="285" t="s">
        <v>993</v>
      </c>
      <c r="D121" s="285"/>
      <c r="E121" s="285"/>
      <c r="F121" s="285" t="s">
        <v>994</v>
      </c>
      <c r="G121" s="286"/>
      <c r="H121" s="285" t="s">
        <v>122</v>
      </c>
      <c r="I121" s="285" t="s">
        <v>60</v>
      </c>
      <c r="J121" s="285" t="s">
        <v>995</v>
      </c>
      <c r="K121" s="311"/>
    </row>
    <row r="122" ht="17.25" customHeight="1">
      <c r="B122" s="310"/>
      <c r="C122" s="287" t="s">
        <v>996</v>
      </c>
      <c r="D122" s="287"/>
      <c r="E122" s="287"/>
      <c r="F122" s="288" t="s">
        <v>997</v>
      </c>
      <c r="G122" s="289"/>
      <c r="H122" s="287"/>
      <c r="I122" s="287"/>
      <c r="J122" s="287" t="s">
        <v>998</v>
      </c>
      <c r="K122" s="311"/>
    </row>
    <row r="123" ht="5.25" customHeight="1">
      <c r="B123" s="312"/>
      <c r="C123" s="290"/>
      <c r="D123" s="290"/>
      <c r="E123" s="290"/>
      <c r="F123" s="290"/>
      <c r="G123" s="271"/>
      <c r="H123" s="290"/>
      <c r="I123" s="290"/>
      <c r="J123" s="290"/>
      <c r="K123" s="313"/>
    </row>
    <row r="124" ht="15" customHeight="1">
      <c r="B124" s="312"/>
      <c r="C124" s="271" t="s">
        <v>1002</v>
      </c>
      <c r="D124" s="290"/>
      <c r="E124" s="290"/>
      <c r="F124" s="292" t="s">
        <v>999</v>
      </c>
      <c r="G124" s="271"/>
      <c r="H124" s="271" t="s">
        <v>1038</v>
      </c>
      <c r="I124" s="271" t="s">
        <v>1001</v>
      </c>
      <c r="J124" s="271">
        <v>120</v>
      </c>
      <c r="K124" s="314"/>
    </row>
    <row r="125" ht="15" customHeight="1">
      <c r="B125" s="312"/>
      <c r="C125" s="271" t="s">
        <v>1047</v>
      </c>
      <c r="D125" s="271"/>
      <c r="E125" s="271"/>
      <c r="F125" s="292" t="s">
        <v>999</v>
      </c>
      <c r="G125" s="271"/>
      <c r="H125" s="271" t="s">
        <v>1048</v>
      </c>
      <c r="I125" s="271" t="s">
        <v>1001</v>
      </c>
      <c r="J125" s="271" t="s">
        <v>1049</v>
      </c>
      <c r="K125" s="314"/>
    </row>
    <row r="126" ht="15" customHeight="1">
      <c r="B126" s="312"/>
      <c r="C126" s="271" t="s">
        <v>948</v>
      </c>
      <c r="D126" s="271"/>
      <c r="E126" s="271"/>
      <c r="F126" s="292" t="s">
        <v>999</v>
      </c>
      <c r="G126" s="271"/>
      <c r="H126" s="271" t="s">
        <v>1050</v>
      </c>
      <c r="I126" s="271" t="s">
        <v>1001</v>
      </c>
      <c r="J126" s="271" t="s">
        <v>1049</v>
      </c>
      <c r="K126" s="314"/>
    </row>
    <row r="127" ht="15" customHeight="1">
      <c r="B127" s="312"/>
      <c r="C127" s="271" t="s">
        <v>1010</v>
      </c>
      <c r="D127" s="271"/>
      <c r="E127" s="271"/>
      <c r="F127" s="292" t="s">
        <v>1005</v>
      </c>
      <c r="G127" s="271"/>
      <c r="H127" s="271" t="s">
        <v>1011</v>
      </c>
      <c r="I127" s="271" t="s">
        <v>1001</v>
      </c>
      <c r="J127" s="271">
        <v>15</v>
      </c>
      <c r="K127" s="314"/>
    </row>
    <row r="128" ht="15" customHeight="1">
      <c r="B128" s="312"/>
      <c r="C128" s="294" t="s">
        <v>1012</v>
      </c>
      <c r="D128" s="294"/>
      <c r="E128" s="294"/>
      <c r="F128" s="295" t="s">
        <v>1005</v>
      </c>
      <c r="G128" s="294"/>
      <c r="H128" s="294" t="s">
        <v>1013</v>
      </c>
      <c r="I128" s="294" t="s">
        <v>1001</v>
      </c>
      <c r="J128" s="294">
        <v>15</v>
      </c>
      <c r="K128" s="314"/>
    </row>
    <row r="129" ht="15" customHeight="1">
      <c r="B129" s="312"/>
      <c r="C129" s="294" t="s">
        <v>1014</v>
      </c>
      <c r="D129" s="294"/>
      <c r="E129" s="294"/>
      <c r="F129" s="295" t="s">
        <v>1005</v>
      </c>
      <c r="G129" s="294"/>
      <c r="H129" s="294" t="s">
        <v>1015</v>
      </c>
      <c r="I129" s="294" t="s">
        <v>1001</v>
      </c>
      <c r="J129" s="294">
        <v>20</v>
      </c>
      <c r="K129" s="314"/>
    </row>
    <row r="130" ht="15" customHeight="1">
      <c r="B130" s="312"/>
      <c r="C130" s="294" t="s">
        <v>1016</v>
      </c>
      <c r="D130" s="294"/>
      <c r="E130" s="294"/>
      <c r="F130" s="295" t="s">
        <v>1005</v>
      </c>
      <c r="G130" s="294"/>
      <c r="H130" s="294" t="s">
        <v>1017</v>
      </c>
      <c r="I130" s="294" t="s">
        <v>1001</v>
      </c>
      <c r="J130" s="294">
        <v>20</v>
      </c>
      <c r="K130" s="314"/>
    </row>
    <row r="131" ht="15" customHeight="1">
      <c r="B131" s="312"/>
      <c r="C131" s="271" t="s">
        <v>1004</v>
      </c>
      <c r="D131" s="271"/>
      <c r="E131" s="271"/>
      <c r="F131" s="292" t="s">
        <v>1005</v>
      </c>
      <c r="G131" s="271"/>
      <c r="H131" s="271" t="s">
        <v>1038</v>
      </c>
      <c r="I131" s="271" t="s">
        <v>1001</v>
      </c>
      <c r="J131" s="271">
        <v>50</v>
      </c>
      <c r="K131" s="314"/>
    </row>
    <row r="132" ht="15" customHeight="1">
      <c r="B132" s="312"/>
      <c r="C132" s="271" t="s">
        <v>1018</v>
      </c>
      <c r="D132" s="271"/>
      <c r="E132" s="271"/>
      <c r="F132" s="292" t="s">
        <v>1005</v>
      </c>
      <c r="G132" s="271"/>
      <c r="H132" s="271" t="s">
        <v>1038</v>
      </c>
      <c r="I132" s="271" t="s">
        <v>1001</v>
      </c>
      <c r="J132" s="271">
        <v>50</v>
      </c>
      <c r="K132" s="314"/>
    </row>
    <row r="133" ht="15" customHeight="1">
      <c r="B133" s="312"/>
      <c r="C133" s="271" t="s">
        <v>1024</v>
      </c>
      <c r="D133" s="271"/>
      <c r="E133" s="271"/>
      <c r="F133" s="292" t="s">
        <v>1005</v>
      </c>
      <c r="G133" s="271"/>
      <c r="H133" s="271" t="s">
        <v>1038</v>
      </c>
      <c r="I133" s="271" t="s">
        <v>1001</v>
      </c>
      <c r="J133" s="271">
        <v>50</v>
      </c>
      <c r="K133" s="314"/>
    </row>
    <row r="134" ht="15" customHeight="1">
      <c r="B134" s="312"/>
      <c r="C134" s="271" t="s">
        <v>1026</v>
      </c>
      <c r="D134" s="271"/>
      <c r="E134" s="271"/>
      <c r="F134" s="292" t="s">
        <v>1005</v>
      </c>
      <c r="G134" s="271"/>
      <c r="H134" s="271" t="s">
        <v>1038</v>
      </c>
      <c r="I134" s="271" t="s">
        <v>1001</v>
      </c>
      <c r="J134" s="271">
        <v>50</v>
      </c>
      <c r="K134" s="314"/>
    </row>
    <row r="135" ht="15" customHeight="1">
      <c r="B135" s="312"/>
      <c r="C135" s="271" t="s">
        <v>127</v>
      </c>
      <c r="D135" s="271"/>
      <c r="E135" s="271"/>
      <c r="F135" s="292" t="s">
        <v>1005</v>
      </c>
      <c r="G135" s="271"/>
      <c r="H135" s="271" t="s">
        <v>1051</v>
      </c>
      <c r="I135" s="271" t="s">
        <v>1001</v>
      </c>
      <c r="J135" s="271">
        <v>255</v>
      </c>
      <c r="K135" s="314"/>
    </row>
    <row r="136" ht="15" customHeight="1">
      <c r="B136" s="312"/>
      <c r="C136" s="271" t="s">
        <v>1028</v>
      </c>
      <c r="D136" s="271"/>
      <c r="E136" s="271"/>
      <c r="F136" s="292" t="s">
        <v>999</v>
      </c>
      <c r="G136" s="271"/>
      <c r="H136" s="271" t="s">
        <v>1052</v>
      </c>
      <c r="I136" s="271" t="s">
        <v>1030</v>
      </c>
      <c r="J136" s="271"/>
      <c r="K136" s="314"/>
    </row>
    <row r="137" ht="15" customHeight="1">
      <c r="B137" s="312"/>
      <c r="C137" s="271" t="s">
        <v>1031</v>
      </c>
      <c r="D137" s="271"/>
      <c r="E137" s="271"/>
      <c r="F137" s="292" t="s">
        <v>999</v>
      </c>
      <c r="G137" s="271"/>
      <c r="H137" s="271" t="s">
        <v>1053</v>
      </c>
      <c r="I137" s="271" t="s">
        <v>1033</v>
      </c>
      <c r="J137" s="271"/>
      <c r="K137" s="314"/>
    </row>
    <row r="138" ht="15" customHeight="1">
      <c r="B138" s="312"/>
      <c r="C138" s="271" t="s">
        <v>1034</v>
      </c>
      <c r="D138" s="271"/>
      <c r="E138" s="271"/>
      <c r="F138" s="292" t="s">
        <v>999</v>
      </c>
      <c r="G138" s="271"/>
      <c r="H138" s="271" t="s">
        <v>1034</v>
      </c>
      <c r="I138" s="271" t="s">
        <v>1033</v>
      </c>
      <c r="J138" s="271"/>
      <c r="K138" s="314"/>
    </row>
    <row r="139" ht="15" customHeight="1">
      <c r="B139" s="312"/>
      <c r="C139" s="271" t="s">
        <v>41</v>
      </c>
      <c r="D139" s="271"/>
      <c r="E139" s="271"/>
      <c r="F139" s="292" t="s">
        <v>999</v>
      </c>
      <c r="G139" s="271"/>
      <c r="H139" s="271" t="s">
        <v>1054</v>
      </c>
      <c r="I139" s="271" t="s">
        <v>1033</v>
      </c>
      <c r="J139" s="271"/>
      <c r="K139" s="314"/>
    </row>
    <row r="140" ht="15" customHeight="1">
      <c r="B140" s="312"/>
      <c r="C140" s="271" t="s">
        <v>1055</v>
      </c>
      <c r="D140" s="271"/>
      <c r="E140" s="271"/>
      <c r="F140" s="292" t="s">
        <v>999</v>
      </c>
      <c r="G140" s="271"/>
      <c r="H140" s="271" t="s">
        <v>1056</v>
      </c>
      <c r="I140" s="271" t="s">
        <v>1033</v>
      </c>
      <c r="J140" s="271"/>
      <c r="K140" s="314"/>
    </row>
    <row r="141" ht="15" customHeight="1">
      <c r="B141" s="315"/>
      <c r="C141" s="316"/>
      <c r="D141" s="316"/>
      <c r="E141" s="316"/>
      <c r="F141" s="316"/>
      <c r="G141" s="316"/>
      <c r="H141" s="316"/>
      <c r="I141" s="316"/>
      <c r="J141" s="316"/>
      <c r="K141" s="317"/>
    </row>
    <row r="142" ht="18.75" customHeight="1">
      <c r="B142" s="267"/>
      <c r="C142" s="267"/>
      <c r="D142" s="267"/>
      <c r="E142" s="267"/>
      <c r="F142" s="304"/>
      <c r="G142" s="267"/>
      <c r="H142" s="267"/>
      <c r="I142" s="267"/>
      <c r="J142" s="267"/>
      <c r="K142" s="267"/>
    </row>
    <row r="143" ht="18.75" customHeight="1"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ht="7.5" customHeight="1"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ht="45" customHeight="1">
      <c r="B145" s="282"/>
      <c r="C145" s="283" t="s">
        <v>1057</v>
      </c>
      <c r="D145" s="283"/>
      <c r="E145" s="283"/>
      <c r="F145" s="283"/>
      <c r="G145" s="283"/>
      <c r="H145" s="283"/>
      <c r="I145" s="283"/>
      <c r="J145" s="283"/>
      <c r="K145" s="284"/>
    </row>
    <row r="146" ht="17.25" customHeight="1">
      <c r="B146" s="282"/>
      <c r="C146" s="285" t="s">
        <v>993</v>
      </c>
      <c r="D146" s="285"/>
      <c r="E146" s="285"/>
      <c r="F146" s="285" t="s">
        <v>994</v>
      </c>
      <c r="G146" s="286"/>
      <c r="H146" s="285" t="s">
        <v>122</v>
      </c>
      <c r="I146" s="285" t="s">
        <v>60</v>
      </c>
      <c r="J146" s="285" t="s">
        <v>995</v>
      </c>
      <c r="K146" s="284"/>
    </row>
    <row r="147" ht="17.25" customHeight="1">
      <c r="B147" s="282"/>
      <c r="C147" s="287" t="s">
        <v>996</v>
      </c>
      <c r="D147" s="287"/>
      <c r="E147" s="287"/>
      <c r="F147" s="288" t="s">
        <v>997</v>
      </c>
      <c r="G147" s="289"/>
      <c r="H147" s="287"/>
      <c r="I147" s="287"/>
      <c r="J147" s="287" t="s">
        <v>998</v>
      </c>
      <c r="K147" s="284"/>
    </row>
    <row r="148" ht="5.25" customHeight="1">
      <c r="B148" s="293"/>
      <c r="C148" s="290"/>
      <c r="D148" s="290"/>
      <c r="E148" s="290"/>
      <c r="F148" s="290"/>
      <c r="G148" s="291"/>
      <c r="H148" s="290"/>
      <c r="I148" s="290"/>
      <c r="J148" s="290"/>
      <c r="K148" s="314"/>
    </row>
    <row r="149" ht="15" customHeight="1">
      <c r="B149" s="293"/>
      <c r="C149" s="318" t="s">
        <v>1002</v>
      </c>
      <c r="D149" s="271"/>
      <c r="E149" s="271"/>
      <c r="F149" s="319" t="s">
        <v>999</v>
      </c>
      <c r="G149" s="271"/>
      <c r="H149" s="318" t="s">
        <v>1038</v>
      </c>
      <c r="I149" s="318" t="s">
        <v>1001</v>
      </c>
      <c r="J149" s="318">
        <v>120</v>
      </c>
      <c r="K149" s="314"/>
    </row>
    <row r="150" ht="15" customHeight="1">
      <c r="B150" s="293"/>
      <c r="C150" s="318" t="s">
        <v>1047</v>
      </c>
      <c r="D150" s="271"/>
      <c r="E150" s="271"/>
      <c r="F150" s="319" t="s">
        <v>999</v>
      </c>
      <c r="G150" s="271"/>
      <c r="H150" s="318" t="s">
        <v>1058</v>
      </c>
      <c r="I150" s="318" t="s">
        <v>1001</v>
      </c>
      <c r="J150" s="318" t="s">
        <v>1049</v>
      </c>
      <c r="K150" s="314"/>
    </row>
    <row r="151" ht="15" customHeight="1">
      <c r="B151" s="293"/>
      <c r="C151" s="318" t="s">
        <v>948</v>
      </c>
      <c r="D151" s="271"/>
      <c r="E151" s="271"/>
      <c r="F151" s="319" t="s">
        <v>999</v>
      </c>
      <c r="G151" s="271"/>
      <c r="H151" s="318" t="s">
        <v>1059</v>
      </c>
      <c r="I151" s="318" t="s">
        <v>1001</v>
      </c>
      <c r="J151" s="318" t="s">
        <v>1049</v>
      </c>
      <c r="K151" s="314"/>
    </row>
    <row r="152" ht="15" customHeight="1">
      <c r="B152" s="293"/>
      <c r="C152" s="318" t="s">
        <v>1004</v>
      </c>
      <c r="D152" s="271"/>
      <c r="E152" s="271"/>
      <c r="F152" s="319" t="s">
        <v>1005</v>
      </c>
      <c r="G152" s="271"/>
      <c r="H152" s="318" t="s">
        <v>1038</v>
      </c>
      <c r="I152" s="318" t="s">
        <v>1001</v>
      </c>
      <c r="J152" s="318">
        <v>50</v>
      </c>
      <c r="K152" s="314"/>
    </row>
    <row r="153" ht="15" customHeight="1">
      <c r="B153" s="293"/>
      <c r="C153" s="318" t="s">
        <v>1007</v>
      </c>
      <c r="D153" s="271"/>
      <c r="E153" s="271"/>
      <c r="F153" s="319" t="s">
        <v>999</v>
      </c>
      <c r="G153" s="271"/>
      <c r="H153" s="318" t="s">
        <v>1038</v>
      </c>
      <c r="I153" s="318" t="s">
        <v>1009</v>
      </c>
      <c r="J153" s="318"/>
      <c r="K153" s="314"/>
    </row>
    <row r="154" ht="15" customHeight="1">
      <c r="B154" s="293"/>
      <c r="C154" s="318" t="s">
        <v>1018</v>
      </c>
      <c r="D154" s="271"/>
      <c r="E154" s="271"/>
      <c r="F154" s="319" t="s">
        <v>1005</v>
      </c>
      <c r="G154" s="271"/>
      <c r="H154" s="318" t="s">
        <v>1038</v>
      </c>
      <c r="I154" s="318" t="s">
        <v>1001</v>
      </c>
      <c r="J154" s="318">
        <v>50</v>
      </c>
      <c r="K154" s="314"/>
    </row>
    <row r="155" ht="15" customHeight="1">
      <c r="B155" s="293"/>
      <c r="C155" s="318" t="s">
        <v>1026</v>
      </c>
      <c r="D155" s="271"/>
      <c r="E155" s="271"/>
      <c r="F155" s="319" t="s">
        <v>1005</v>
      </c>
      <c r="G155" s="271"/>
      <c r="H155" s="318" t="s">
        <v>1038</v>
      </c>
      <c r="I155" s="318" t="s">
        <v>1001</v>
      </c>
      <c r="J155" s="318">
        <v>50</v>
      </c>
      <c r="K155" s="314"/>
    </row>
    <row r="156" ht="15" customHeight="1">
      <c r="B156" s="293"/>
      <c r="C156" s="318" t="s">
        <v>1024</v>
      </c>
      <c r="D156" s="271"/>
      <c r="E156" s="271"/>
      <c r="F156" s="319" t="s">
        <v>1005</v>
      </c>
      <c r="G156" s="271"/>
      <c r="H156" s="318" t="s">
        <v>1038</v>
      </c>
      <c r="I156" s="318" t="s">
        <v>1001</v>
      </c>
      <c r="J156" s="318">
        <v>50</v>
      </c>
      <c r="K156" s="314"/>
    </row>
    <row r="157" ht="15" customHeight="1">
      <c r="B157" s="293"/>
      <c r="C157" s="318" t="s">
        <v>101</v>
      </c>
      <c r="D157" s="271"/>
      <c r="E157" s="271"/>
      <c r="F157" s="319" t="s">
        <v>999</v>
      </c>
      <c r="G157" s="271"/>
      <c r="H157" s="318" t="s">
        <v>1060</v>
      </c>
      <c r="I157" s="318" t="s">
        <v>1001</v>
      </c>
      <c r="J157" s="318" t="s">
        <v>1061</v>
      </c>
      <c r="K157" s="314"/>
    </row>
    <row r="158" ht="15" customHeight="1">
      <c r="B158" s="293"/>
      <c r="C158" s="318" t="s">
        <v>1062</v>
      </c>
      <c r="D158" s="271"/>
      <c r="E158" s="271"/>
      <c r="F158" s="319" t="s">
        <v>999</v>
      </c>
      <c r="G158" s="271"/>
      <c r="H158" s="318" t="s">
        <v>1063</v>
      </c>
      <c r="I158" s="318" t="s">
        <v>1033</v>
      </c>
      <c r="J158" s="318"/>
      <c r="K158" s="314"/>
    </row>
    <row r="159" ht="15" customHeight="1">
      <c r="B159" s="320"/>
      <c r="C159" s="302"/>
      <c r="D159" s="302"/>
      <c r="E159" s="302"/>
      <c r="F159" s="302"/>
      <c r="G159" s="302"/>
      <c r="H159" s="302"/>
      <c r="I159" s="302"/>
      <c r="J159" s="302"/>
      <c r="K159" s="321"/>
    </row>
    <row r="160" ht="18.75" customHeight="1">
      <c r="B160" s="267"/>
      <c r="C160" s="271"/>
      <c r="D160" s="271"/>
      <c r="E160" s="271"/>
      <c r="F160" s="292"/>
      <c r="G160" s="271"/>
      <c r="H160" s="271"/>
      <c r="I160" s="271"/>
      <c r="J160" s="271"/>
      <c r="K160" s="267"/>
    </row>
    <row r="161" ht="18.75" customHeight="1"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ht="45" customHeight="1">
      <c r="B163" s="260"/>
      <c r="C163" s="261" t="s">
        <v>1064</v>
      </c>
      <c r="D163" s="261"/>
      <c r="E163" s="261"/>
      <c r="F163" s="261"/>
      <c r="G163" s="261"/>
      <c r="H163" s="261"/>
      <c r="I163" s="261"/>
      <c r="J163" s="261"/>
      <c r="K163" s="262"/>
    </row>
    <row r="164" ht="17.25" customHeight="1">
      <c r="B164" s="260"/>
      <c r="C164" s="285" t="s">
        <v>993</v>
      </c>
      <c r="D164" s="285"/>
      <c r="E164" s="285"/>
      <c r="F164" s="285" t="s">
        <v>994</v>
      </c>
      <c r="G164" s="322"/>
      <c r="H164" s="323" t="s">
        <v>122</v>
      </c>
      <c r="I164" s="323" t="s">
        <v>60</v>
      </c>
      <c r="J164" s="285" t="s">
        <v>995</v>
      </c>
      <c r="K164" s="262"/>
    </row>
    <row r="165" ht="17.25" customHeight="1">
      <c r="B165" s="263"/>
      <c r="C165" s="287" t="s">
        <v>996</v>
      </c>
      <c r="D165" s="287"/>
      <c r="E165" s="287"/>
      <c r="F165" s="288" t="s">
        <v>997</v>
      </c>
      <c r="G165" s="324"/>
      <c r="H165" s="325"/>
      <c r="I165" s="325"/>
      <c r="J165" s="287" t="s">
        <v>998</v>
      </c>
      <c r="K165" s="265"/>
    </row>
    <row r="166" ht="5.25" customHeight="1">
      <c r="B166" s="293"/>
      <c r="C166" s="290"/>
      <c r="D166" s="290"/>
      <c r="E166" s="290"/>
      <c r="F166" s="290"/>
      <c r="G166" s="291"/>
      <c r="H166" s="290"/>
      <c r="I166" s="290"/>
      <c r="J166" s="290"/>
      <c r="K166" s="314"/>
    </row>
    <row r="167" ht="15" customHeight="1">
      <c r="B167" s="293"/>
      <c r="C167" s="271" t="s">
        <v>1002</v>
      </c>
      <c r="D167" s="271"/>
      <c r="E167" s="271"/>
      <c r="F167" s="292" t="s">
        <v>999</v>
      </c>
      <c r="G167" s="271"/>
      <c r="H167" s="271" t="s">
        <v>1038</v>
      </c>
      <c r="I167" s="271" t="s">
        <v>1001</v>
      </c>
      <c r="J167" s="271">
        <v>120</v>
      </c>
      <c r="K167" s="314"/>
    </row>
    <row r="168" ht="15" customHeight="1">
      <c r="B168" s="293"/>
      <c r="C168" s="271" t="s">
        <v>1047</v>
      </c>
      <c r="D168" s="271"/>
      <c r="E168" s="271"/>
      <c r="F168" s="292" t="s">
        <v>999</v>
      </c>
      <c r="G168" s="271"/>
      <c r="H168" s="271" t="s">
        <v>1048</v>
      </c>
      <c r="I168" s="271" t="s">
        <v>1001</v>
      </c>
      <c r="J168" s="271" t="s">
        <v>1049</v>
      </c>
      <c r="K168" s="314"/>
    </row>
    <row r="169" ht="15" customHeight="1">
      <c r="B169" s="293"/>
      <c r="C169" s="271" t="s">
        <v>948</v>
      </c>
      <c r="D169" s="271"/>
      <c r="E169" s="271"/>
      <c r="F169" s="292" t="s">
        <v>999</v>
      </c>
      <c r="G169" s="271"/>
      <c r="H169" s="271" t="s">
        <v>1065</v>
      </c>
      <c r="I169" s="271" t="s">
        <v>1001</v>
      </c>
      <c r="J169" s="271" t="s">
        <v>1049</v>
      </c>
      <c r="K169" s="314"/>
    </row>
    <row r="170" ht="15" customHeight="1">
      <c r="B170" s="293"/>
      <c r="C170" s="271" t="s">
        <v>1004</v>
      </c>
      <c r="D170" s="271"/>
      <c r="E170" s="271"/>
      <c r="F170" s="292" t="s">
        <v>1005</v>
      </c>
      <c r="G170" s="271"/>
      <c r="H170" s="271" t="s">
        <v>1065</v>
      </c>
      <c r="I170" s="271" t="s">
        <v>1001</v>
      </c>
      <c r="J170" s="271">
        <v>50</v>
      </c>
      <c r="K170" s="314"/>
    </row>
    <row r="171" ht="15" customHeight="1">
      <c r="B171" s="293"/>
      <c r="C171" s="271" t="s">
        <v>1007</v>
      </c>
      <c r="D171" s="271"/>
      <c r="E171" s="271"/>
      <c r="F171" s="292" t="s">
        <v>999</v>
      </c>
      <c r="G171" s="271"/>
      <c r="H171" s="271" t="s">
        <v>1065</v>
      </c>
      <c r="I171" s="271" t="s">
        <v>1009</v>
      </c>
      <c r="J171" s="271"/>
      <c r="K171" s="314"/>
    </row>
    <row r="172" ht="15" customHeight="1">
      <c r="B172" s="293"/>
      <c r="C172" s="271" t="s">
        <v>1018</v>
      </c>
      <c r="D172" s="271"/>
      <c r="E172" s="271"/>
      <c r="F172" s="292" t="s">
        <v>1005</v>
      </c>
      <c r="G172" s="271"/>
      <c r="H172" s="271" t="s">
        <v>1065</v>
      </c>
      <c r="I172" s="271" t="s">
        <v>1001</v>
      </c>
      <c r="J172" s="271">
        <v>50</v>
      </c>
      <c r="K172" s="314"/>
    </row>
    <row r="173" ht="15" customHeight="1">
      <c r="B173" s="293"/>
      <c r="C173" s="271" t="s">
        <v>1026</v>
      </c>
      <c r="D173" s="271"/>
      <c r="E173" s="271"/>
      <c r="F173" s="292" t="s">
        <v>1005</v>
      </c>
      <c r="G173" s="271"/>
      <c r="H173" s="271" t="s">
        <v>1065</v>
      </c>
      <c r="I173" s="271" t="s">
        <v>1001</v>
      </c>
      <c r="J173" s="271">
        <v>50</v>
      </c>
      <c r="K173" s="314"/>
    </row>
    <row r="174" ht="15" customHeight="1">
      <c r="B174" s="293"/>
      <c r="C174" s="271" t="s">
        <v>1024</v>
      </c>
      <c r="D174" s="271"/>
      <c r="E174" s="271"/>
      <c r="F174" s="292" t="s">
        <v>1005</v>
      </c>
      <c r="G174" s="271"/>
      <c r="H174" s="271" t="s">
        <v>1065</v>
      </c>
      <c r="I174" s="271" t="s">
        <v>1001</v>
      </c>
      <c r="J174" s="271">
        <v>50</v>
      </c>
      <c r="K174" s="314"/>
    </row>
    <row r="175" ht="15" customHeight="1">
      <c r="B175" s="293"/>
      <c r="C175" s="271" t="s">
        <v>121</v>
      </c>
      <c r="D175" s="271"/>
      <c r="E175" s="271"/>
      <c r="F175" s="292" t="s">
        <v>999</v>
      </c>
      <c r="G175" s="271"/>
      <c r="H175" s="271" t="s">
        <v>1066</v>
      </c>
      <c r="I175" s="271" t="s">
        <v>1067</v>
      </c>
      <c r="J175" s="271"/>
      <c r="K175" s="314"/>
    </row>
    <row r="176" ht="15" customHeight="1">
      <c r="B176" s="293"/>
      <c r="C176" s="271" t="s">
        <v>60</v>
      </c>
      <c r="D176" s="271"/>
      <c r="E176" s="271"/>
      <c r="F176" s="292" t="s">
        <v>999</v>
      </c>
      <c r="G176" s="271"/>
      <c r="H176" s="271" t="s">
        <v>1068</v>
      </c>
      <c r="I176" s="271" t="s">
        <v>1069</v>
      </c>
      <c r="J176" s="271">
        <v>1</v>
      </c>
      <c r="K176" s="314"/>
    </row>
    <row r="177" ht="15" customHeight="1">
      <c r="B177" s="293"/>
      <c r="C177" s="271" t="s">
        <v>56</v>
      </c>
      <c r="D177" s="271"/>
      <c r="E177" s="271"/>
      <c r="F177" s="292" t="s">
        <v>999</v>
      </c>
      <c r="G177" s="271"/>
      <c r="H177" s="271" t="s">
        <v>1070</v>
      </c>
      <c r="I177" s="271" t="s">
        <v>1001</v>
      </c>
      <c r="J177" s="271">
        <v>20</v>
      </c>
      <c r="K177" s="314"/>
    </row>
    <row r="178" ht="15" customHeight="1">
      <c r="B178" s="293"/>
      <c r="C178" s="271" t="s">
        <v>122</v>
      </c>
      <c r="D178" s="271"/>
      <c r="E178" s="271"/>
      <c r="F178" s="292" t="s">
        <v>999</v>
      </c>
      <c r="G178" s="271"/>
      <c r="H178" s="271" t="s">
        <v>1071</v>
      </c>
      <c r="I178" s="271" t="s">
        <v>1001</v>
      </c>
      <c r="J178" s="271">
        <v>255</v>
      </c>
      <c r="K178" s="314"/>
    </row>
    <row r="179" ht="15" customHeight="1">
      <c r="B179" s="293"/>
      <c r="C179" s="271" t="s">
        <v>123</v>
      </c>
      <c r="D179" s="271"/>
      <c r="E179" s="271"/>
      <c r="F179" s="292" t="s">
        <v>999</v>
      </c>
      <c r="G179" s="271"/>
      <c r="H179" s="271" t="s">
        <v>964</v>
      </c>
      <c r="I179" s="271" t="s">
        <v>1001</v>
      </c>
      <c r="J179" s="271">
        <v>10</v>
      </c>
      <c r="K179" s="314"/>
    </row>
    <row r="180" ht="15" customHeight="1">
      <c r="B180" s="293"/>
      <c r="C180" s="271" t="s">
        <v>124</v>
      </c>
      <c r="D180" s="271"/>
      <c r="E180" s="271"/>
      <c r="F180" s="292" t="s">
        <v>999</v>
      </c>
      <c r="G180" s="271"/>
      <c r="H180" s="271" t="s">
        <v>1072</v>
      </c>
      <c r="I180" s="271" t="s">
        <v>1033</v>
      </c>
      <c r="J180" s="271"/>
      <c r="K180" s="314"/>
    </row>
    <row r="181" ht="15" customHeight="1">
      <c r="B181" s="293"/>
      <c r="C181" s="271" t="s">
        <v>1073</v>
      </c>
      <c r="D181" s="271"/>
      <c r="E181" s="271"/>
      <c r="F181" s="292" t="s">
        <v>999</v>
      </c>
      <c r="G181" s="271"/>
      <c r="H181" s="271" t="s">
        <v>1074</v>
      </c>
      <c r="I181" s="271" t="s">
        <v>1033</v>
      </c>
      <c r="J181" s="271"/>
      <c r="K181" s="314"/>
    </row>
    <row r="182" ht="15" customHeight="1">
      <c r="B182" s="293"/>
      <c r="C182" s="271" t="s">
        <v>1062</v>
      </c>
      <c r="D182" s="271"/>
      <c r="E182" s="271"/>
      <c r="F182" s="292" t="s">
        <v>999</v>
      </c>
      <c r="G182" s="271"/>
      <c r="H182" s="271" t="s">
        <v>1075</v>
      </c>
      <c r="I182" s="271" t="s">
        <v>1033</v>
      </c>
      <c r="J182" s="271"/>
      <c r="K182" s="314"/>
    </row>
    <row r="183" ht="15" customHeight="1">
      <c r="B183" s="293"/>
      <c r="C183" s="271" t="s">
        <v>126</v>
      </c>
      <c r="D183" s="271"/>
      <c r="E183" s="271"/>
      <c r="F183" s="292" t="s">
        <v>1005</v>
      </c>
      <c r="G183" s="271"/>
      <c r="H183" s="271" t="s">
        <v>1076</v>
      </c>
      <c r="I183" s="271" t="s">
        <v>1001</v>
      </c>
      <c r="J183" s="271">
        <v>50</v>
      </c>
      <c r="K183" s="314"/>
    </row>
    <row r="184" ht="15" customHeight="1">
      <c r="B184" s="293"/>
      <c r="C184" s="271" t="s">
        <v>1077</v>
      </c>
      <c r="D184" s="271"/>
      <c r="E184" s="271"/>
      <c r="F184" s="292" t="s">
        <v>1005</v>
      </c>
      <c r="G184" s="271"/>
      <c r="H184" s="271" t="s">
        <v>1078</v>
      </c>
      <c r="I184" s="271" t="s">
        <v>1079</v>
      </c>
      <c r="J184" s="271"/>
      <c r="K184" s="314"/>
    </row>
    <row r="185" ht="15" customHeight="1">
      <c r="B185" s="293"/>
      <c r="C185" s="271" t="s">
        <v>1080</v>
      </c>
      <c r="D185" s="271"/>
      <c r="E185" s="271"/>
      <c r="F185" s="292" t="s">
        <v>1005</v>
      </c>
      <c r="G185" s="271"/>
      <c r="H185" s="271" t="s">
        <v>1081</v>
      </c>
      <c r="I185" s="271" t="s">
        <v>1079</v>
      </c>
      <c r="J185" s="271"/>
      <c r="K185" s="314"/>
    </row>
    <row r="186" ht="15" customHeight="1">
      <c r="B186" s="293"/>
      <c r="C186" s="271" t="s">
        <v>1082</v>
      </c>
      <c r="D186" s="271"/>
      <c r="E186" s="271"/>
      <c r="F186" s="292" t="s">
        <v>1005</v>
      </c>
      <c r="G186" s="271"/>
      <c r="H186" s="271" t="s">
        <v>1083</v>
      </c>
      <c r="I186" s="271" t="s">
        <v>1079</v>
      </c>
      <c r="J186" s="271"/>
      <c r="K186" s="314"/>
    </row>
    <row r="187" ht="15" customHeight="1">
      <c r="B187" s="293"/>
      <c r="C187" s="326" t="s">
        <v>1084</v>
      </c>
      <c r="D187" s="271"/>
      <c r="E187" s="271"/>
      <c r="F187" s="292" t="s">
        <v>1005</v>
      </c>
      <c r="G187" s="271"/>
      <c r="H187" s="271" t="s">
        <v>1085</v>
      </c>
      <c r="I187" s="271" t="s">
        <v>1086</v>
      </c>
      <c r="J187" s="327" t="s">
        <v>1087</v>
      </c>
      <c r="K187" s="314"/>
    </row>
    <row r="188" ht="15" customHeight="1">
      <c r="B188" s="293"/>
      <c r="C188" s="277" t="s">
        <v>45</v>
      </c>
      <c r="D188" s="271"/>
      <c r="E188" s="271"/>
      <c r="F188" s="292" t="s">
        <v>999</v>
      </c>
      <c r="G188" s="271"/>
      <c r="H188" s="267" t="s">
        <v>1088</v>
      </c>
      <c r="I188" s="271" t="s">
        <v>1089</v>
      </c>
      <c r="J188" s="271"/>
      <c r="K188" s="314"/>
    </row>
    <row r="189" ht="15" customHeight="1">
      <c r="B189" s="293"/>
      <c r="C189" s="277" t="s">
        <v>1090</v>
      </c>
      <c r="D189" s="271"/>
      <c r="E189" s="271"/>
      <c r="F189" s="292" t="s">
        <v>999</v>
      </c>
      <c r="G189" s="271"/>
      <c r="H189" s="271" t="s">
        <v>1091</v>
      </c>
      <c r="I189" s="271" t="s">
        <v>1033</v>
      </c>
      <c r="J189" s="271"/>
      <c r="K189" s="314"/>
    </row>
    <row r="190" ht="15" customHeight="1">
      <c r="B190" s="293"/>
      <c r="C190" s="277" t="s">
        <v>1092</v>
      </c>
      <c r="D190" s="271"/>
      <c r="E190" s="271"/>
      <c r="F190" s="292" t="s">
        <v>999</v>
      </c>
      <c r="G190" s="271"/>
      <c r="H190" s="271" t="s">
        <v>1093</v>
      </c>
      <c r="I190" s="271" t="s">
        <v>1033</v>
      </c>
      <c r="J190" s="271"/>
      <c r="K190" s="314"/>
    </row>
    <row r="191" ht="15" customHeight="1">
      <c r="B191" s="293"/>
      <c r="C191" s="277" t="s">
        <v>1094</v>
      </c>
      <c r="D191" s="271"/>
      <c r="E191" s="271"/>
      <c r="F191" s="292" t="s">
        <v>1005</v>
      </c>
      <c r="G191" s="271"/>
      <c r="H191" s="271" t="s">
        <v>1095</v>
      </c>
      <c r="I191" s="271" t="s">
        <v>1033</v>
      </c>
      <c r="J191" s="271"/>
      <c r="K191" s="314"/>
    </row>
    <row r="192" ht="15" customHeight="1">
      <c r="B192" s="320"/>
      <c r="C192" s="328"/>
      <c r="D192" s="302"/>
      <c r="E192" s="302"/>
      <c r="F192" s="302"/>
      <c r="G192" s="302"/>
      <c r="H192" s="302"/>
      <c r="I192" s="302"/>
      <c r="J192" s="302"/>
      <c r="K192" s="321"/>
    </row>
    <row r="193" ht="18.75" customHeight="1">
      <c r="B193" s="267"/>
      <c r="C193" s="271"/>
      <c r="D193" s="271"/>
      <c r="E193" s="271"/>
      <c r="F193" s="292"/>
      <c r="G193" s="271"/>
      <c r="H193" s="271"/>
      <c r="I193" s="271"/>
      <c r="J193" s="271"/>
      <c r="K193" s="267"/>
    </row>
    <row r="194" ht="18.75" customHeight="1">
      <c r="B194" s="267"/>
      <c r="C194" s="271"/>
      <c r="D194" s="271"/>
      <c r="E194" s="271"/>
      <c r="F194" s="292"/>
      <c r="G194" s="271"/>
      <c r="H194" s="271"/>
      <c r="I194" s="271"/>
      <c r="J194" s="271"/>
      <c r="K194" s="267"/>
    </row>
    <row r="195" ht="18.75" customHeight="1"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ht="13.5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ht="21">
      <c r="B197" s="260"/>
      <c r="C197" s="261" t="s">
        <v>1096</v>
      </c>
      <c r="D197" s="261"/>
      <c r="E197" s="261"/>
      <c r="F197" s="261"/>
      <c r="G197" s="261"/>
      <c r="H197" s="261"/>
      <c r="I197" s="261"/>
      <c r="J197" s="261"/>
      <c r="K197" s="262"/>
    </row>
    <row r="198" ht="25.5" customHeight="1">
      <c r="B198" s="260"/>
      <c r="C198" s="329" t="s">
        <v>1097</v>
      </c>
      <c r="D198" s="329"/>
      <c r="E198" s="329"/>
      <c r="F198" s="329" t="s">
        <v>1098</v>
      </c>
      <c r="G198" s="330"/>
      <c r="H198" s="329" t="s">
        <v>1099</v>
      </c>
      <c r="I198" s="329"/>
      <c r="J198" s="329"/>
      <c r="K198" s="262"/>
    </row>
    <row r="199" ht="5.25" customHeight="1">
      <c r="B199" s="293"/>
      <c r="C199" s="290"/>
      <c r="D199" s="290"/>
      <c r="E199" s="290"/>
      <c r="F199" s="290"/>
      <c r="G199" s="271"/>
      <c r="H199" s="290"/>
      <c r="I199" s="290"/>
      <c r="J199" s="290"/>
      <c r="K199" s="314"/>
    </row>
    <row r="200" ht="15" customHeight="1">
      <c r="B200" s="293"/>
      <c r="C200" s="271" t="s">
        <v>1089</v>
      </c>
      <c r="D200" s="271"/>
      <c r="E200" s="271"/>
      <c r="F200" s="292" t="s">
        <v>46</v>
      </c>
      <c r="G200" s="271"/>
      <c r="H200" s="271" t="s">
        <v>1100</v>
      </c>
      <c r="I200" s="271"/>
      <c r="J200" s="271"/>
      <c r="K200" s="314"/>
    </row>
    <row r="201" ht="15" customHeight="1">
      <c r="B201" s="293"/>
      <c r="C201" s="299"/>
      <c r="D201" s="271"/>
      <c r="E201" s="271"/>
      <c r="F201" s="292" t="s">
        <v>47</v>
      </c>
      <c r="G201" s="271"/>
      <c r="H201" s="271" t="s">
        <v>1101</v>
      </c>
      <c r="I201" s="271"/>
      <c r="J201" s="271"/>
      <c r="K201" s="314"/>
    </row>
    <row r="202" ht="15" customHeight="1">
      <c r="B202" s="293"/>
      <c r="C202" s="299"/>
      <c r="D202" s="271"/>
      <c r="E202" s="271"/>
      <c r="F202" s="292" t="s">
        <v>50</v>
      </c>
      <c r="G202" s="271"/>
      <c r="H202" s="271" t="s">
        <v>1102</v>
      </c>
      <c r="I202" s="271"/>
      <c r="J202" s="271"/>
      <c r="K202" s="314"/>
    </row>
    <row r="203" ht="15" customHeight="1">
      <c r="B203" s="293"/>
      <c r="C203" s="271"/>
      <c r="D203" s="271"/>
      <c r="E203" s="271"/>
      <c r="F203" s="292" t="s">
        <v>48</v>
      </c>
      <c r="G203" s="271"/>
      <c r="H203" s="271" t="s">
        <v>1103</v>
      </c>
      <c r="I203" s="271"/>
      <c r="J203" s="271"/>
      <c r="K203" s="314"/>
    </row>
    <row r="204" ht="15" customHeight="1">
      <c r="B204" s="293"/>
      <c r="C204" s="271"/>
      <c r="D204" s="271"/>
      <c r="E204" s="271"/>
      <c r="F204" s="292" t="s">
        <v>49</v>
      </c>
      <c r="G204" s="271"/>
      <c r="H204" s="271" t="s">
        <v>1104</v>
      </c>
      <c r="I204" s="271"/>
      <c r="J204" s="271"/>
      <c r="K204" s="314"/>
    </row>
    <row r="205" ht="15" customHeight="1">
      <c r="B205" s="293"/>
      <c r="C205" s="271"/>
      <c r="D205" s="271"/>
      <c r="E205" s="271"/>
      <c r="F205" s="292"/>
      <c r="G205" s="271"/>
      <c r="H205" s="271"/>
      <c r="I205" s="271"/>
      <c r="J205" s="271"/>
      <c r="K205" s="314"/>
    </row>
    <row r="206" ht="15" customHeight="1">
      <c r="B206" s="293"/>
      <c r="C206" s="271" t="s">
        <v>1045</v>
      </c>
      <c r="D206" s="271"/>
      <c r="E206" s="271"/>
      <c r="F206" s="292" t="s">
        <v>81</v>
      </c>
      <c r="G206" s="271"/>
      <c r="H206" s="271" t="s">
        <v>1105</v>
      </c>
      <c r="I206" s="271"/>
      <c r="J206" s="271"/>
      <c r="K206" s="314"/>
    </row>
    <row r="207" ht="15" customHeight="1">
      <c r="B207" s="293"/>
      <c r="C207" s="299"/>
      <c r="D207" s="271"/>
      <c r="E207" s="271"/>
      <c r="F207" s="292" t="s">
        <v>942</v>
      </c>
      <c r="G207" s="271"/>
      <c r="H207" s="271" t="s">
        <v>943</v>
      </c>
      <c r="I207" s="271"/>
      <c r="J207" s="271"/>
      <c r="K207" s="314"/>
    </row>
    <row r="208" ht="15" customHeight="1">
      <c r="B208" s="293"/>
      <c r="C208" s="271"/>
      <c r="D208" s="271"/>
      <c r="E208" s="271"/>
      <c r="F208" s="292" t="s">
        <v>940</v>
      </c>
      <c r="G208" s="271"/>
      <c r="H208" s="271" t="s">
        <v>1106</v>
      </c>
      <c r="I208" s="271"/>
      <c r="J208" s="271"/>
      <c r="K208" s="314"/>
    </row>
    <row r="209" ht="15" customHeight="1">
      <c r="B209" s="331"/>
      <c r="C209" s="299"/>
      <c r="D209" s="299"/>
      <c r="E209" s="299"/>
      <c r="F209" s="292" t="s">
        <v>944</v>
      </c>
      <c r="G209" s="277"/>
      <c r="H209" s="318" t="s">
        <v>945</v>
      </c>
      <c r="I209" s="318"/>
      <c r="J209" s="318"/>
      <c r="K209" s="332"/>
    </row>
    <row r="210" ht="15" customHeight="1">
      <c r="B210" s="331"/>
      <c r="C210" s="299"/>
      <c r="D210" s="299"/>
      <c r="E210" s="299"/>
      <c r="F210" s="292" t="s">
        <v>946</v>
      </c>
      <c r="G210" s="277"/>
      <c r="H210" s="318" t="s">
        <v>1107</v>
      </c>
      <c r="I210" s="318"/>
      <c r="J210" s="318"/>
      <c r="K210" s="332"/>
    </row>
    <row r="211" ht="15" customHeight="1">
      <c r="B211" s="331"/>
      <c r="C211" s="299"/>
      <c r="D211" s="299"/>
      <c r="E211" s="299"/>
      <c r="F211" s="333"/>
      <c r="G211" s="277"/>
      <c r="H211" s="334"/>
      <c r="I211" s="334"/>
      <c r="J211" s="334"/>
      <c r="K211" s="332"/>
    </row>
    <row r="212" ht="15" customHeight="1">
      <c r="B212" s="331"/>
      <c r="C212" s="271" t="s">
        <v>1069</v>
      </c>
      <c r="D212" s="299"/>
      <c r="E212" s="299"/>
      <c r="F212" s="292">
        <v>1</v>
      </c>
      <c r="G212" s="277"/>
      <c r="H212" s="318" t="s">
        <v>1108</v>
      </c>
      <c r="I212" s="318"/>
      <c r="J212" s="318"/>
      <c r="K212" s="332"/>
    </row>
    <row r="213" ht="15" customHeight="1">
      <c r="B213" s="331"/>
      <c r="C213" s="299"/>
      <c r="D213" s="299"/>
      <c r="E213" s="299"/>
      <c r="F213" s="292">
        <v>2</v>
      </c>
      <c r="G213" s="277"/>
      <c r="H213" s="318" t="s">
        <v>1109</v>
      </c>
      <c r="I213" s="318"/>
      <c r="J213" s="318"/>
      <c r="K213" s="332"/>
    </row>
    <row r="214" ht="15" customHeight="1">
      <c r="B214" s="331"/>
      <c r="C214" s="299"/>
      <c r="D214" s="299"/>
      <c r="E214" s="299"/>
      <c r="F214" s="292">
        <v>3</v>
      </c>
      <c r="G214" s="277"/>
      <c r="H214" s="318" t="s">
        <v>1110</v>
      </c>
      <c r="I214" s="318"/>
      <c r="J214" s="318"/>
      <c r="K214" s="332"/>
    </row>
    <row r="215" ht="15" customHeight="1">
      <c r="B215" s="331"/>
      <c r="C215" s="299"/>
      <c r="D215" s="299"/>
      <c r="E215" s="299"/>
      <c r="F215" s="292">
        <v>4</v>
      </c>
      <c r="G215" s="277"/>
      <c r="H215" s="318" t="s">
        <v>1111</v>
      </c>
      <c r="I215" s="318"/>
      <c r="J215" s="318"/>
      <c r="K215" s="332"/>
    </row>
    <row r="216" ht="12.75" customHeight="1">
      <c r="B216" s="335"/>
      <c r="C216" s="336"/>
      <c r="D216" s="336"/>
      <c r="E216" s="336"/>
      <c r="F216" s="336"/>
      <c r="G216" s="336"/>
      <c r="H216" s="336"/>
      <c r="I216" s="336"/>
      <c r="J216" s="336"/>
      <c r="K216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</dc:creator>
  <cp:lastModifiedBy>uzivatel</cp:lastModifiedBy>
  <dcterms:created xsi:type="dcterms:W3CDTF">2018-02-13T13:16:10Z</dcterms:created>
  <dcterms:modified xsi:type="dcterms:W3CDTF">2018-02-13T13:16:19Z</dcterms:modified>
</cp:coreProperties>
</file>