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rekapitulace" sheetId="1" r:id="rId1"/>
    <sheet name="SO 001" sheetId="2" r:id="rId2"/>
    <sheet name="SO 251" sheetId="3" r:id="rId3"/>
  </sheets>
  <definedNames/>
  <calcPr fullCalcOnLoad="1"/>
</workbook>
</file>

<file path=xl/sharedStrings.xml><?xml version="1.0" encoding="utf-8"?>
<sst xmlns="http://schemas.openxmlformats.org/spreadsheetml/2006/main" count="251" uniqueCount="133">
  <si>
    <t>Soupis objektů s DPH</t>
  </si>
  <si>
    <t>Stavba:17-066 - Oprava zdí na p.p.č.923/1 v ul. Komenského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</si>
  <si>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</si>
  <si>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</si>
  <si>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</si>
  <si>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</si>
  <si>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</si>
  <si>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</si>
  <si>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</si>
  <si>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</si>
  <si>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</si>
  <si>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</si>
  <si>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</si>
  <si>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</si>
  <si>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RAL Projekt s.r.o.</t>
  </si>
  <si>
    <t>Příloha k formuláři pro ocenění nabídky</t>
  </si>
  <si>
    <t>Stavba :</t>
  </si>
  <si>
    <t>číslo a název SO:</t>
  </si>
  <si>
    <t>číslo a název rozpočtu:</t>
  </si>
  <si>
    <t>17-066</t>
  </si>
  <si>
    <t>Oprava zdí na p.p.č.923/1 v ul. Komenského</t>
  </si>
  <si>
    <t>SO 001</t>
  </si>
  <si>
    <t>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</si>
  <si>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</si>
  <si>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</si>
  <si>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</si>
  <si>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</si>
  <si>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</si>
  <si>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</si>
  <si>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</si>
  <si>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</si>
  <si>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</si>
  <si>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</si>
  <si>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</si>
  <si>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</si>
  <si>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</si>
  <si>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</si>
  <si>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</si>
  <si>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</si>
  <si>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</si>
  <si>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</si>
  <si>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</si>
  <si>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</si>
  <si>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</si>
  <si>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/>
  </si>
  <si>
    <t>POMOC PRÁCE ZŘÍZ NEBO ZAJIŠŤ REGULACI A OCHRANU DOPRAVY
osazení provizorního SDZ během stavby, týkající se pouze omezení chodců 2xE13</t>
  </si>
  <si>
    <t xml:space="preserve">KPL       </t>
  </si>
  <si>
    <t>1=1.000 [A]</t>
  </si>
  <si>
    <t>02730</t>
  </si>
  <si>
    <t>POMOC PRÁCE ZŘÍZ NEBO ZAJIŠŤ OCHRANU INŽENÝRSKÝCH SÍTÍ
Práce v ochranném pásmu stáv. IS - dočasná opatření po dobu stavby, vytyčení a
vyznačení tras a ochranných pásem náklady na ztížené práce v ochranném
pásmu IS, komunikace se správcem, náklady spojené s dodržením vydaných
požadvků, vyjádření a stanovisek jednotlivých dotčených správců IS.</t>
  </si>
  <si>
    <t>03100</t>
  </si>
  <si>
    <t>ZAŘÍZENÍ STAVENIŠTĚ - ZŘÍZENÍ, PROVOZ, DEMONTÁŽ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</si>
  <si>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</si>
  <si>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</si>
  <si>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</si>
  <si>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</si>
  <si>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</si>
  <si>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</si>
  <si>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</si>
  <si>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251</t>
  </si>
  <si>
    <t>Oprava zdí</t>
  </si>
  <si>
    <t>Zemní práce</t>
  </si>
  <si>
    <t>11120</t>
  </si>
  <si>
    <t>ODSTRANĚNÍ KŘOVIN
odstranění břečťanu, pokud možno s konecháním kořenového systému a včetně odvozu a ekologické likvidace</t>
  </si>
  <si>
    <t xml:space="preserve">M2        </t>
  </si>
  <si>
    <t>10.0*2.0=20.000 [A]</t>
  </si>
  <si>
    <t>11202</t>
  </si>
  <si>
    <t xml:space="preserve">KÁCENÍ STROMŮ D KMENE DO 0,9M S ODSTRANĚNÍM PAŘEZŮ
včetně odvozu dřevěné hmoty na místo určené investorem, odvozu a ekologické likvidace větví a včetně odstranění pařezů frézováním </t>
  </si>
  <si>
    <t xml:space="preserve">KUS       </t>
  </si>
  <si>
    <t>2=2.000 [A]</t>
  </si>
  <si>
    <t>13173</t>
  </si>
  <si>
    <t>HLOUBENÍ JAM ZAPAŽ I NEPAŽ TŘ. I
včetně odvozu do meziskladu pro zpětné využití</t>
  </si>
  <si>
    <t xml:space="preserve">M3        </t>
  </si>
  <si>
    <t>výkop podél OZ, plochy odečteny z půdorysu
(46.5879+2.0274)*0.2=9.723 [A]</t>
  </si>
  <si>
    <t>17521</t>
  </si>
  <si>
    <t>OBSYP POTRUBÍ A OBJEKTŮ ZEMINOU BEZ ZHUT
s využitím původního materiálu</t>
  </si>
  <si>
    <t>18210</t>
  </si>
  <si>
    <t>ÚPRAVA POVRCHŮ SROVNÁNÍM ÚZEMÍ</t>
  </si>
  <si>
    <t xml:space="preserve">dotčené plochy stavbou podél OZ (39.50+12.80+13.86)*2.0=132.320 [A]
přístupy (odhad) 11.0*2.0+37.0*2.0=96.000 [B]
Celkem: A+B=228.320 [C]
</t>
  </si>
  <si>
    <t>18241</t>
  </si>
  <si>
    <t>ZALOŽENÍ TRÁVNÍKU RUČNÍM VÝSEVEM</t>
  </si>
  <si>
    <t>výkop podél OZ, plochy odečteny z půdorysu
46.5879=46.588 [A]</t>
  </si>
  <si>
    <t>Základy</t>
  </si>
  <si>
    <t>272314</t>
  </si>
  <si>
    <t>ZÁKLADY Z PROSTÉHO BETONU DO C25/30 (B30)
C25/30-XC2+XA1</t>
  </si>
  <si>
    <t>v místě trhliny 0.8*0.5*2.0=0.800 [A]</t>
  </si>
  <si>
    <t>Svislé konstrukce</t>
  </si>
  <si>
    <t>32723</t>
  </si>
  <si>
    <t>ZDI OPĚR, ZÁRUB, NÁBŘEŽ Z CIHEL PÁLENÝCH
včetně zavázání do stávajícího navazujícího zdiva</t>
  </si>
  <si>
    <t>2.35*0.3*2.0=1.410 [A]</t>
  </si>
  <si>
    <t>3272B4</t>
  </si>
  <si>
    <t>ZDI OPĚR, ZÁRUB, NÁBŘEŽ Z GABIONŮ SYPANÝCH, DRÁT O2,7MM, POVRCHOVÁ ÚPRAVA Zn + Al
TRELÁŽE - pouze gabionový koš bez výplně, rozložený gabionový koš, včetně napojení prostorových prvků (trojúhleníky - viz. obr. v TZ) a včetně uchycení (vrt + nerezová kotva + distanční podložka + tmel)</t>
  </si>
  <si>
    <t>3*1.5*(1.0*1.0*2.0)=9.000 [A]</t>
  </si>
  <si>
    <t>34823</t>
  </si>
  <si>
    <t>a</t>
  </si>
  <si>
    <t>PLOTOVÉ ZÍDKY Z CIHEL PÁLENÝCH
ukončení opěrné zdi cihelnou, pálenou, režnou stříškou, stejného typu jako stříška stávající, příp. s okapničkou a větším přesahem, včetně uložení do vápenocementového lože a výplně spár mezi jednotlivými kusy
jednotlivými prefabrikáty flexibilní spárovací hmotou</t>
  </si>
  <si>
    <t>předpokládané plochy odečteny z příčných řezů x délka 
zeď "A" 0.0405*39.5=1.600 [A]
zeď "C" 0.0405*1.2=0.049 [B]
Celkem: A+B=1.649 [C]</t>
  </si>
  <si>
    <t>b</t>
  </si>
  <si>
    <t>PLOTOVÉ ZÍDKY Z CIHEL PÁLENÝCH
ukončení opěrné zdi cihelnou, pálenou, režnou stříškou, stejného typu jako stříška stávající na zdi "A", příp. s okapničkou a s přesahem, včetně uložení do vápenocementového lože a výplně spár mezi jednotlivými kusy</t>
  </si>
  <si>
    <t>předpokládané plochy odečteny z příčných řezů x délka 
zeď "B" 0.0229*12.8=0.293 [A]</t>
  </si>
  <si>
    <t>Vodorovné konstrukce</t>
  </si>
  <si>
    <t>465923</t>
  </si>
  <si>
    <t>PŘEDLÁŽDĚNÍ DLAŽBY Z BETON DLAŽDIC
včetně podkladu</t>
  </si>
  <si>
    <t>3.0*0.7=2.100 [A]</t>
  </si>
  <si>
    <t>Úpravy povrchů, podlahy, výplně otvorů</t>
  </si>
  <si>
    <t>62444</t>
  </si>
  <si>
    <t>ÚPRAVA POVRCHŮ VNĚJŠ KONSTR ZDĚNÝCH OMÍTKOU ŠTUKOVOU
vápenocementová omítka, tradiční zednická technologie (jádro + štuk)</t>
  </si>
  <si>
    <t>zeď "A" 39.5*(2.6+0.2)=110.600 [A]
zeď "B" 2*12.8*(2.15+0.2)=60.160 [B]
zeď "C" ((1.2+1.2-0.3)+(2*0.5))*(2.38+0.2)=7.998 [C]
Celkem: A+B+C=178.758 [D]</t>
  </si>
  <si>
    <t>62947</t>
  </si>
  <si>
    <t>VYROVNÁVACÍ VRSTVA ZE ZVLÁŠT MALTY
srovnání koruny OZ před osazením stříšek (vápenocementové lože)</t>
  </si>
  <si>
    <t>plochy
zeď"A" 0.56*39.5=22.120 [A]
zeď"B" 0.3*12.8=3.840 [B]
zeď"C" 0.5*1.2=0.600 [C]
Celkem: A+B+C=26.560 [D]</t>
  </si>
  <si>
    <t>Přidružená stavební výroba</t>
  </si>
  <si>
    <t>78383</t>
  </si>
  <si>
    <t xml:space="preserve">NÁTĚRY BETON KONSTR TYP S4 (OS-C)
paropropustný nátěr omítky + monochromní barevný odstín odsouhlasen OŽP oddělení památkové péče, NPÚ a investorem </t>
  </si>
  <si>
    <t>Ostatní konstrukce a práce</t>
  </si>
  <si>
    <t>9</t>
  </si>
  <si>
    <t>938541</t>
  </si>
  <si>
    <t>OČIŠTĚNÍ ZDIVA OTRYSKÁNÍM TLAKOVOU VODOU DO 200 BARŮ
včetně proškrábnutí spár pro lepší přilnavost omítky</t>
  </si>
  <si>
    <t>96614</t>
  </si>
  <si>
    <t>BOURÁNÍ KONSTRUKCÍ Z CIHEL A TVÁRNIC
Položka zahrnuje veškerou manipulaci s vybouranou sutí a vybouranými hmotami, včetně odvozu a uložení na skládku. Poplatek za skládku je zahrnut do jednotkové ceny bourání malého množství materiálu.</t>
  </si>
  <si>
    <t>odstranění stávajících stříšek OZ, plochy odečteny z příčných řezů x délka 
zeď "A" 0.0405*39.5=1.600 [A]
zeď "C" 0.0405*1.2=0.049 [B]
Celkem: A+B=1.649 [C]</t>
  </si>
  <si>
    <t>96615</t>
  </si>
  <si>
    <t>BOURÁNÍ KONSTRUKCÍ Z PROSTÉHO BETONU
Položka zahrnuje veškerou manipulaci s vybouranou sutí a vybouranými hmotami, včetně odvozu a uložení na skládku. Poplatek za skládku je zahrnut do jednotkové ceny bourání malého množství materiálu.</t>
  </si>
  <si>
    <t>0.8*0.5*2.0=0.800 [A]</t>
  </si>
  <si>
    <t>966181</t>
  </si>
  <si>
    <t>DEMONTÁŽ KONSTRUKCÍ KOVOVÝCH S ODVOZEM DO 1KM
Položka zahrnuje veškerou manipulaci s vybouranou sutí a vybouranými hmotami, včetně odvozu a uložení na skládku. Poplatek za skládku je zahrnut do jednotkové ceny bourání malého množství materiálu.</t>
  </si>
  <si>
    <t xml:space="preserve">T         </t>
  </si>
  <si>
    <t xml:space="preserve">odstranění ostnatého drátu, včetně ocel. sloupků (odhad)
0.20=0.200 [A]
</t>
  </si>
  <si>
    <t>96714</t>
  </si>
  <si>
    <t>VYBOURÁNÍ ČÁSTÍ KONSTRUKCÍ Z CIHEL A TVÁRNIC
Položka zahrnuje veškerou manipulaci s vybouranou sutí a vybouranými hmotami, včetně odvozu a uložení na skládku. Poplatek za skládku je zahrnut do jednotkové ceny bourání malého množství materiálu.</t>
  </si>
  <si>
    <t>2.35*2.0*0.3=1.410 [A]</t>
  </si>
  <si>
    <t>97811</t>
  </si>
  <si>
    <t>OTLUČENÍ OMÍTKY
Položka zahrnuje veškerou manipulaci s vybouranou sutí a vybouranými hmotami, včetně odvozu a uložení na skládku. Poplatek za skládku je zahrnut do jednotkové ceny bourání malého množství materiálu.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</si>
</sst>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001'!H29</f>
        <v>0</v>
      </c>
      <c r="D11" s="10">
        <f>'SO 001'!P29</f>
        <v>0</v>
      </c>
      <c r="E11" s="10">
        <f>C11+D11</f>
        <v>0</v>
      </c>
    </row>
    <row r="12" spans="1:5" ht="12.75" customHeight="1">
      <c r="A12" s="6" t="s">
        <v>59</v>
      </c>
      <c r="B12" s="6" t="s">
        <v>60</v>
      </c>
      <c r="C12" s="10">
        <f>'SO 251'!H83</f>
        <v>0</v>
      </c>
      <c r="D12" s="10">
        <f>'SO 251'!P83</f>
        <v>0</v>
      </c>
      <c r="E12" s="10">
        <f>C12+D12</f>
        <v>0</v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2" t="s">
        <v>47</v>
      </c>
    </row>
    <row r="14" spans="1:16" ht="63.75">
      <c r="A14" s="6">
        <v>2</v>
      </c>
      <c r="B14" s="6" t="s">
        <v>48</v>
      </c>
      <c r="C14" s="6" t="s">
        <v>44</v>
      </c>
      <c r="D14" s="6" t="s">
        <v>49</v>
      </c>
      <c r="E14" s="6" t="s">
        <v>46</v>
      </c>
      <c r="F14" s="8">
        <v>1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ht="12.75">
      <c r="D15" s="12" t="s">
        <v>47</v>
      </c>
    </row>
    <row r="16" spans="1:16" ht="12.75">
      <c r="A16" s="6">
        <v>3</v>
      </c>
      <c r="B16" s="6" t="s">
        <v>50</v>
      </c>
      <c r="C16" s="6" t="s">
        <v>44</v>
      </c>
      <c r="D16" s="6" t="s">
        <v>51</v>
      </c>
      <c r="E16" s="6" t="s">
        <v>46</v>
      </c>
      <c r="F16" s="8">
        <v>1</v>
      </c>
      <c r="G16" s="11"/>
      <c r="H16" s="10">
        <f>ROUND((G16*F16),2)</f>
        <v>0</v>
      </c>
      <c r="O16">
        <f>rekapitulace!H8</f>
        <v>21</v>
      </c>
      <c r="P16">
        <f>ROUND(O16/100*H16,2)</f>
        <v>0</v>
      </c>
    </row>
    <row r="17" ht="12.75">
      <c r="D17" s="12" t="s">
        <v>47</v>
      </c>
    </row>
    <row r="18" spans="1:16" ht="12.75" customHeight="1">
      <c r="A18" s="13"/>
      <c r="B18" s="13"/>
      <c r="C18" s="13" t="s">
        <v>42</v>
      </c>
      <c r="D18" s="13" t="s">
        <v>41</v>
      </c>
      <c r="E18" s="13"/>
      <c r="F18" s="13"/>
      <c r="G18" s="13"/>
      <c r="H18" s="13">
        <f>SUM(H12:H17)</f>
        <v>0</v>
      </c>
      <c r="P18">
        <f>SUM(P12:P17)</f>
        <v>0</v>
      </c>
    </row>
    <row r="20" spans="1:16" ht="12.75" customHeight="1">
      <c r="A20" s="13"/>
      <c r="B20" s="13"/>
      <c r="C20" s="13"/>
      <c r="D20" s="13" t="s">
        <v>52</v>
      </c>
      <c r="E20" s="13"/>
      <c r="F20" s="13"/>
      <c r="G20" s="13"/>
      <c r="H20" s="13">
        <f>+H18</f>
        <v>0</v>
      </c>
      <c r="P20">
        <f>+P18</f>
        <v>0</v>
      </c>
    </row>
    <row r="22" spans="1:8" ht="12.75" customHeight="1">
      <c r="A22" s="7" t="s">
        <v>53</v>
      </c>
      <c r="B22" s="7"/>
      <c r="C22" s="7"/>
      <c r="D22" s="7"/>
      <c r="E22" s="7"/>
      <c r="F22" s="7"/>
      <c r="G22" s="7"/>
      <c r="H22" s="7"/>
    </row>
    <row r="23" spans="1:8" ht="12.75" customHeight="1">
      <c r="A23" s="7"/>
      <c r="B23" s="7"/>
      <c r="C23" s="7"/>
      <c r="D23" s="7" t="s">
        <v>54</v>
      </c>
      <c r="E23" s="7"/>
      <c r="F23" s="7"/>
      <c r="G23" s="7"/>
      <c r="H23" s="7"/>
    </row>
    <row r="24" spans="1:16" ht="12.75" customHeight="1">
      <c r="A24" s="13"/>
      <c r="B24" s="13"/>
      <c r="C24" s="13"/>
      <c r="D24" s="13" t="s">
        <v>55</v>
      </c>
      <c r="E24" s="13"/>
      <c r="F24" s="13"/>
      <c r="G24" s="13"/>
      <c r="H24" s="13">
        <v>0</v>
      </c>
      <c r="P24">
        <v>0</v>
      </c>
    </row>
    <row r="25" spans="1:8" ht="12.75" customHeight="1">
      <c r="A25" s="13"/>
      <c r="B25" s="13"/>
      <c r="C25" s="13"/>
      <c r="D25" s="13" t="s">
        <v>56</v>
      </c>
      <c r="E25" s="13"/>
      <c r="F25" s="13"/>
      <c r="G25" s="13"/>
      <c r="H25" s="13"/>
    </row>
    <row r="26" spans="1:16" ht="12.75" customHeight="1">
      <c r="A26" s="13"/>
      <c r="B26" s="13"/>
      <c r="C26" s="13"/>
      <c r="D26" s="13" t="s">
        <v>57</v>
      </c>
      <c r="E26" s="13"/>
      <c r="F26" s="13"/>
      <c r="G26" s="13"/>
      <c r="H26" s="13">
        <v>0</v>
      </c>
      <c r="P26">
        <v>0</v>
      </c>
    </row>
    <row r="27" spans="1:16" ht="12.75" customHeight="1">
      <c r="A27" s="13"/>
      <c r="B27" s="13"/>
      <c r="C27" s="13"/>
      <c r="D27" s="13" t="s">
        <v>58</v>
      </c>
      <c r="E27" s="13"/>
      <c r="F27" s="13"/>
      <c r="G27" s="13"/>
      <c r="H27" s="13">
        <f>H24+H26</f>
        <v>0</v>
      </c>
      <c r="P27">
        <f>P24+P26</f>
        <v>0</v>
      </c>
    </row>
    <row r="29" spans="1:16" ht="12.75" customHeight="1">
      <c r="A29" s="13"/>
      <c r="B29" s="13"/>
      <c r="C29" s="13"/>
      <c r="D29" s="13" t="s">
        <v>58</v>
      </c>
      <c r="E29" s="13"/>
      <c r="F29" s="13"/>
      <c r="G29" s="13"/>
      <c r="H29" s="13">
        <f>H20+H27</f>
        <v>0</v>
      </c>
      <c r="P29">
        <f>P20+P27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59</v>
      </c>
      <c r="D5" s="5" t="s">
        <v>60</v>
      </c>
      <c r="E5" s="5"/>
    </row>
    <row r="6" spans="1:5" ht="12.75" customHeight="1">
      <c r="A6" t="s">
        <v>18</v>
      </c>
      <c r="C6" s="5" t="s">
        <v>59</v>
      </c>
      <c r="D6" s="5" t="s">
        <v>60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61</v>
      </c>
      <c r="E11" s="7"/>
      <c r="F11" s="9"/>
      <c r="G11" s="7"/>
      <c r="H11" s="9"/>
    </row>
    <row r="12" spans="1:16" ht="38.25">
      <c r="A12" s="6">
        <v>1</v>
      </c>
      <c r="B12" s="6" t="s">
        <v>62</v>
      </c>
      <c r="C12" s="6" t="s">
        <v>44</v>
      </c>
      <c r="D12" s="6" t="s">
        <v>63</v>
      </c>
      <c r="E12" s="6" t="s">
        <v>64</v>
      </c>
      <c r="F12" s="8">
        <v>20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2" t="s">
        <v>65</v>
      </c>
    </row>
    <row r="14" spans="1:16" ht="38.25">
      <c r="A14" s="6">
        <v>2</v>
      </c>
      <c r="B14" s="6" t="s">
        <v>66</v>
      </c>
      <c r="C14" s="6" t="s">
        <v>44</v>
      </c>
      <c r="D14" s="6" t="s">
        <v>67</v>
      </c>
      <c r="E14" s="6" t="s">
        <v>68</v>
      </c>
      <c r="F14" s="8">
        <v>2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ht="12.75">
      <c r="D15" s="12" t="s">
        <v>69</v>
      </c>
    </row>
    <row r="16" spans="1:16" ht="25.5">
      <c r="A16" s="6">
        <v>3</v>
      </c>
      <c r="B16" s="6" t="s">
        <v>70</v>
      </c>
      <c r="C16" s="6" t="s">
        <v>44</v>
      </c>
      <c r="D16" s="6" t="s">
        <v>71</v>
      </c>
      <c r="E16" s="6" t="s">
        <v>72</v>
      </c>
      <c r="F16" s="8">
        <v>9.723</v>
      </c>
      <c r="G16" s="11"/>
      <c r="H16" s="10">
        <f>ROUND((G16*F16),2)</f>
        <v>0</v>
      </c>
      <c r="O16">
        <f>rekapitulace!H8</f>
        <v>21</v>
      </c>
      <c r="P16">
        <f>ROUND(O16/100*H16,2)</f>
        <v>0</v>
      </c>
    </row>
    <row r="17" ht="25.5">
      <c r="D17" s="12" t="s">
        <v>73</v>
      </c>
    </row>
    <row r="18" spans="1:16" ht="25.5">
      <c r="A18" s="6">
        <v>4</v>
      </c>
      <c r="B18" s="6" t="s">
        <v>74</v>
      </c>
      <c r="C18" s="6" t="s">
        <v>44</v>
      </c>
      <c r="D18" s="6" t="s">
        <v>75</v>
      </c>
      <c r="E18" s="6" t="s">
        <v>72</v>
      </c>
      <c r="F18" s="8">
        <v>9.723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ht="25.5">
      <c r="D19" s="12" t="s">
        <v>73</v>
      </c>
    </row>
    <row r="20" spans="1:16" ht="12.75">
      <c r="A20" s="6">
        <v>5</v>
      </c>
      <c r="B20" s="6" t="s">
        <v>76</v>
      </c>
      <c r="C20" s="6" t="s">
        <v>44</v>
      </c>
      <c r="D20" s="6" t="s">
        <v>77</v>
      </c>
      <c r="E20" s="6" t="s">
        <v>72</v>
      </c>
      <c r="F20" s="8">
        <v>228.32</v>
      </c>
      <c r="G20" s="11"/>
      <c r="H20" s="10">
        <f>ROUND((G20*F20),2)</f>
        <v>0</v>
      </c>
      <c r="O20">
        <f>rekapitulace!H8</f>
        <v>21</v>
      </c>
      <c r="P20">
        <f>ROUND(O20/100*H20,2)</f>
        <v>0</v>
      </c>
    </row>
    <row r="21" ht="63.75">
      <c r="D21" s="12" t="s">
        <v>78</v>
      </c>
    </row>
    <row r="22" spans="1:16" ht="12.75">
      <c r="A22" s="6">
        <v>6</v>
      </c>
      <c r="B22" s="6" t="s">
        <v>79</v>
      </c>
      <c r="C22" s="6" t="s">
        <v>44</v>
      </c>
      <c r="D22" s="6" t="s">
        <v>80</v>
      </c>
      <c r="E22" s="6" t="s">
        <v>64</v>
      </c>
      <c r="F22" s="8">
        <v>46.588</v>
      </c>
      <c r="G22" s="11"/>
      <c r="H22" s="10">
        <f>ROUND((G22*F22),2)</f>
        <v>0</v>
      </c>
      <c r="O22">
        <f>rekapitulace!H8</f>
        <v>21</v>
      </c>
      <c r="P22">
        <f>ROUND(O22/100*H22,2)</f>
        <v>0</v>
      </c>
    </row>
    <row r="23" ht="25.5">
      <c r="D23" s="12" t="s">
        <v>81</v>
      </c>
    </row>
    <row r="24" spans="1:16" ht="12.75" customHeight="1">
      <c r="A24" s="13"/>
      <c r="B24" s="13"/>
      <c r="C24" s="13" t="s">
        <v>24</v>
      </c>
      <c r="D24" s="13" t="s">
        <v>61</v>
      </c>
      <c r="E24" s="13"/>
      <c r="F24" s="13"/>
      <c r="G24" s="13"/>
      <c r="H24" s="13">
        <f>SUM(H12:H23)</f>
        <v>0</v>
      </c>
      <c r="P24">
        <f>SUM(P12:P23)</f>
        <v>0</v>
      </c>
    </row>
    <row r="26" spans="1:8" ht="12.75" customHeight="1">
      <c r="A26" s="7"/>
      <c r="B26" s="7"/>
      <c r="C26" s="7" t="s">
        <v>34</v>
      </c>
      <c r="D26" s="7" t="s">
        <v>82</v>
      </c>
      <c r="E26" s="7"/>
      <c r="F26" s="9"/>
      <c r="G26" s="7"/>
      <c r="H26" s="9"/>
    </row>
    <row r="27" spans="1:16" ht="25.5">
      <c r="A27" s="6">
        <v>7</v>
      </c>
      <c r="B27" s="6" t="s">
        <v>83</v>
      </c>
      <c r="C27" s="6" t="s">
        <v>44</v>
      </c>
      <c r="D27" s="6" t="s">
        <v>84</v>
      </c>
      <c r="E27" s="6" t="s">
        <v>72</v>
      </c>
      <c r="F27" s="8">
        <v>0.8</v>
      </c>
      <c r="G27" s="11"/>
      <c r="H27" s="10">
        <f>ROUND((G27*F27),2)</f>
        <v>0</v>
      </c>
      <c r="O27">
        <f>rekapitulace!H8</f>
        <v>21</v>
      </c>
      <c r="P27">
        <f>ROUND(O27/100*H27,2)</f>
        <v>0</v>
      </c>
    </row>
    <row r="28" ht="12.75">
      <c r="D28" s="12" t="s">
        <v>85</v>
      </c>
    </row>
    <row r="29" spans="1:16" ht="12.75" customHeight="1">
      <c r="A29" s="13"/>
      <c r="B29" s="13"/>
      <c r="C29" s="13" t="s">
        <v>34</v>
      </c>
      <c r="D29" s="13" t="s">
        <v>82</v>
      </c>
      <c r="E29" s="13"/>
      <c r="F29" s="13"/>
      <c r="G29" s="13"/>
      <c r="H29" s="13">
        <f>SUM(H27:H28)</f>
        <v>0</v>
      </c>
      <c r="P29">
        <f>SUM(P27:P28)</f>
        <v>0</v>
      </c>
    </row>
    <row r="31" spans="1:8" ht="12.75" customHeight="1">
      <c r="A31" s="7"/>
      <c r="B31" s="7"/>
      <c r="C31" s="7" t="s">
        <v>35</v>
      </c>
      <c r="D31" s="7" t="s">
        <v>86</v>
      </c>
      <c r="E31" s="7"/>
      <c r="F31" s="9"/>
      <c r="G31" s="7"/>
      <c r="H31" s="9"/>
    </row>
    <row r="32" spans="1:16" ht="25.5">
      <c r="A32" s="6">
        <v>8</v>
      </c>
      <c r="B32" s="6" t="s">
        <v>87</v>
      </c>
      <c r="C32" s="6" t="s">
        <v>44</v>
      </c>
      <c r="D32" s="6" t="s">
        <v>88</v>
      </c>
      <c r="E32" s="6" t="s">
        <v>72</v>
      </c>
      <c r="F32" s="8">
        <v>1.41</v>
      </c>
      <c r="G32" s="11"/>
      <c r="H32" s="10">
        <f>ROUND((G32*F32),2)</f>
        <v>0</v>
      </c>
      <c r="O32">
        <f>rekapitulace!H8</f>
        <v>21</v>
      </c>
      <c r="P32">
        <f>ROUND(O32/100*H32,2)</f>
        <v>0</v>
      </c>
    </row>
    <row r="33" ht="12.75">
      <c r="D33" s="12" t="s">
        <v>89</v>
      </c>
    </row>
    <row r="34" spans="1:16" ht="63.75">
      <c r="A34" s="6">
        <v>9</v>
      </c>
      <c r="B34" s="6" t="s">
        <v>90</v>
      </c>
      <c r="C34" s="6" t="s">
        <v>44</v>
      </c>
      <c r="D34" s="6" t="s">
        <v>91</v>
      </c>
      <c r="E34" s="6" t="s">
        <v>72</v>
      </c>
      <c r="F34" s="8">
        <v>9</v>
      </c>
      <c r="G34" s="11"/>
      <c r="H34" s="10">
        <f>ROUND((G34*F34),2)</f>
        <v>0</v>
      </c>
      <c r="O34">
        <f>rekapitulace!H8</f>
        <v>21</v>
      </c>
      <c r="P34">
        <f>ROUND(O34/100*H34,2)</f>
        <v>0</v>
      </c>
    </row>
    <row r="35" ht="12.75">
      <c r="D35" s="12" t="s">
        <v>92</v>
      </c>
    </row>
    <row r="36" spans="1:16" ht="63.75">
      <c r="A36" s="6">
        <v>10</v>
      </c>
      <c r="B36" s="6" t="s">
        <v>93</v>
      </c>
      <c r="C36" s="6" t="s">
        <v>94</v>
      </c>
      <c r="D36" s="6" t="s">
        <v>95</v>
      </c>
      <c r="E36" s="6" t="s">
        <v>72</v>
      </c>
      <c r="F36" s="8">
        <v>1.649</v>
      </c>
      <c r="G36" s="11"/>
      <c r="H36" s="10">
        <f>ROUND((G36*F36),2)</f>
        <v>0</v>
      </c>
      <c r="O36">
        <f>rekapitulace!H8</f>
        <v>21</v>
      </c>
      <c r="P36">
        <f>ROUND(O36/100*H36,2)</f>
        <v>0</v>
      </c>
    </row>
    <row r="37" ht="51">
      <c r="D37" s="12" t="s">
        <v>96</v>
      </c>
    </row>
    <row r="38" spans="1:16" ht="51">
      <c r="A38" s="6">
        <v>11</v>
      </c>
      <c r="B38" s="6" t="s">
        <v>93</v>
      </c>
      <c r="C38" s="6" t="s">
        <v>97</v>
      </c>
      <c r="D38" s="6" t="s">
        <v>98</v>
      </c>
      <c r="E38" s="6" t="s">
        <v>72</v>
      </c>
      <c r="F38" s="8">
        <v>0.293</v>
      </c>
      <c r="G38" s="11"/>
      <c r="H38" s="10">
        <f>ROUND((G38*F38),2)</f>
        <v>0</v>
      </c>
      <c r="O38">
        <f>rekapitulace!H8</f>
        <v>21</v>
      </c>
      <c r="P38">
        <f>ROUND(O38/100*H38,2)</f>
        <v>0</v>
      </c>
    </row>
    <row r="39" ht="25.5">
      <c r="D39" s="12" t="s">
        <v>99</v>
      </c>
    </row>
    <row r="40" spans="1:16" ht="12.75" customHeight="1">
      <c r="A40" s="13"/>
      <c r="B40" s="13"/>
      <c r="C40" s="13" t="s">
        <v>35</v>
      </c>
      <c r="D40" s="13" t="s">
        <v>86</v>
      </c>
      <c r="E40" s="13"/>
      <c r="F40" s="13"/>
      <c r="G40" s="13"/>
      <c r="H40" s="13">
        <f>SUM(H32:H39)</f>
        <v>0</v>
      </c>
      <c r="P40">
        <f>SUM(P32:P39)</f>
        <v>0</v>
      </c>
    </row>
    <row r="42" spans="1:8" ht="12.75" customHeight="1">
      <c r="A42" s="7"/>
      <c r="B42" s="7"/>
      <c r="C42" s="7" t="s">
        <v>36</v>
      </c>
      <c r="D42" s="7" t="s">
        <v>100</v>
      </c>
      <c r="E42" s="7"/>
      <c r="F42" s="9"/>
      <c r="G42" s="7"/>
      <c r="H42" s="9"/>
    </row>
    <row r="43" spans="1:16" ht="25.5">
      <c r="A43" s="6">
        <v>12</v>
      </c>
      <c r="B43" s="6" t="s">
        <v>101</v>
      </c>
      <c r="C43" s="6" t="s">
        <v>44</v>
      </c>
      <c r="D43" s="6" t="s">
        <v>102</v>
      </c>
      <c r="E43" s="6" t="s">
        <v>64</v>
      </c>
      <c r="F43" s="8">
        <v>2.1</v>
      </c>
      <c r="G43" s="11"/>
      <c r="H43" s="10">
        <f>ROUND((G43*F43),2)</f>
        <v>0</v>
      </c>
      <c r="O43">
        <f>rekapitulace!H8</f>
        <v>21</v>
      </c>
      <c r="P43">
        <f>ROUND(O43/100*H43,2)</f>
        <v>0</v>
      </c>
    </row>
    <row r="44" ht="12.75">
      <c r="D44" s="12" t="s">
        <v>103</v>
      </c>
    </row>
    <row r="45" spans="1:16" ht="12.75" customHeight="1">
      <c r="A45" s="13"/>
      <c r="B45" s="13"/>
      <c r="C45" s="13" t="s">
        <v>36</v>
      </c>
      <c r="D45" s="13" t="s">
        <v>100</v>
      </c>
      <c r="E45" s="13"/>
      <c r="F45" s="13"/>
      <c r="G45" s="13"/>
      <c r="H45" s="13">
        <f>SUM(H43:H44)</f>
        <v>0</v>
      </c>
      <c r="P45">
        <f>SUM(P43:P44)</f>
        <v>0</v>
      </c>
    </row>
    <row r="47" spans="1:8" ht="12.75" customHeight="1">
      <c r="A47" s="7"/>
      <c r="B47" s="7"/>
      <c r="C47" s="7" t="s">
        <v>38</v>
      </c>
      <c r="D47" s="7" t="s">
        <v>104</v>
      </c>
      <c r="E47" s="7"/>
      <c r="F47" s="9"/>
      <c r="G47" s="7"/>
      <c r="H47" s="9"/>
    </row>
    <row r="48" spans="1:16" ht="25.5">
      <c r="A48" s="6">
        <v>13</v>
      </c>
      <c r="B48" s="6" t="s">
        <v>105</v>
      </c>
      <c r="C48" s="6" t="s">
        <v>44</v>
      </c>
      <c r="D48" s="6" t="s">
        <v>106</v>
      </c>
      <c r="E48" s="6" t="s">
        <v>64</v>
      </c>
      <c r="F48" s="8">
        <v>178.758</v>
      </c>
      <c r="G48" s="11"/>
      <c r="H48" s="10">
        <f>ROUND((G48*F48),2)</f>
        <v>0</v>
      </c>
      <c r="O48">
        <f>rekapitulace!H8</f>
        <v>21</v>
      </c>
      <c r="P48">
        <f>ROUND(O48/100*H48,2)</f>
        <v>0</v>
      </c>
    </row>
    <row r="49" ht="51">
      <c r="D49" s="12" t="s">
        <v>107</v>
      </c>
    </row>
    <row r="50" spans="1:16" ht="25.5">
      <c r="A50" s="6">
        <v>14</v>
      </c>
      <c r="B50" s="6" t="s">
        <v>108</v>
      </c>
      <c r="C50" s="6" t="s">
        <v>44</v>
      </c>
      <c r="D50" s="6" t="s">
        <v>109</v>
      </c>
      <c r="E50" s="6" t="s">
        <v>64</v>
      </c>
      <c r="F50" s="8">
        <v>26.56</v>
      </c>
      <c r="G50" s="11"/>
      <c r="H50" s="10">
        <f>ROUND((G50*F50),2)</f>
        <v>0</v>
      </c>
      <c r="O50">
        <f>rekapitulace!H8</f>
        <v>21</v>
      </c>
      <c r="P50">
        <f>ROUND(O50/100*H50,2)</f>
        <v>0</v>
      </c>
    </row>
    <row r="51" ht="63.75">
      <c r="D51" s="12" t="s">
        <v>110</v>
      </c>
    </row>
    <row r="52" spans="1:16" ht="12.75" customHeight="1">
      <c r="A52" s="13"/>
      <c r="B52" s="13"/>
      <c r="C52" s="13" t="s">
        <v>38</v>
      </c>
      <c r="D52" s="13" t="s">
        <v>104</v>
      </c>
      <c r="E52" s="13"/>
      <c r="F52" s="13"/>
      <c r="G52" s="13"/>
      <c r="H52" s="13">
        <f>SUM(H48:H51)</f>
        <v>0</v>
      </c>
      <c r="P52">
        <f>SUM(P48:P51)</f>
        <v>0</v>
      </c>
    </row>
    <row r="54" spans="1:8" ht="12.75" customHeight="1">
      <c r="A54" s="7"/>
      <c r="B54" s="7"/>
      <c r="C54" s="7" t="s">
        <v>39</v>
      </c>
      <c r="D54" s="7" t="s">
        <v>111</v>
      </c>
      <c r="E54" s="7"/>
      <c r="F54" s="9"/>
      <c r="G54" s="7"/>
      <c r="H54" s="9"/>
    </row>
    <row r="55" spans="1:16" ht="38.25">
      <c r="A55" s="6">
        <v>15</v>
      </c>
      <c r="B55" s="6" t="s">
        <v>112</v>
      </c>
      <c r="C55" s="6" t="s">
        <v>44</v>
      </c>
      <c r="D55" s="6" t="s">
        <v>113</v>
      </c>
      <c r="E55" s="6" t="s">
        <v>64</v>
      </c>
      <c r="F55" s="8">
        <v>178.758</v>
      </c>
      <c r="G55" s="11"/>
      <c r="H55" s="10">
        <f>ROUND((G55*F55),2)</f>
        <v>0</v>
      </c>
      <c r="O55">
        <f>rekapitulace!H8</f>
        <v>21</v>
      </c>
      <c r="P55">
        <f>ROUND(O55/100*H55,2)</f>
        <v>0</v>
      </c>
    </row>
    <row r="56" ht="51">
      <c r="D56" s="12" t="s">
        <v>107</v>
      </c>
    </row>
    <row r="57" spans="1:16" ht="12.75" customHeight="1">
      <c r="A57" s="13"/>
      <c r="B57" s="13"/>
      <c r="C57" s="13" t="s">
        <v>39</v>
      </c>
      <c r="D57" s="13" t="s">
        <v>111</v>
      </c>
      <c r="E57" s="13"/>
      <c r="F57" s="13"/>
      <c r="G57" s="13"/>
      <c r="H57" s="13">
        <f>SUM(H55:H56)</f>
        <v>0</v>
      </c>
      <c r="P57">
        <f>SUM(P55:P56)</f>
        <v>0</v>
      </c>
    </row>
    <row r="59" spans="1:8" ht="12.75" customHeight="1">
      <c r="A59" s="7"/>
      <c r="B59" s="7"/>
      <c r="C59" s="7" t="s">
        <v>115</v>
      </c>
      <c r="D59" s="7" t="s">
        <v>114</v>
      </c>
      <c r="E59" s="7"/>
      <c r="F59" s="9"/>
      <c r="G59" s="7"/>
      <c r="H59" s="9"/>
    </row>
    <row r="60" spans="1:16" ht="25.5">
      <c r="A60" s="6">
        <v>16</v>
      </c>
      <c r="B60" s="6" t="s">
        <v>116</v>
      </c>
      <c r="C60" s="6" t="s">
        <v>44</v>
      </c>
      <c r="D60" s="6" t="s">
        <v>117</v>
      </c>
      <c r="E60" s="6" t="s">
        <v>64</v>
      </c>
      <c r="F60" s="8">
        <v>178.758</v>
      </c>
      <c r="G60" s="11"/>
      <c r="H60" s="10">
        <f>ROUND((G60*F60),2)</f>
        <v>0</v>
      </c>
      <c r="O60">
        <f>rekapitulace!H8</f>
        <v>21</v>
      </c>
      <c r="P60">
        <f>ROUND(O60/100*H60,2)</f>
        <v>0</v>
      </c>
    </row>
    <row r="61" ht="51">
      <c r="D61" s="12" t="s">
        <v>107</v>
      </c>
    </row>
    <row r="62" spans="1:16" ht="51">
      <c r="A62" s="6">
        <v>17</v>
      </c>
      <c r="B62" s="6" t="s">
        <v>118</v>
      </c>
      <c r="C62" s="6" t="s">
        <v>44</v>
      </c>
      <c r="D62" s="6" t="s">
        <v>119</v>
      </c>
      <c r="E62" s="6" t="s">
        <v>72</v>
      </c>
      <c r="F62" s="8">
        <v>1.649</v>
      </c>
      <c r="G62" s="11"/>
      <c r="H62" s="10">
        <f>ROUND((G62*F62),2)</f>
        <v>0</v>
      </c>
      <c r="O62">
        <f>rekapitulace!H8</f>
        <v>21</v>
      </c>
      <c r="P62">
        <f>ROUND(O62/100*H62,2)</f>
        <v>0</v>
      </c>
    </row>
    <row r="63" ht="51">
      <c r="D63" s="12" t="s">
        <v>120</v>
      </c>
    </row>
    <row r="64" spans="1:16" ht="51">
      <c r="A64" s="6">
        <v>18</v>
      </c>
      <c r="B64" s="6" t="s">
        <v>121</v>
      </c>
      <c r="C64" s="6" t="s">
        <v>44</v>
      </c>
      <c r="D64" s="6" t="s">
        <v>122</v>
      </c>
      <c r="E64" s="6" t="s">
        <v>72</v>
      </c>
      <c r="F64" s="8">
        <v>0.8</v>
      </c>
      <c r="G64" s="11"/>
      <c r="H64" s="10">
        <f>ROUND((G64*F64),2)</f>
        <v>0</v>
      </c>
      <c r="O64">
        <f>rekapitulace!H8</f>
        <v>21</v>
      </c>
      <c r="P64">
        <f>ROUND(O64/100*H64,2)</f>
        <v>0</v>
      </c>
    </row>
    <row r="65" ht="12.75">
      <c r="D65" s="12" t="s">
        <v>123</v>
      </c>
    </row>
    <row r="66" spans="1:16" ht="51">
      <c r="A66" s="6">
        <v>19</v>
      </c>
      <c r="B66" s="6" t="s">
        <v>124</v>
      </c>
      <c r="C66" s="6" t="s">
        <v>44</v>
      </c>
      <c r="D66" s="6" t="s">
        <v>125</v>
      </c>
      <c r="E66" s="6" t="s">
        <v>126</v>
      </c>
      <c r="F66" s="8">
        <v>0.2</v>
      </c>
      <c r="G66" s="11"/>
      <c r="H66" s="10">
        <f>ROUND((G66*F66),2)</f>
        <v>0</v>
      </c>
      <c r="O66">
        <f>rekapitulace!H8</f>
        <v>21</v>
      </c>
      <c r="P66">
        <f>ROUND(O66/100*H66,2)</f>
        <v>0</v>
      </c>
    </row>
    <row r="67" ht="38.25">
      <c r="D67" s="12" t="s">
        <v>127</v>
      </c>
    </row>
    <row r="68" spans="1:16" ht="51">
      <c r="A68" s="6">
        <v>20</v>
      </c>
      <c r="B68" s="6" t="s">
        <v>128</v>
      </c>
      <c r="C68" s="6" t="s">
        <v>44</v>
      </c>
      <c r="D68" s="6" t="s">
        <v>129</v>
      </c>
      <c r="E68" s="6" t="s">
        <v>72</v>
      </c>
      <c r="F68" s="8">
        <v>1.41</v>
      </c>
      <c r="G68" s="11"/>
      <c r="H68" s="10">
        <f>ROUND((G68*F68),2)</f>
        <v>0</v>
      </c>
      <c r="O68">
        <f>rekapitulace!H8</f>
        <v>21</v>
      </c>
      <c r="P68">
        <f>ROUND(O68/100*H68,2)</f>
        <v>0</v>
      </c>
    </row>
    <row r="69" ht="12.75">
      <c r="D69" s="12" t="s">
        <v>130</v>
      </c>
    </row>
    <row r="70" spans="1:16" ht="51">
      <c r="A70" s="6">
        <v>21</v>
      </c>
      <c r="B70" s="6" t="s">
        <v>131</v>
      </c>
      <c r="C70" s="6" t="s">
        <v>44</v>
      </c>
      <c r="D70" s="6" t="s">
        <v>132</v>
      </c>
      <c r="E70" s="6" t="s">
        <v>64</v>
      </c>
      <c r="F70" s="8">
        <v>178.758</v>
      </c>
      <c r="G70" s="11"/>
      <c r="H70" s="10">
        <f>ROUND((G70*F70),2)</f>
        <v>0</v>
      </c>
      <c r="O70">
        <f>rekapitulace!H8</f>
        <v>21</v>
      </c>
      <c r="P70">
        <f>ROUND(O70/100*H70,2)</f>
        <v>0</v>
      </c>
    </row>
    <row r="71" ht="51">
      <c r="D71" s="12" t="s">
        <v>107</v>
      </c>
    </row>
    <row r="72" spans="1:16" ht="12.75" customHeight="1">
      <c r="A72" s="13"/>
      <c r="B72" s="13"/>
      <c r="C72" s="13" t="s">
        <v>115</v>
      </c>
      <c r="D72" s="13" t="s">
        <v>114</v>
      </c>
      <c r="E72" s="13"/>
      <c r="F72" s="13"/>
      <c r="G72" s="13"/>
      <c r="H72" s="13">
        <f>SUM(H60:H71)</f>
        <v>0</v>
      </c>
      <c r="P72">
        <f>SUM(P60:P71)</f>
        <v>0</v>
      </c>
    </row>
    <row r="74" spans="1:16" ht="12.75" customHeight="1">
      <c r="A74" s="13"/>
      <c r="B74" s="13"/>
      <c r="C74" s="13"/>
      <c r="D74" s="13" t="s">
        <v>52</v>
      </c>
      <c r="E74" s="13"/>
      <c r="F74" s="13"/>
      <c r="G74" s="13"/>
      <c r="H74" s="13">
        <f>+H24+H29+H40+H45+H52+H57+H72</f>
        <v>0</v>
      </c>
      <c r="P74">
        <f>+P24+P29+P40+P45+P52+P57+P72</f>
        <v>0</v>
      </c>
    </row>
    <row r="76" spans="1:8" ht="12.75" customHeight="1">
      <c r="A76" s="7" t="s">
        <v>53</v>
      </c>
      <c r="B76" s="7"/>
      <c r="C76" s="7"/>
      <c r="D76" s="7"/>
      <c r="E76" s="7"/>
      <c r="F76" s="7"/>
      <c r="G76" s="7"/>
      <c r="H76" s="7"/>
    </row>
    <row r="77" spans="1:8" ht="12.75" customHeight="1">
      <c r="A77" s="7"/>
      <c r="B77" s="7"/>
      <c r="C77" s="7"/>
      <c r="D77" s="7" t="s">
        <v>54</v>
      </c>
      <c r="E77" s="7"/>
      <c r="F77" s="7"/>
      <c r="G77" s="7"/>
      <c r="H77" s="7"/>
    </row>
    <row r="78" spans="1:16" ht="12.75" customHeight="1">
      <c r="A78" s="13"/>
      <c r="B78" s="13"/>
      <c r="C78" s="13"/>
      <c r="D78" s="13" t="s">
        <v>55</v>
      </c>
      <c r="E78" s="13"/>
      <c r="F78" s="13"/>
      <c r="G78" s="13"/>
      <c r="H78" s="13">
        <v>0</v>
      </c>
      <c r="P78">
        <v>0</v>
      </c>
    </row>
    <row r="79" spans="1:8" ht="12.75" customHeight="1">
      <c r="A79" s="13"/>
      <c r="B79" s="13"/>
      <c r="C79" s="13"/>
      <c r="D79" s="13" t="s">
        <v>56</v>
      </c>
      <c r="E79" s="13"/>
      <c r="F79" s="13"/>
      <c r="G79" s="13"/>
      <c r="H79" s="13"/>
    </row>
    <row r="80" spans="1:16" ht="12.75" customHeight="1">
      <c r="A80" s="13"/>
      <c r="B80" s="13"/>
      <c r="C80" s="13"/>
      <c r="D80" s="13" t="s">
        <v>57</v>
      </c>
      <c r="E80" s="13"/>
      <c r="F80" s="13"/>
      <c r="G80" s="13"/>
      <c r="H80" s="13">
        <v>0</v>
      </c>
      <c r="P80">
        <v>0</v>
      </c>
    </row>
    <row r="81" spans="1:16" ht="12.75" customHeight="1">
      <c r="A81" s="13"/>
      <c r="B81" s="13"/>
      <c r="C81" s="13"/>
      <c r="D81" s="13" t="s">
        <v>58</v>
      </c>
      <c r="E81" s="13"/>
      <c r="F81" s="13"/>
      <c r="G81" s="13"/>
      <c r="H81" s="13">
        <f>H78+H80</f>
        <v>0</v>
      </c>
      <c r="P81">
        <f>P78+P80</f>
        <v>0</v>
      </c>
    </row>
    <row r="83" spans="1:16" ht="12.75" customHeight="1">
      <c r="A83" s="13"/>
      <c r="B83" s="13"/>
      <c r="C83" s="13"/>
      <c r="D83" s="13" t="s">
        <v>58</v>
      </c>
      <c r="E83" s="13"/>
      <c r="F83" s="13"/>
      <c r="G83" s="13"/>
      <c r="H83" s="13">
        <f>H74+H81</f>
        <v>0</v>
      </c>
      <c r="P83">
        <f>P74+P81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2018-01-12T13:06:38Z</dcterms:modified>
  <cp:category/>
  <cp:version/>
  <cp:contentType/>
  <cp:contentStatus/>
</cp:coreProperties>
</file>