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1" sheetId="2" r:id="rId2"/>
    <sheet name="101" sheetId="3" r:id="rId3"/>
    <sheet name="401" sheetId="4" r:id="rId4"/>
  </sheets>
  <definedNames/>
  <calcPr fullCalcOnLoad="1"/>
</workbook>
</file>

<file path=xl/sharedStrings.xml><?xml version="1.0" encoding="utf-8"?>
<sst xmlns="http://schemas.openxmlformats.org/spreadsheetml/2006/main" count="773" uniqueCount="399">
  <si>
    <t>Soupis objektů s DPH</t>
  </si>
  <si>
    <t>Stavba:19-105 - OPRAVA KOMUNIKACE PO POKLÁDCE IS - UL. JIRÁSKOVA, LIBEREC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</si>
  <si>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</si>
  <si>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</si>
  <si>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</si>
  <si>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</si>
  <si>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</si>
  <si>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</si>
  <si>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</si>
  <si>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</si>
  <si>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</si>
  <si>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</si>
  <si>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</si>
  <si>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</si>
  <si>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</si>
  <si>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</si>
  <si>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</si>
  <si>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</si>
  <si>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19-105</t>
  </si>
  <si>
    <t>OPRAVA KOMUNIKACE PO POKLÁDCE IS - UL. JIRÁSKOVA, LIBEREC</t>
  </si>
  <si>
    <t>SO 001</t>
  </si>
  <si>
    <t>VŠEOBECNÉ A PŘEDBĚŽNÉ POLOŽKY</t>
  </si>
  <si>
    <t>001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</si>
  <si>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</si>
  <si>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</si>
  <si>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</si>
  <si>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</si>
  <si>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</si>
  <si>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</si>
  <si>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</si>
  <si>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</si>
  <si>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</si>
  <si>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</si>
  <si>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</si>
  <si>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</si>
  <si>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</si>
  <si>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</si>
  <si>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</si>
  <si>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</si>
  <si>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</si>
  <si>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</si>
  <si>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</si>
  <si>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</si>
  <si>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02720</t>
  </si>
  <si>
    <t/>
  </si>
  <si>
    <t>POMOC PRÁCE ZŘÍZ NEBO ZAJIŠŤ REGULACI A OCHRANU DOPRAVY
DIO</t>
  </si>
  <si>
    <t xml:space="preserve">KPL       </t>
  </si>
  <si>
    <t>1=1,000 [A]</t>
  </si>
  <si>
    <t>zahrnuje veškeré náklady spojené s objednatelem požadovanými zařízeními</t>
  </si>
  <si>
    <t>02910</t>
  </si>
  <si>
    <t>A</t>
  </si>
  <si>
    <t>OSTATNÍ POŽADAVKY - ZEMĚMĚŘIČSKÁ MĚŘENÍ
ZAMĚŘENÍ SKUTEČNÉHO STAVU</t>
  </si>
  <si>
    <t>zahrnuje veškeré náklady spojené s objednatelem požadovanými pracemi, 
- pro stanovení orientační investorské ceny určete jednotkovou cenu jako 1% odhadované ceny stavby</t>
  </si>
  <si>
    <t>B</t>
  </si>
  <si>
    <t>OSTATNÍ POŽADAVKY - ZEMĚMĚŘIČSKÁ MĚŘENÍ
VYTYČENÍ STAVBY</t>
  </si>
  <si>
    <t>02943</t>
  </si>
  <si>
    <t>OSTATNÍ POŽADAVKY - VYPRACOVÁNÍ RDS</t>
  </si>
  <si>
    <t>zahrnuje veškeré náklady spojené s objednatelem požadovanými pracemi</t>
  </si>
  <si>
    <t>02944</t>
  </si>
  <si>
    <t>OSTAT POŽADAVKY - DOKUMENTACE SKUTEČ PROVEDENÍ V DIGIT FORMĚ
DSPS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</si>
  <si>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</si>
  <si>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</si>
  <si>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</si>
  <si>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C e l k e m</t>
  </si>
  <si>
    <t>SO 101</t>
  </si>
  <si>
    <t>KOMUNIKACE A ZPEVNĚNÉ PLOCHY</t>
  </si>
  <si>
    <t>101</t>
  </si>
  <si>
    <t>014101</t>
  </si>
  <si>
    <t>POPLATKY ZA SKLÁDKU</t>
  </si>
  <si>
    <t xml:space="preserve">M3        </t>
  </si>
  <si>
    <t>zemina z pol.č.17120:105,5m3=105,500 [A]</t>
  </si>
  <si>
    <t>zahrnuje veškeré poplatky provozovateli skládky související s uložením odpadu na skládce.</t>
  </si>
  <si>
    <t>014102</t>
  </si>
  <si>
    <t>POPLATKY ZA SKLÁDKU
VYBOURANÉ HMOTY</t>
  </si>
  <si>
    <t xml:space="preserve">T         </t>
  </si>
  <si>
    <t>z pol.č.113136:67,7m3*2,4t/m3=162,480 [A]
z pol.č.113156:13,35m3*2,4t/m3=32,040 [B]
z pol.č.113186:14,76m3*2,4t/m3=35,424 [C]
z pol.č.113326:38,5m3*1,8t/m3=69,300 [D]
z pol.č.113356:187,0m3*2,4t/m3=448,800 [E]
z pol.č.113526.A:965,0m*0,1t/m=96,500 [F]
z pol.č.113526.B:627,0m*0,2t/m=125,400 [G]
z pol.č.96687:19ks*0,3t/ks=5,700 [H]
Celkem: A+B+C+D+E+F+G+H=975,644 [I]</t>
  </si>
  <si>
    <t>014201</t>
  </si>
  <si>
    <t>POPLATKY ZA ZEMNÍK - ZEMINA</t>
  </si>
  <si>
    <t>dle pol.č.12573.R:30,0m3=30,000 [A]</t>
  </si>
  <si>
    <t>zahrnuje veškeré poplatky majiteli zemníku související s nákupem zeminy (nikoliv s otvírkou zemníku)</t>
  </si>
  <si>
    <t>014211</t>
  </si>
  <si>
    <t>POPLATKY ZA ZEMNÍK - ORNICE</t>
  </si>
  <si>
    <t>chybějící ornice dle 12573.B:21,65m3=21,650 [A]</t>
  </si>
  <si>
    <t>Zemní práce</t>
  </si>
  <si>
    <t>11201</t>
  </si>
  <si>
    <t>KÁCENÍ STROMŮ D KMENE DO 0,5M S ODSTRANĚNÍM PAŘEZŮ</t>
  </si>
  <si>
    <t xml:space="preserve">KUS       </t>
  </si>
  <si>
    <t>6ks=6,000 [A]</t>
  </si>
  <si>
    <t>Kácení stromů se měří v [ks] poražených stromů (průměr stromů se měří ve výšce 1,3m nad terénem)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</si>
  <si>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113136</t>
  </si>
  <si>
    <t>ODSTRANĚNÍ KRYTU ZPEVNĚNÝCH PLOCH S ASFALT POJIVEM, ODVOZ DO 12KM
ODVOZ 10KM</t>
  </si>
  <si>
    <t>průměr. tl.5cm:67,7m3=67,700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</si>
  <si>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</si>
  <si>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113156</t>
  </si>
  <si>
    <t>ODSTRANĚNÍ KRYTU ZPEVNĚNÝCH PLOCH Z BETONU, ODVOZ DO 12KM
ODVOZ 10KM</t>
  </si>
  <si>
    <t>13,35m3=13,350 [A]</t>
  </si>
  <si>
    <t>113186</t>
  </si>
  <si>
    <t>ODSTRANĚNÍ KRYTU ZPEVNĚNÝCH PLOCH Z DLAŽDIC, ODVOZ DO 12KM
ODVOZ 10KM</t>
  </si>
  <si>
    <t>beton. dlažba:184,5m2*0,08=14,760 [A]</t>
  </si>
  <si>
    <t>113326</t>
  </si>
  <si>
    <t>ODSTRAN PODKL ZPEVNĚNÝCH PLOCH Z KAMENIVA NESTMEL, ODVOZ DO 12KM
ODVOZ 10KM</t>
  </si>
  <si>
    <t>tl.15cm:38,5m3=38,500 [A]</t>
  </si>
  <si>
    <t>113356</t>
  </si>
  <si>
    <t>ODSTRAN PODKLADU ZPEVNĚNÝCH PLOCH Z BETONU, ODVOZ DO 12KM
ODVOZ 10KM</t>
  </si>
  <si>
    <t>tl.15cm:187m3=187,000 [A]</t>
  </si>
  <si>
    <t>113526</t>
  </si>
  <si>
    <t>ODSTRANĚNÍ CHODNÍKOVÝCH A SILNIČNÍCH OBRUBNÍKŮ BETONOVÝCH, ODVOZ DO 12KM
ODVOZ 10KM
ŠÍŘ.150MM</t>
  </si>
  <si>
    <t xml:space="preserve">M         </t>
  </si>
  <si>
    <t>965,0m=965,000 [A]</t>
  </si>
  <si>
    <t>ODSTRANĚNÍ CHODNÍKOVÝCH A SILNIČNÍCH OBRUBNÍKŮ BETONOVÝCH, ODVOZ DO 12KM
ODVOZ 10KM
ŠÍŘ.300MM</t>
  </si>
  <si>
    <t>627,0m=627,000 [A]</t>
  </si>
  <si>
    <t>113726</t>
  </si>
  <si>
    <t>FRÉZOVÁNÍ ZPEVNĚNÝCH PLOCH ASFALTOVÝCH, ODVOZ DO 12KM
ODVOZ 10KM</t>
  </si>
  <si>
    <t>průměr. tl.9cm:371,0m3=371,000 [A]</t>
  </si>
  <si>
    <t>12110</t>
  </si>
  <si>
    <t>SEJMUTÍ ORNICE NEBO LESNÍ PŮDY</t>
  </si>
  <si>
    <t>375,0m2*0,10=37,500 [A]</t>
  </si>
  <si>
    <t>položka zahrnuje sejmutí ornice bez ohledu na tloušťku vrstvy a její vodorovnou dopravu
nezahrnuje uložení na trvalou skládku</t>
  </si>
  <si>
    <t>123736</t>
  </si>
  <si>
    <t>ODKOP PRO SPOD STAVBU SILNIC A ŽELEZNIC TŘ. I, ODVOZ DO 12KM
ODVOZ 10KM</t>
  </si>
  <si>
    <t>89,0m3=89,000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</si>
  <si>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</si>
  <si>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12573</t>
  </si>
  <si>
    <t>VYKOPÁVKY ZE ZEMNÍKŮ A SKLÁDEK TŘ. I
ORNICE Z MEZIDEPONIE</t>
  </si>
  <si>
    <t>natěžení a dovoz ornice z mezideponie dle pol.č.12110:37,5m3=37,500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</si>
  <si>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</t>
  </si>
  <si>
    <t>12573.A</t>
  </si>
  <si>
    <t>VYKOPÁVKY ZE ZEMNÍKŮ A SKLÁDEK TŘ. I
ZEMINA</t>
  </si>
  <si>
    <t>natěžení a dovoz zeminy dle pol.č.17310:30,0m3=30,000 [A]</t>
  </si>
  <si>
    <t>12573.B</t>
  </si>
  <si>
    <t>VYKOPÁVKY ZE ZEMNÍKŮ A SKLÁDEK TŘ. I
ORNICE</t>
  </si>
  <si>
    <t>natěžení a dovoz chybějící ornice z pol.č.18220, 12110:59,15m3-37,50m3=21,650 [A]</t>
  </si>
  <si>
    <t>12993</t>
  </si>
  <si>
    <t>ČIŠTĚNÍ POTRUBÍ DN DO 200MM
VČETNĚ PŘÍPADNÉHO POPLATKU</t>
  </si>
  <si>
    <t>stávající přípojky UV:85,0m=85,000 [A]</t>
  </si>
  <si>
    <t>Součástí položky je vodorovná a svislá doprava, přemístění, přeložení, manipulace s materiálem a uložení na skládku.
 Nezahrnuje poplatek za skládku, který se vykazuje v položce 0141** (s výjimkou malého množství  materiálu, kde je možné poplatek zahrnout do jednotkové ceny položky – tento fakt musí být uveden v doplňujícím textu k položce)</t>
  </si>
  <si>
    <t>132736</t>
  </si>
  <si>
    <t>HLOUBENÍ RÝH ŠÍŘ DO 2M PAŽ I NEPAŽ TŘ. I, ODVOZ DO 12KM
ODVOZ 10KM</t>
  </si>
  <si>
    <t>pro přípojky:16,5m3=16,500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</si>
  <si>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</si>
  <si>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17120</t>
  </si>
  <si>
    <t>ULOŽENÍ SYPANINY DO NÁSYPŮ A NA SKLÁDKY BEZ ZHUTNĚNÍ</t>
  </si>
  <si>
    <t>uložení na skládku dle pol.č.123736,132736: 89,0m3+16,5m3=105,500 [A]
uložení ornice na mezideponii dle pol.č.12110:37,5m3=37,500 [B]
Celkem: A+B=143,000 [C]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</si>
  <si>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</si>
  <si>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17310</t>
  </si>
  <si>
    <t>ZEMNÍ KRAJNICE A DOSYPÁVKY SE ZHUTNĚNÍM</t>
  </si>
  <si>
    <t>30,0m3=30,000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</si>
  <si>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</si>
  <si>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</si>
  <si>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</si>
  <si>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9,8m3=9,800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</si>
  <si>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</si>
  <si>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</si>
  <si>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
ŠTP 0/8</t>
  </si>
  <si>
    <t>obsyp potrubí DN150:7,5m3=7,500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</si>
  <si>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</si>
  <si>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18110</t>
  </si>
  <si>
    <t>ÚPRAVA PLÁNĚ SE ZHUTNĚNÍM V HORNINĚ TŘ. I</t>
  </si>
  <si>
    <t xml:space="preserve">M2        </t>
  </si>
  <si>
    <t>2576,0m2=2 576,000 [A]</t>
  </si>
  <si>
    <t>položka zahrnuje úpravu pláně včetně vyrovnání výškových rozdílů. Míru zhutnění určuje projekt.</t>
  </si>
  <si>
    <t>18220</t>
  </si>
  <si>
    <t>ROZPROSTŘENÍ ORNICE VE SVAHU</t>
  </si>
  <si>
    <t>59,15m3=59,150 [A]</t>
  </si>
  <si>
    <t>položka zahrnuje:
nutné přemístění ornice z dočasných skládek vzdálených do 50m
rozprostření ornice v předepsané tloušťce ve svahu přes 1:5</t>
  </si>
  <si>
    <t>18242</t>
  </si>
  <si>
    <t>ZALOŽENÍ TRÁVNÍKU HYDROOSEVEM NA ORNICI</t>
  </si>
  <si>
    <t>59,15m3/0,10=591,500 [A]</t>
  </si>
  <si>
    <t>Zahrnuje dodání předepsané travní směsi, hydroosev na ornici, zalévání, první pokosení, to vše bez ohledu na sklon terénu</t>
  </si>
  <si>
    <t>18481</t>
  </si>
  <si>
    <t>OCHRANA STROMŮ BEDNĚNÍM</t>
  </si>
  <si>
    <t>12ks*4m2/ks=48,000 [A]</t>
  </si>
  <si>
    <t>položka zahrnuje veškerý materiál, výrobky a polotovary, včetně mimostaveništní a vnitrostaveništní dopravy (rovněž přesuny), včetně naložení a složení, případně s uložením</t>
  </si>
  <si>
    <t>Komunikace</t>
  </si>
  <si>
    <t>561401</t>
  </si>
  <si>
    <t>KAMENIVO ZPEVNĚNÉ CEMENTEM TŘ. I
SC C8/10</t>
  </si>
  <si>
    <t>příštět, rýha poIS v km 0,000-0,340 v tl.200mm:62,0m3=62,000 [A]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</si>
  <si>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</si>
  <si>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56330</t>
  </si>
  <si>
    <t>VOZOVKOVÉ VRSTVY ZE ŠTĚRKODRTI</t>
  </si>
  <si>
    <t>fr. 0/63:277,2m3=277,200 [A]
fr.32/63:122,55m3=122,550 [B]
Celkem: A+B=399,750 [C]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</si>
  <si>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</si>
  <si>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56930</t>
  </si>
  <si>
    <t>ZPEVNĚNÍ KRAJNIC ZE ŠTĚRKODRTI</t>
  </si>
  <si>
    <t>8,9m3=8,900 [A]</t>
  </si>
  <si>
    <t>- dodání kameniva předepsané kvality a zrnitosti
- rozprostření a zhutnění vrstvy v předepsané tloušťce
- zřízení vrstvy bez rozlišení šířky, pokládání vrstvy po etapách</t>
  </si>
  <si>
    <t>572121</t>
  </si>
  <si>
    <t>INFILTRAČNÍ POSTŘIK ASFALTOVÝ DO 1,0KG/M2</t>
  </si>
  <si>
    <t>2697,5m2=2 697,500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</si>
  <si>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</si>
  <si>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</si>
  <si>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>SPOJOVACÍ POSTŘIK Z EMULZE DO 0,5KG/M2</t>
  </si>
  <si>
    <t>5441m2=5 441,000 [A]</t>
  </si>
  <si>
    <t>57475</t>
  </si>
  <si>
    <t>VOZOVKOVÉ VÝZTUŽNÉ VRSTVY Z GEOMŘÍŽOVINY</t>
  </si>
  <si>
    <t>396,00*0,50=198,000 [A]</t>
  </si>
  <si>
    <t>- dodání geomříže v požadované kvalitě a v množství včetně přesahů (přesahy započteny v jednotkové ceně)
- očištění podkladu
- pokládka geomříže dle předepsaného technologického předpisu</t>
  </si>
  <si>
    <t>574A03</t>
  </si>
  <si>
    <t>ASFALTOVÝ BETON PRO OBRUSNÉ VRSTVY ACO 11</t>
  </si>
  <si>
    <t>177,3m3=177,300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</si>
  <si>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</si>
  <si>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574E06</t>
  </si>
  <si>
    <t>ASFALTOVÝ BETON PRO PODKLADNÍ VRSTVY ACP 16+, 16S
ACP 16+</t>
  </si>
  <si>
    <t>vyrovnávka:221,6m3=221,600 [A]</t>
  </si>
  <si>
    <t>582611</t>
  </si>
  <si>
    <t>KRYTY Z BETON DLAŽDIC SE ZÁMKEM ŠEDÝCH TL 60MM DO LOŽE Z KAM</t>
  </si>
  <si>
    <t>884,8m2=884,800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</si>
  <si>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</si>
  <si>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582612</t>
  </si>
  <si>
    <t>KRYTY Z BETON DLAŽDIC SE ZÁMKEM ŠEDÝCH TL 80MM DO LOŽE Z KAM</t>
  </si>
  <si>
    <t>pojížděná dlažba:481,25m2=481,250 [A]</t>
  </si>
  <si>
    <t>58261A</t>
  </si>
  <si>
    <t>KRYTY Z BETON DLAŽDIC SE ZÁMKEM BAREV RELIÉF TL 60MM DO LOŽE Z KAM
ČERVENÁ</t>
  </si>
  <si>
    <t>26,3m2=26,300 [A]</t>
  </si>
  <si>
    <t>58261B</t>
  </si>
  <si>
    <t>KRYTY Z BETON DLAŽDIC SE ZÁMKEM BAREV RELIÉF TL 80MM DO LOŽE Z KAM
ČERVENÁ</t>
  </si>
  <si>
    <t>pojížděná dlažba:24,45m2=24,450 [A]</t>
  </si>
  <si>
    <t>587206</t>
  </si>
  <si>
    <t>PŘEDLÁŽDĚNÍ KRYTU Z BETONOVÝCH DLAŽDIC SE ZÁMKEM</t>
  </si>
  <si>
    <t>14,6m2=14,600 [A]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</si>
  <si>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předepsanou dokumentací a pro předepsanou výplň spar
- eventuelní doplnění plochy s použitím nového materiálu se vykazuje v položce č.582</t>
  </si>
  <si>
    <t>58920</t>
  </si>
  <si>
    <t>VÝPLŇ SPAR MODIFIKOVANÝM ASFALTEM
DLE TP115</t>
  </si>
  <si>
    <t>73,0m=73,000 [A]</t>
  </si>
  <si>
    <t>položka zahrnuje:
- dodávku předepsaného materiálu
- vyčištění a výplň spar tímto materiálem</t>
  </si>
  <si>
    <t xml:space="preserve">Potrubí    </t>
  </si>
  <si>
    <t>87433</t>
  </si>
  <si>
    <t>POTRUBÍ Z TRUB PLASTOVÝCH ODPADNÍCH DN DO 150MM</t>
  </si>
  <si>
    <t>přípojka UV:27,0m=27,000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</si>
  <si>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</si>
  <si>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87727</t>
  </si>
  <si>
    <t>CHRÁNIČKY PŮLENÉ Z TRUB PLAST DN DO 100MM
OCHRANA STÁVAJÍCÍCH IS</t>
  </si>
  <si>
    <t>25,0m=25,000 [A]</t>
  </si>
  <si>
    <t>položky pro zhotovení potrubí platí bez ohledu na sklon
zahrnuje:
- výrobní dokumentaci (včetně technologického předpisu)
- dodání veškerého trubního a pomocného materiálu  (trouby včetně podélného rozpůlení,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</si>
  <si>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89712</t>
  </si>
  <si>
    <t>VPUSŤ KANALIZAČNÍ ULIČNÍ KOMPLETNÍ Z BETONOVÝCH DÍLCŮ</t>
  </si>
  <si>
    <t>17ks=17,000 [A]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</si>
  <si>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</si>
  <si>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89921</t>
  </si>
  <si>
    <t>VÝŠKOVÁ ÚPRAVA POKLOPŮ</t>
  </si>
  <si>
    <t>16ks=16,000 [A]</t>
  </si>
  <si>
    <t>- položka výškové úpravy zahrnuje všechny nutné práce a materiály pro zvýšení nebo snížení zařízení (včetně nutné úpravy stávajícího povrchu vozovky nebo chodníku).</t>
  </si>
  <si>
    <t>89923</t>
  </si>
  <si>
    <t>VÝŠKOVÁ ÚPRAVA KRYCÍCH HRNCŮ</t>
  </si>
  <si>
    <t>23ks=23,000 [A]</t>
  </si>
  <si>
    <t>899632</t>
  </si>
  <si>
    <t>ZKOUŠKA VODOTĚSNOSTI POTRUBÍ DN DO 150MM</t>
  </si>
  <si>
    <t>dle pol.č.87434:27,0m=27,000 [A]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</si>
  <si>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</si>
  <si>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89980</t>
  </si>
  <si>
    <t>TELEVIZNÍ PROHLÍDKA POTRUBÍ</t>
  </si>
  <si>
    <t>položka zahrnuje prohlídku potrubí televizní kamerou, záznam prohlídky na nosičích DVD a vyhotovení závěrečného písemného protokolu</t>
  </si>
  <si>
    <t>Potrubí</t>
  </si>
  <si>
    <t>Ostatní konstrukce a práce</t>
  </si>
  <si>
    <t>9</t>
  </si>
  <si>
    <t>914121</t>
  </si>
  <si>
    <t>DOPRAVNÍ ZNAČKY ZÁKLADNÍ VELIKOSTI OCELOVÉ FÓLIE TŘ 1 - DODÁVKA A MONTÁŽ</t>
  </si>
  <si>
    <t>4ks=4,000 [A]</t>
  </si>
  <si>
    <t>položka zahrnuje:
- dodávku a montáž značek v požadovaném provedení</t>
  </si>
  <si>
    <t>914122</t>
  </si>
  <si>
    <t>DOPRAVNÍ ZNAČKY ZÁKLADNÍ VELIKOSTI OCELOVÉ FÓLIE TŘ 1 - MONTÁŽ S PŘEMÍSTĚNÍM</t>
  </si>
  <si>
    <t>dle pol.č.914123:3ks=3,000 [A]</t>
  </si>
  <si>
    <t>položka zahrnuje:
- dopravu demontované značky z dočasné skládky
- osazení a montáž značky na místě určeném projektem
- nutnou opravu poškozených částí
nezahrnuje dodávku značky</t>
  </si>
  <si>
    <t>914123</t>
  </si>
  <si>
    <t>DOPRAVNÍ ZNAČKY ZÁKLADNÍ VELIKOSTI OCELOVÉ FÓLIE TŘ 1 - DEMONTÁŽ
PRO ZPĚTNÉ POUŽITÍ</t>
  </si>
  <si>
    <t>3ks=3,000 [A]</t>
  </si>
  <si>
    <t>Položka zahrnuje odstranění, demontáž a odklizení materiálu s odvozem na předepsané místo</t>
  </si>
  <si>
    <t>914911</t>
  </si>
  <si>
    <t>SLOUPKY A STOJKY DOPRAVNÍCH ZNAČEK Z OCEL TRUBEK SE ZABETONOVÁNÍM - DODÁVKA A MONTÁŽ</t>
  </si>
  <si>
    <t>položka zahrnuje:
- sloupky a upevňovací zařízení včetně jejich osazení (betonová patka, zemní práce)</t>
  </si>
  <si>
    <t>914912</t>
  </si>
  <si>
    <t>SLOUPKY A STOJKY DZ Z OCEL TRUBEK ZABETON MONTÁŽ S PŘESUNEM</t>
  </si>
  <si>
    <t>dle pol.č.914913:1ks=1,000 [A]</t>
  </si>
  <si>
    <t>položka zahrnuje:
- dopravu demontovaného zařízení z dočasné skládky
- osazení (betonová patka, zemní práce) a montáž zařízení na místě určeném projektem
- nutnou opravu poškozených částí
nezahrnuje dodávku sloupku, stojky a upevňovacího zařízení</t>
  </si>
  <si>
    <t>914913</t>
  </si>
  <si>
    <t>SLOUPKY A STOJKY DZ Z OCEL TRUBEK ZABETON DEMONTÁŽ
PRO ZPĚTNÉ POUŽITÍ</t>
  </si>
  <si>
    <t>1ks=1,000 [A]</t>
  </si>
  <si>
    <t>915211</t>
  </si>
  <si>
    <t>VODOROVNÉ DOPRAVNÍ ZNAČENÍ PLASTEM HLADKÉ - DODÁVKA A POKLÁDKA</t>
  </si>
  <si>
    <t>V7b, V10d, V10b, V12a:54,3m2=54,300 [A]</t>
  </si>
  <si>
    <t>položka zahrnuje:
- dodání a pokládku nátěrového materiálu (měří se pouze natíraná plocha)
- předznačení a reflexní úpravu</t>
  </si>
  <si>
    <t>917212</t>
  </si>
  <si>
    <t>ZÁHONOVÉ OBRUBY Z BETONOVÝCH OBRUBNÍKŮ ŠÍŘ 80MM</t>
  </si>
  <si>
    <t>443,5m=443,500 [A]</t>
  </si>
  <si>
    <t>Položka zahrnuje:
dodání a pokládku betonových obrubníků o rozměrech předepsaných zadávací dokumentací
betonové lože i boční betonovou opěrku.</t>
  </si>
  <si>
    <t>917223</t>
  </si>
  <si>
    <t>SILNIČNÍ A CHODNÍKOVÉ OBRUBY Z BETONOVÝCH OBRUBNÍKŮ ŠÍŘ 100MM
100/250MM</t>
  </si>
  <si>
    <t>381,5m=381,500 [A]</t>
  </si>
  <si>
    <t>917224</t>
  </si>
  <si>
    <t>SILNIČNÍ A CHODNÍKOVÉ OBRUBY Z BETONOVÝCH OBRUBNÍKŮ ŠÍŘ 150MM
150/250MM</t>
  </si>
  <si>
    <t>1218,0m=1 218,000 [A]</t>
  </si>
  <si>
    <t>919111</t>
  </si>
  <si>
    <t>ŘEZÁNÍ ASFALTOVÉHO KRYTU VOZOVEK TL DO 50MM</t>
  </si>
  <si>
    <t>74,0m=74,000 [A]</t>
  </si>
  <si>
    <t>položka zahrnuje řezání vozovkové vrstvy v předepsané tloušťce, včetně spotřeby vody</t>
  </si>
  <si>
    <t>937653.R</t>
  </si>
  <si>
    <t>MOBILIÁŘ - PŘÍSTŘEŠKY PRO POPELNICE - DEMONTÁŽ A ODVOZ</t>
  </si>
  <si>
    <t>Položka zahrnuje:
- demontáž a odvoz kompletního zařízení, předepsaného zadávací dokumentací
- mimostavništní a vnitrostaveništní dopravu
- nezbytné zemní práce 
- případný poplatek za skládku</t>
  </si>
  <si>
    <t>93828</t>
  </si>
  <si>
    <t>OČIŠTĚNÍ BETON VOZOVEK ZAMETENÍM</t>
  </si>
  <si>
    <t>čištění stávající beton. podkl. vrstvy:2629,0m2=2 629,000 [A]</t>
  </si>
  <si>
    <t>položka zahrnuje očištění předepsaným způsobem včetně odklizení vzniklého odpadu</t>
  </si>
  <si>
    <t>96687</t>
  </si>
  <si>
    <t>VYBOURÁNÍ ULIČNÍCH VPUSTÍ KOMPLETNÍCH</t>
  </si>
  <si>
    <t>19ks=19,000 [A]</t>
  </si>
  <si>
    <t>položka zahrnuje:
- kompletní bourací práce včetně nezbytného rozsahu zemních prací,
- veškerou manipulaci s vybouranou sutí a hmotami včetně uložení na skládku,
- veškeré další práce plynoucí z technologického předpisu a z platných předpisů,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</si>
  <si>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401</t>
  </si>
  <si>
    <t>VEŘEJNÉ OSVĚTLENÍ</t>
  </si>
  <si>
    <t>401</t>
  </si>
  <si>
    <t>elekroinstalace</t>
  </si>
  <si>
    <t>74</t>
  </si>
  <si>
    <t>Demontáž stávajícího svítidla</t>
  </si>
  <si>
    <t>002</t>
  </si>
  <si>
    <t>Demontáž stožáru včetně základu</t>
  </si>
  <si>
    <t>003</t>
  </si>
  <si>
    <t>Demontáž zemního kabelového vedení</t>
  </si>
  <si>
    <t>004</t>
  </si>
  <si>
    <t>Osazení stávajícího svítidla na nový stožár, vyčištění, výměna výbojky</t>
  </si>
  <si>
    <t>005</t>
  </si>
  <si>
    <t>Svítidlo výbojkové LED 35W  dle světelně-technického výpočtu a standardů SML</t>
  </si>
  <si>
    <t>006</t>
  </si>
  <si>
    <t>Stožár stupňovitý vetknutý výška 5,5m</t>
  </si>
  <si>
    <t>007</t>
  </si>
  <si>
    <t>Stožár stupňovitý vetknutý výška 7m</t>
  </si>
  <si>
    <t>008</t>
  </si>
  <si>
    <t>Výložník rovný, délka 1,5m pro stožár 7m</t>
  </si>
  <si>
    <t>009</t>
  </si>
  <si>
    <t>Stožárová svorkovnice SV-B 6.16.4, 1x10A</t>
  </si>
  <si>
    <t>010</t>
  </si>
  <si>
    <t>Stožárová svorkovnice SV-B 9.16.4, 1x10A</t>
  </si>
  <si>
    <t>011</t>
  </si>
  <si>
    <t>Pomocný rozpojovací pilíř, 4x sada třífázových odpojovačů včetně válcových pojistek</t>
  </si>
  <si>
    <t>012</t>
  </si>
  <si>
    <t>Kabel CYKY 4x10</t>
  </si>
  <si>
    <t>013</t>
  </si>
  <si>
    <t>Kabel CYKY 3x1,5</t>
  </si>
  <si>
    <t>014</t>
  </si>
  <si>
    <t>Zemnící pásovina FeZn 30x4</t>
  </si>
  <si>
    <t>015</t>
  </si>
  <si>
    <t>Zemnící drát FeZn 10mm</t>
  </si>
  <si>
    <t>016</t>
  </si>
  <si>
    <t>Oko na zemnící drát M8</t>
  </si>
  <si>
    <t>017</t>
  </si>
  <si>
    <t>Svorka SK</t>
  </si>
  <si>
    <t>018</t>
  </si>
  <si>
    <t>Chránička KOPOFLEX 50</t>
  </si>
  <si>
    <t>019</t>
  </si>
  <si>
    <t>Chránička KOPODUR 110</t>
  </si>
  <si>
    <t>020</t>
  </si>
  <si>
    <t>Chránička HDPE 40</t>
  </si>
  <si>
    <t>021</t>
  </si>
  <si>
    <t>Koncovka pro HDPE 40</t>
  </si>
  <si>
    <t>022</t>
  </si>
  <si>
    <t>Výkop pro betonový základ stožáru</t>
  </si>
  <si>
    <t>023</t>
  </si>
  <si>
    <t>Výkop pro sypaný základ pilíře</t>
  </si>
  <si>
    <t>024</t>
  </si>
  <si>
    <t>Betonový základ pro stožár s pouzdrem</t>
  </si>
  <si>
    <t>025</t>
  </si>
  <si>
    <t>Sypaný štěrkový základ pilíře</t>
  </si>
  <si>
    <t>026</t>
  </si>
  <si>
    <t>Výkop 30x60</t>
  </si>
  <si>
    <t>027</t>
  </si>
  <si>
    <t>Zához včetně hutnění 30x40</t>
  </si>
  <si>
    <t>028</t>
  </si>
  <si>
    <t>Výkop 50x120</t>
  </si>
  <si>
    <t>029</t>
  </si>
  <si>
    <t>Zához včetně hutnění 50x100</t>
  </si>
  <si>
    <t>030</t>
  </si>
  <si>
    <t>Pískové lože 30-50x20</t>
  </si>
  <si>
    <t>031</t>
  </si>
  <si>
    <t>Betonové lože pod komunikace</t>
  </si>
  <si>
    <t>032</t>
  </si>
  <si>
    <t>Provizorní úprava terénu</t>
  </si>
  <si>
    <t>033</t>
  </si>
  <si>
    <t>Spojovací a montážní materiál</t>
  </si>
  <si>
    <t xml:space="preserve">SOUB      </t>
  </si>
  <si>
    <t>034</t>
  </si>
  <si>
    <t>Napojení na stávající rozvody</t>
  </si>
  <si>
    <t>035</t>
  </si>
  <si>
    <t>Odvoz a likvidace odpadu</t>
  </si>
  <si>
    <t>036</t>
  </si>
  <si>
    <t>Pronájem plošiny</t>
  </si>
  <si>
    <t xml:space="preserve">HOD       </t>
  </si>
  <si>
    <t>037</t>
  </si>
  <si>
    <t>Pronájem jeřábu</t>
  </si>
  <si>
    <t>038</t>
  </si>
  <si>
    <t>Geodetické zaměření vč geometrického plánu</t>
  </si>
  <si>
    <t xml:space="preserve">KM        </t>
  </si>
  <si>
    <t>039</t>
  </si>
  <si>
    <t>Pomocné montážní a zednické práce</t>
  </si>
  <si>
    <t>040</t>
  </si>
  <si>
    <t>Doprava</t>
  </si>
  <si>
    <t>041</t>
  </si>
  <si>
    <t>Výchozí revize</t>
  </si>
  <si>
    <t>042</t>
  </si>
  <si>
    <t>Koordinace se správci sítí</t>
  </si>
  <si>
    <t>043</t>
  </si>
  <si>
    <t>Projektová dokumentace skutečného provedení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</si>
</sst>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177" fontId="0" fillId="0" borderId="4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7" fontId="4" fillId="2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 t="s">
        <v>13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SUM(C11:C13)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SUM(E11:E13)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22</v>
      </c>
      <c r="B11" s="7" t="s">
        <v>21</v>
      </c>
      <c r="C11" s="13">
        <f>'001'!H32</f>
      </c>
      <c r="D11" s="13">
        <f>'001'!P32</f>
      </c>
      <c r="E11" s="13">
        <f>C11+D11</f>
      </c>
    </row>
    <row r="12" spans="1:5" ht="12.75" customHeight="1">
      <c r="A12" s="7" t="s">
        <v>66</v>
      </c>
      <c r="B12" s="7" t="s">
        <v>65</v>
      </c>
      <c r="C12" s="13">
        <f>'101'!H215</f>
      </c>
      <c r="D12" s="13">
        <f>'101'!P215</f>
      </c>
      <c r="E12" s="13">
        <f>C12+D12</f>
      </c>
    </row>
    <row r="13" spans="1:5" ht="12.75" customHeight="1">
      <c r="A13" s="7" t="s">
        <v>308</v>
      </c>
      <c r="B13" s="7" t="s">
        <v>307</v>
      </c>
      <c r="C13" s="13">
        <f>'401'!H100</f>
      </c>
      <c r="D13" s="13">
        <f>'401'!P100</f>
      </c>
      <c r="E13" s="13">
        <f>C13+D13</f>
      </c>
    </row>
  </sheetData>
  <sheetProtection formatColumns="0"/>
  <hyperlinks>
    <hyperlink ref="A11" location="#'001'!A1" tooltip="Odkaz na stranku objektu [001]" display="001"/>
    <hyperlink ref="A12" location="#'101'!A1" tooltip="Odkaz na stranku objektu [101]" display="101"/>
    <hyperlink ref="A13" location="#'401'!A1" tooltip="Odkaz na stranku objektu [401]" display="40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20</v>
      </c>
      <c r="D5" s="5" t="s">
        <v>21</v>
      </c>
      <c r="E5" s="5"/>
    </row>
    <row r="6" spans="1:5" ht="12.75" customHeight="1">
      <c r="A6" t="s">
        <v>17</v>
      </c>
      <c r="C6" s="5" t="s">
        <v>22</v>
      </c>
      <c r="D6" s="5" t="s">
        <v>21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10">
        <v>1</v>
      </c>
      <c r="G12" s="14"/>
      <c r="H12" s="13">
        <f>ROUND((G12*F12),2)</f>
      </c>
      <c r="O12">
        <f>rekapitulace!H8</f>
      </c>
      <c r="P12">
        <f>O12/100*H12</f>
      </c>
    </row>
    <row r="13" ht="25.5">
      <c r="D13" s="15" t="s">
        <v>47</v>
      </c>
    </row>
    <row r="14" ht="114.75">
      <c r="D14" s="15" t="s">
        <v>48</v>
      </c>
    </row>
    <row r="15" spans="1:16" ht="12.75">
      <c r="A15" s="7">
        <v>2</v>
      </c>
      <c r="B15" s="7" t="s">
        <v>49</v>
      </c>
      <c r="C15" s="7" t="s">
        <v>50</v>
      </c>
      <c r="D15" s="7" t="s">
        <v>51</v>
      </c>
      <c r="E15" s="7" t="s">
        <v>46</v>
      </c>
      <c r="F15" s="10">
        <v>1</v>
      </c>
      <c r="G15" s="14"/>
      <c r="H15" s="13">
        <f>ROUND((G15*F15),2)</f>
      </c>
      <c r="O15">
        <f>rekapitulace!H8</f>
      </c>
      <c r="P15">
        <f>O15/100*H15</f>
      </c>
    </row>
    <row r="16" ht="25.5">
      <c r="D16" s="15" t="s">
        <v>47</v>
      </c>
    </row>
    <row r="17" ht="267.75">
      <c r="D17" s="15" t="s">
        <v>52</v>
      </c>
    </row>
    <row r="18" spans="1:16" ht="12.75">
      <c r="A18" s="7">
        <v>3</v>
      </c>
      <c r="B18" s="7" t="s">
        <v>49</v>
      </c>
      <c r="C18" s="7" t="s">
        <v>53</v>
      </c>
      <c r="D18" s="7" t="s">
        <v>54</v>
      </c>
      <c r="E18" s="7" t="s">
        <v>46</v>
      </c>
      <c r="F18" s="10">
        <v>1</v>
      </c>
      <c r="G18" s="14"/>
      <c r="H18" s="13">
        <f>ROUND((G18*F18),2)</f>
      </c>
      <c r="O18">
        <f>rekapitulace!H8</f>
      </c>
      <c r="P18">
        <f>O18/100*H18</f>
      </c>
    </row>
    <row r="19" ht="25.5">
      <c r="D19" s="15" t="s">
        <v>47</v>
      </c>
    </row>
    <row r="20" ht="267.75">
      <c r="D20" s="15" t="s">
        <v>52</v>
      </c>
    </row>
    <row r="21" spans="1:16" ht="12.75">
      <c r="A21" s="7">
        <v>4</v>
      </c>
      <c r="B21" s="7" t="s">
        <v>55</v>
      </c>
      <c r="C21" s="7" t="s">
        <v>44</v>
      </c>
      <c r="D21" s="7" t="s">
        <v>56</v>
      </c>
      <c r="E21" s="7" t="s">
        <v>46</v>
      </c>
      <c r="F21" s="10">
        <v>1</v>
      </c>
      <c r="G21" s="14"/>
      <c r="H21" s="13">
        <f>ROUND((G21*F21),2)</f>
      </c>
      <c r="O21">
        <f>rekapitulace!H8</f>
      </c>
      <c r="P21">
        <f>O21/100*H21</f>
      </c>
    </row>
    <row r="22" ht="25.5">
      <c r="D22" s="15" t="s">
        <v>47</v>
      </c>
    </row>
    <row r="23" ht="114.75">
      <c r="D23" s="15" t="s">
        <v>57</v>
      </c>
    </row>
    <row r="24" spans="1:16" ht="12.75">
      <c r="A24" s="7">
        <v>5</v>
      </c>
      <c r="B24" s="7" t="s">
        <v>58</v>
      </c>
      <c r="C24" s="7" t="s">
        <v>44</v>
      </c>
      <c r="D24" s="7" t="s">
        <v>59</v>
      </c>
      <c r="E24" s="7" t="s">
        <v>46</v>
      </c>
      <c r="F24" s="10">
        <v>1</v>
      </c>
      <c r="G24" s="14"/>
      <c r="H24" s="13">
        <f>ROUND((G24*F24),2)</f>
      </c>
      <c r="O24">
        <f>rekapitulace!H8</f>
      </c>
      <c r="P24">
        <f>O24/100*H24</f>
      </c>
    </row>
    <row r="25" ht="25.5">
      <c r="D25" s="15" t="s">
        <v>47</v>
      </c>
    </row>
    <row r="26" ht="114.75">
      <c r="D26" s="15" t="s">
        <v>57</v>
      </c>
    </row>
    <row r="27" spans="1:16" ht="12.75">
      <c r="A27" s="7">
        <v>6</v>
      </c>
      <c r="B27" s="7" t="s">
        <v>60</v>
      </c>
      <c r="C27" s="7" t="s">
        <v>44</v>
      </c>
      <c r="D27" s="7" t="s">
        <v>61</v>
      </c>
      <c r="E27" s="7" t="s">
        <v>46</v>
      </c>
      <c r="F27" s="10">
        <v>1</v>
      </c>
      <c r="G27" s="14"/>
      <c r="H27" s="13">
        <f>ROUND((G27*F27),2)</f>
      </c>
      <c r="O27">
        <f>rekapitulace!H8</f>
      </c>
      <c r="P27">
        <f>O27/100*H27</f>
      </c>
    </row>
    <row r="28" ht="25.5">
      <c r="D28" s="15" t="s">
        <v>47</v>
      </c>
    </row>
    <row r="29" ht="216.75">
      <c r="D29" s="15" t="s">
        <v>62</v>
      </c>
    </row>
    <row r="30" spans="1:16" ht="12.75" customHeight="1">
      <c r="A30" s="16"/>
      <c r="B30" s="16"/>
      <c r="C30" s="16" t="s">
        <v>42</v>
      </c>
      <c r="D30" s="16" t="s">
        <v>41</v>
      </c>
      <c r="E30" s="16"/>
      <c r="F30" s="16"/>
      <c r="G30" s="16"/>
      <c r="H30" s="16">
        <f>SUM(H12:H29)</f>
      </c>
      <c r="P30">
        <f>ROUND(SUM(P12:P29),2)</f>
      </c>
    </row>
    <row r="32" spans="1:16" ht="12.75" customHeight="1">
      <c r="A32" s="16"/>
      <c r="B32" s="16"/>
      <c r="C32" s="16"/>
      <c r="D32" s="16" t="s">
        <v>63</v>
      </c>
      <c r="E32" s="16"/>
      <c r="F32" s="16"/>
      <c r="G32" s="16"/>
      <c r="H32" s="16">
        <f>+H30</f>
      </c>
      <c r="P32">
        <f>+P30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64</v>
      </c>
      <c r="D5" s="5" t="s">
        <v>65</v>
      </c>
      <c r="E5" s="5"/>
    </row>
    <row r="6" spans="1:5" ht="12.75" customHeight="1">
      <c r="A6" t="s">
        <v>17</v>
      </c>
      <c r="C6" s="5" t="s">
        <v>66</v>
      </c>
      <c r="D6" s="5" t="s">
        <v>65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67</v>
      </c>
      <c r="C12" s="7" t="s">
        <v>44</v>
      </c>
      <c r="D12" s="7" t="s">
        <v>68</v>
      </c>
      <c r="E12" s="7" t="s">
        <v>69</v>
      </c>
      <c r="F12" s="10">
        <v>105.5</v>
      </c>
      <c r="G12" s="14"/>
      <c r="H12" s="13">
        <f>ROUND((G12*F12),2)</f>
      </c>
      <c r="O12">
        <f>rekapitulace!H8</f>
      </c>
      <c r="P12">
        <f>O12/100*H12</f>
      </c>
    </row>
    <row r="13" ht="63.75">
      <c r="D13" s="15" t="s">
        <v>70</v>
      </c>
    </row>
    <row r="14" ht="153">
      <c r="D14" s="15" t="s">
        <v>71</v>
      </c>
    </row>
    <row r="15" spans="1:16" ht="12.75">
      <c r="A15" s="7">
        <v>2</v>
      </c>
      <c r="B15" s="7" t="s">
        <v>72</v>
      </c>
      <c r="C15" s="7" t="s">
        <v>44</v>
      </c>
      <c r="D15" s="7" t="s">
        <v>73</v>
      </c>
      <c r="E15" s="7" t="s">
        <v>74</v>
      </c>
      <c r="F15" s="10">
        <v>975.644</v>
      </c>
      <c r="G15" s="14"/>
      <c r="H15" s="13">
        <f>ROUND((G15*F15),2)</f>
      </c>
      <c r="O15">
        <f>rekapitulace!H8</f>
      </c>
      <c r="P15">
        <f>O15/100*H15</f>
      </c>
    </row>
    <row r="16" ht="409.5">
      <c r="D16" s="15" t="s">
        <v>75</v>
      </c>
    </row>
    <row r="17" ht="153">
      <c r="D17" s="15" t="s">
        <v>71</v>
      </c>
    </row>
    <row r="18" spans="1:16" ht="12.75">
      <c r="A18" s="7">
        <v>3</v>
      </c>
      <c r="B18" s="7" t="s">
        <v>76</v>
      </c>
      <c r="C18" s="7" t="s">
        <v>44</v>
      </c>
      <c r="D18" s="7" t="s">
        <v>77</v>
      </c>
      <c r="E18" s="7" t="s">
        <v>69</v>
      </c>
      <c r="F18" s="10">
        <v>30</v>
      </c>
      <c r="G18" s="14"/>
      <c r="H18" s="13">
        <f>ROUND((G18*F18),2)</f>
      </c>
      <c r="O18">
        <f>rekapitulace!H8</f>
      </c>
      <c r="P18">
        <f>O18/100*H18</f>
      </c>
    </row>
    <row r="19" ht="63.75">
      <c r="D19" s="15" t="s">
        <v>78</v>
      </c>
    </row>
    <row r="20" ht="153">
      <c r="D20" s="15" t="s">
        <v>79</v>
      </c>
    </row>
    <row r="21" spans="1:16" ht="12.75">
      <c r="A21" s="7">
        <v>4</v>
      </c>
      <c r="B21" s="7" t="s">
        <v>80</v>
      </c>
      <c r="C21" s="7" t="s">
        <v>44</v>
      </c>
      <c r="D21" s="7" t="s">
        <v>81</v>
      </c>
      <c r="E21" s="7" t="s">
        <v>69</v>
      </c>
      <c r="F21" s="10">
        <v>21.65</v>
      </c>
      <c r="G21" s="14"/>
      <c r="H21" s="13">
        <f>ROUND((G21*F21),2)</f>
      </c>
      <c r="O21">
        <f>rekapitulace!H8</f>
      </c>
      <c r="P21">
        <f>O21/100*H21</f>
      </c>
    </row>
    <row r="22" ht="63.75">
      <c r="D22" s="15" t="s">
        <v>82</v>
      </c>
    </row>
    <row r="23" ht="153">
      <c r="D23" s="15" t="s">
        <v>79</v>
      </c>
    </row>
    <row r="24" spans="1:16" ht="12.75" customHeight="1">
      <c r="A24" s="16"/>
      <c r="B24" s="16"/>
      <c r="C24" s="16" t="s">
        <v>42</v>
      </c>
      <c r="D24" s="16" t="s">
        <v>41</v>
      </c>
      <c r="E24" s="16"/>
      <c r="F24" s="16"/>
      <c r="G24" s="16"/>
      <c r="H24" s="16">
        <f>SUM(H12:H23)</f>
      </c>
      <c r="P24">
        <f>ROUND(SUM(P12:P23),2)</f>
      </c>
    </row>
    <row r="26" spans="1:8" ht="12.75" customHeight="1">
      <c r="A26" s="9"/>
      <c r="B26" s="9"/>
      <c r="C26" s="9" t="s">
        <v>24</v>
      </c>
      <c r="D26" s="9" t="s">
        <v>83</v>
      </c>
      <c r="E26" s="9"/>
      <c r="F26" s="11"/>
      <c r="G26" s="9"/>
      <c r="H26" s="11"/>
    </row>
    <row r="27" spans="1:16" ht="12.75">
      <c r="A27" s="7">
        <v>5</v>
      </c>
      <c r="B27" s="7" t="s">
        <v>84</v>
      </c>
      <c r="C27" s="7" t="s">
        <v>44</v>
      </c>
      <c r="D27" s="7" t="s">
        <v>85</v>
      </c>
      <c r="E27" s="7" t="s">
        <v>86</v>
      </c>
      <c r="F27" s="10">
        <v>6</v>
      </c>
      <c r="G27" s="14"/>
      <c r="H27" s="13">
        <f>ROUND((G27*F27),2)</f>
      </c>
      <c r="O27">
        <f>rekapitulace!H8</f>
      </c>
      <c r="P27">
        <f>O27/100*H27</f>
      </c>
    </row>
    <row r="28" ht="25.5">
      <c r="D28" s="15" t="s">
        <v>87</v>
      </c>
    </row>
    <row r="29" ht="409.5">
      <c r="D29" s="15" t="s">
        <v>88</v>
      </c>
    </row>
    <row r="30" spans="1:16" ht="12.75">
      <c r="A30" s="7">
        <v>6</v>
      </c>
      <c r="B30" s="7" t="s">
        <v>89</v>
      </c>
      <c r="C30" s="7" t="s">
        <v>44</v>
      </c>
      <c r="D30" s="7" t="s">
        <v>90</v>
      </c>
      <c r="E30" s="7" t="s">
        <v>69</v>
      </c>
      <c r="F30" s="10">
        <v>67.7</v>
      </c>
      <c r="G30" s="14"/>
      <c r="H30" s="13">
        <f>ROUND((G30*F30),2)</f>
      </c>
      <c r="O30">
        <f>rekapitulace!H8</f>
      </c>
      <c r="P30">
        <f>O30/100*H30</f>
      </c>
    </row>
    <row r="31" ht="51">
      <c r="D31" s="15" t="s">
        <v>91</v>
      </c>
    </row>
    <row r="32" ht="409.5">
      <c r="D32" s="15" t="s">
        <v>92</v>
      </c>
    </row>
    <row r="33" spans="1:16" ht="12.75">
      <c r="A33" s="7">
        <v>7</v>
      </c>
      <c r="B33" s="7" t="s">
        <v>93</v>
      </c>
      <c r="C33" s="7" t="s">
        <v>44</v>
      </c>
      <c r="D33" s="7" t="s">
        <v>94</v>
      </c>
      <c r="E33" s="7" t="s">
        <v>69</v>
      </c>
      <c r="F33" s="10">
        <v>13.35</v>
      </c>
      <c r="G33" s="14"/>
      <c r="H33" s="13">
        <f>ROUND((G33*F33),2)</f>
      </c>
      <c r="O33">
        <f>rekapitulace!H8</f>
      </c>
      <c r="P33">
        <f>O33/100*H33</f>
      </c>
    </row>
    <row r="34" ht="38.25">
      <c r="D34" s="15" t="s">
        <v>95</v>
      </c>
    </row>
    <row r="35" ht="409.5">
      <c r="D35" s="15" t="s">
        <v>92</v>
      </c>
    </row>
    <row r="36" spans="1:16" ht="12.75">
      <c r="A36" s="7">
        <v>8</v>
      </c>
      <c r="B36" s="7" t="s">
        <v>96</v>
      </c>
      <c r="C36" s="7" t="s">
        <v>44</v>
      </c>
      <c r="D36" s="7" t="s">
        <v>97</v>
      </c>
      <c r="E36" s="7" t="s">
        <v>69</v>
      </c>
      <c r="F36" s="10">
        <v>14.76</v>
      </c>
      <c r="G36" s="14"/>
      <c r="H36" s="13">
        <f>ROUND((G36*F36),2)</f>
      </c>
      <c r="O36">
        <f>rekapitulace!H8</f>
      </c>
      <c r="P36">
        <f>O36/100*H36</f>
      </c>
    </row>
    <row r="37" ht="63.75">
      <c r="D37" s="15" t="s">
        <v>98</v>
      </c>
    </row>
    <row r="38" ht="409.5">
      <c r="D38" s="15" t="s">
        <v>92</v>
      </c>
    </row>
    <row r="39" spans="1:16" ht="12.75">
      <c r="A39" s="7">
        <v>9</v>
      </c>
      <c r="B39" s="7" t="s">
        <v>99</v>
      </c>
      <c r="C39" s="7" t="s">
        <v>44</v>
      </c>
      <c r="D39" s="7" t="s">
        <v>100</v>
      </c>
      <c r="E39" s="7" t="s">
        <v>69</v>
      </c>
      <c r="F39" s="10">
        <v>38.5</v>
      </c>
      <c r="G39" s="14"/>
      <c r="H39" s="13">
        <f>ROUND((G39*F39),2)</f>
      </c>
      <c r="O39">
        <f>rekapitulace!H8</f>
      </c>
      <c r="P39">
        <f>O39/100*H39</f>
      </c>
    </row>
    <row r="40" ht="38.25">
      <c r="D40" s="15" t="s">
        <v>101</v>
      </c>
    </row>
    <row r="41" ht="409.5">
      <c r="D41" s="15" t="s">
        <v>92</v>
      </c>
    </row>
    <row r="42" spans="1:16" ht="12.75">
      <c r="A42" s="7">
        <v>10</v>
      </c>
      <c r="B42" s="7" t="s">
        <v>102</v>
      </c>
      <c r="C42" s="7" t="s">
        <v>44</v>
      </c>
      <c r="D42" s="7" t="s">
        <v>103</v>
      </c>
      <c r="E42" s="7" t="s">
        <v>69</v>
      </c>
      <c r="F42" s="10">
        <v>187</v>
      </c>
      <c r="G42" s="14"/>
      <c r="H42" s="13">
        <f>ROUND((G42*F42),2)</f>
      </c>
      <c r="O42">
        <f>rekapitulace!H8</f>
      </c>
      <c r="P42">
        <f>O42/100*H42</f>
      </c>
    </row>
    <row r="43" ht="38.25">
      <c r="D43" s="15" t="s">
        <v>104</v>
      </c>
    </row>
    <row r="44" ht="409.5">
      <c r="D44" s="15" t="s">
        <v>92</v>
      </c>
    </row>
    <row r="45" spans="1:16" ht="12.75">
      <c r="A45" s="7">
        <v>11</v>
      </c>
      <c r="B45" s="7" t="s">
        <v>105</v>
      </c>
      <c r="C45" s="7" t="s">
        <v>50</v>
      </c>
      <c r="D45" s="7" t="s">
        <v>106</v>
      </c>
      <c r="E45" s="7" t="s">
        <v>107</v>
      </c>
      <c r="F45" s="10">
        <v>965</v>
      </c>
      <c r="G45" s="14"/>
      <c r="H45" s="13">
        <f>ROUND((G45*F45),2)</f>
      </c>
      <c r="O45">
        <f>rekapitulace!H8</f>
      </c>
      <c r="P45">
        <f>O45/100*H45</f>
      </c>
    </row>
    <row r="46" ht="38.25">
      <c r="D46" s="15" t="s">
        <v>108</v>
      </c>
    </row>
    <row r="47" ht="409.5">
      <c r="D47" s="15" t="s">
        <v>92</v>
      </c>
    </row>
    <row r="48" spans="1:16" ht="12.75">
      <c r="A48" s="7">
        <v>12</v>
      </c>
      <c r="B48" s="7" t="s">
        <v>105</v>
      </c>
      <c r="C48" s="7" t="s">
        <v>53</v>
      </c>
      <c r="D48" s="7" t="s">
        <v>109</v>
      </c>
      <c r="E48" s="7" t="s">
        <v>107</v>
      </c>
      <c r="F48" s="10">
        <v>627</v>
      </c>
      <c r="G48" s="14"/>
      <c r="H48" s="13">
        <f>ROUND((G48*F48),2)</f>
      </c>
      <c r="O48">
        <f>rekapitulace!H8</f>
      </c>
      <c r="P48">
        <f>O48/100*H48</f>
      </c>
    </row>
    <row r="49" ht="38.25">
      <c r="D49" s="15" t="s">
        <v>110</v>
      </c>
    </row>
    <row r="50" ht="409.5">
      <c r="D50" s="15" t="s">
        <v>92</v>
      </c>
    </row>
    <row r="51" spans="1:16" ht="12.75">
      <c r="A51" s="7">
        <v>13</v>
      </c>
      <c r="B51" s="7" t="s">
        <v>111</v>
      </c>
      <c r="C51" s="7" t="s">
        <v>44</v>
      </c>
      <c r="D51" s="7" t="s">
        <v>112</v>
      </c>
      <c r="E51" s="7" t="s">
        <v>69</v>
      </c>
      <c r="F51" s="10">
        <v>371</v>
      </c>
      <c r="G51" s="14"/>
      <c r="H51" s="13">
        <f>ROUND((G51*F51),2)</f>
      </c>
      <c r="O51">
        <f>rekapitulace!H8</f>
      </c>
      <c r="P51">
        <f>O51/100*H51</f>
      </c>
    </row>
    <row r="52" ht="51">
      <c r="D52" s="15" t="s">
        <v>113</v>
      </c>
    </row>
    <row r="53" ht="409.5">
      <c r="D53" s="15" t="s">
        <v>92</v>
      </c>
    </row>
    <row r="54" spans="1:16" ht="12.75">
      <c r="A54" s="7">
        <v>14</v>
      </c>
      <c r="B54" s="7" t="s">
        <v>114</v>
      </c>
      <c r="C54" s="7" t="s">
        <v>44</v>
      </c>
      <c r="D54" s="7" t="s">
        <v>115</v>
      </c>
      <c r="E54" s="7" t="s">
        <v>69</v>
      </c>
      <c r="F54" s="10">
        <v>37.5</v>
      </c>
      <c r="G54" s="14"/>
      <c r="H54" s="13">
        <f>ROUND((G54*F54),2)</f>
      </c>
      <c r="O54">
        <f>rekapitulace!H8</f>
      </c>
      <c r="P54">
        <f>O54/100*H54</f>
      </c>
    </row>
    <row r="55" ht="38.25">
      <c r="D55" s="15" t="s">
        <v>116</v>
      </c>
    </row>
    <row r="56" ht="191.25">
      <c r="D56" s="15" t="s">
        <v>117</v>
      </c>
    </row>
    <row r="57" spans="1:16" ht="12.75">
      <c r="A57" s="7">
        <v>15</v>
      </c>
      <c r="B57" s="7" t="s">
        <v>118</v>
      </c>
      <c r="C57" s="7" t="s">
        <v>44</v>
      </c>
      <c r="D57" s="7" t="s">
        <v>119</v>
      </c>
      <c r="E57" s="7" t="s">
        <v>69</v>
      </c>
      <c r="F57" s="10">
        <v>89</v>
      </c>
      <c r="G57" s="14"/>
      <c r="H57" s="13">
        <f>ROUND((G57*F57),2)</f>
      </c>
      <c r="O57">
        <f>rekapitulace!H8</f>
      </c>
      <c r="P57">
        <f>O57/100*H57</f>
      </c>
    </row>
    <row r="58" ht="25.5">
      <c r="D58" s="15" t="s">
        <v>120</v>
      </c>
    </row>
    <row r="59" ht="409.5">
      <c r="D59" s="15" t="s">
        <v>121</v>
      </c>
    </row>
    <row r="60" spans="1:16" ht="12.75">
      <c r="A60" s="7">
        <v>16</v>
      </c>
      <c r="B60" s="7" t="s">
        <v>122</v>
      </c>
      <c r="C60" s="7" t="s">
        <v>44</v>
      </c>
      <c r="D60" s="7" t="s">
        <v>123</v>
      </c>
      <c r="E60" s="7" t="s">
        <v>69</v>
      </c>
      <c r="F60" s="10">
        <v>37.5</v>
      </c>
      <c r="G60" s="14"/>
      <c r="H60" s="13">
        <f>ROUND((G60*F60),2)</f>
      </c>
      <c r="O60">
        <f>rekapitulace!H8</f>
      </c>
      <c r="P60">
        <f>O60/100*H60</f>
      </c>
    </row>
    <row r="61" ht="114.75">
      <c r="D61" s="15" t="s">
        <v>124</v>
      </c>
    </row>
    <row r="62" ht="409.5">
      <c r="D62" s="15" t="s">
        <v>125</v>
      </c>
    </row>
    <row r="63" spans="1:16" ht="12.75">
      <c r="A63" s="7">
        <v>17</v>
      </c>
      <c r="B63" s="7" t="s">
        <v>126</v>
      </c>
      <c r="C63" s="7" t="s">
        <v>44</v>
      </c>
      <c r="D63" s="7" t="s">
        <v>127</v>
      </c>
      <c r="E63" s="7" t="s">
        <v>69</v>
      </c>
      <c r="F63" s="10">
        <v>30</v>
      </c>
      <c r="G63" s="14"/>
      <c r="H63" s="13">
        <f>ROUND((G63*F63),2)</f>
      </c>
      <c r="O63">
        <f>rekapitulace!H8</f>
      </c>
      <c r="P63">
        <f>O63/100*H63</f>
      </c>
    </row>
    <row r="64" ht="102">
      <c r="D64" s="15" t="s">
        <v>128</v>
      </c>
    </row>
    <row r="65" ht="409.5">
      <c r="D65" s="15" t="s">
        <v>125</v>
      </c>
    </row>
    <row r="66" spans="1:16" ht="12.75">
      <c r="A66" s="7">
        <v>18</v>
      </c>
      <c r="B66" s="7" t="s">
        <v>129</v>
      </c>
      <c r="C66" s="7" t="s">
        <v>44</v>
      </c>
      <c r="D66" s="7" t="s">
        <v>130</v>
      </c>
      <c r="E66" s="7" t="s">
        <v>69</v>
      </c>
      <c r="F66" s="10">
        <v>21.65</v>
      </c>
      <c r="G66" s="14"/>
      <c r="H66" s="13">
        <f>ROUND((G66*F66),2)</f>
      </c>
      <c r="O66">
        <f>rekapitulace!H8</f>
      </c>
      <c r="P66">
        <f>O66/100*H66</f>
      </c>
    </row>
    <row r="67" ht="140.25">
      <c r="D67" s="15" t="s">
        <v>131</v>
      </c>
    </row>
    <row r="68" ht="409.5">
      <c r="D68" s="15" t="s">
        <v>125</v>
      </c>
    </row>
    <row r="69" spans="1:16" ht="12.75">
      <c r="A69" s="7">
        <v>19</v>
      </c>
      <c r="B69" s="7" t="s">
        <v>132</v>
      </c>
      <c r="C69" s="7" t="s">
        <v>44</v>
      </c>
      <c r="D69" s="7" t="s">
        <v>133</v>
      </c>
      <c r="E69" s="7" t="s">
        <v>107</v>
      </c>
      <c r="F69" s="10">
        <v>85</v>
      </c>
      <c r="G69" s="14"/>
      <c r="H69" s="13">
        <f>ROUND((G69*F69),2)</f>
      </c>
      <c r="O69">
        <f>rekapitulace!H8</f>
      </c>
      <c r="P69">
        <f>O69/100*H69</f>
      </c>
    </row>
    <row r="70" ht="63.75">
      <c r="D70" s="15" t="s">
        <v>134</v>
      </c>
    </row>
    <row r="71" ht="409.5">
      <c r="D71" s="15" t="s">
        <v>135</v>
      </c>
    </row>
    <row r="72" spans="1:16" ht="12.75">
      <c r="A72" s="7">
        <v>20</v>
      </c>
      <c r="B72" s="7" t="s">
        <v>136</v>
      </c>
      <c r="C72" s="7" t="s">
        <v>44</v>
      </c>
      <c r="D72" s="7" t="s">
        <v>137</v>
      </c>
      <c r="E72" s="7" t="s">
        <v>69</v>
      </c>
      <c r="F72" s="10">
        <v>16.5</v>
      </c>
      <c r="G72" s="14"/>
      <c r="H72" s="13">
        <f>ROUND((G72*F72),2)</f>
      </c>
      <c r="O72">
        <f>rekapitulace!H8</f>
      </c>
      <c r="P72">
        <f>O72/100*H72</f>
      </c>
    </row>
    <row r="73" ht="51">
      <c r="D73" s="15" t="s">
        <v>138</v>
      </c>
    </row>
    <row r="74" ht="409.5">
      <c r="D74" s="15" t="s">
        <v>139</v>
      </c>
    </row>
    <row r="75" spans="1:16" ht="12.75">
      <c r="A75" s="7">
        <v>21</v>
      </c>
      <c r="B75" s="7" t="s">
        <v>140</v>
      </c>
      <c r="C75" s="7" t="s">
        <v>44</v>
      </c>
      <c r="D75" s="7" t="s">
        <v>141</v>
      </c>
      <c r="E75" s="7" t="s">
        <v>69</v>
      </c>
      <c r="F75" s="10">
        <v>143</v>
      </c>
      <c r="G75" s="14"/>
      <c r="H75" s="13">
        <f>ROUND((G75*F75),2)</f>
      </c>
      <c r="O75">
        <f>rekapitulace!H8</f>
      </c>
      <c r="P75">
        <f>O75/100*H75</f>
      </c>
    </row>
    <row r="76" ht="255">
      <c r="D76" s="15" t="s">
        <v>142</v>
      </c>
    </row>
    <row r="77" ht="409.5">
      <c r="D77" s="15" t="s">
        <v>143</v>
      </c>
    </row>
    <row r="78" spans="1:16" ht="12.75">
      <c r="A78" s="7">
        <v>22</v>
      </c>
      <c r="B78" s="7" t="s">
        <v>144</v>
      </c>
      <c r="C78" s="7" t="s">
        <v>44</v>
      </c>
      <c r="D78" s="7" t="s">
        <v>145</v>
      </c>
      <c r="E78" s="7" t="s">
        <v>69</v>
      </c>
      <c r="F78" s="10">
        <v>30</v>
      </c>
      <c r="G78" s="14"/>
      <c r="H78" s="13">
        <f>ROUND((G78*F78),2)</f>
      </c>
      <c r="O78">
        <f>rekapitulace!H8</f>
      </c>
      <c r="P78">
        <f>O78/100*H78</f>
      </c>
    </row>
    <row r="79" ht="25.5">
      <c r="D79" s="15" t="s">
        <v>146</v>
      </c>
    </row>
    <row r="80" ht="409.5">
      <c r="D80" s="15" t="s">
        <v>147</v>
      </c>
    </row>
    <row r="81" spans="1:16" ht="12.75">
      <c r="A81" s="7">
        <v>23</v>
      </c>
      <c r="B81" s="7" t="s">
        <v>148</v>
      </c>
      <c r="C81" s="7" t="s">
        <v>44</v>
      </c>
      <c r="D81" s="7" t="s">
        <v>149</v>
      </c>
      <c r="E81" s="7" t="s">
        <v>69</v>
      </c>
      <c r="F81" s="10">
        <v>9.8</v>
      </c>
      <c r="G81" s="14"/>
      <c r="H81" s="13">
        <f>ROUND((G81*F81),2)</f>
      </c>
      <c r="O81">
        <f>rekapitulace!H8</f>
      </c>
      <c r="P81">
        <f>O81/100*H81</f>
      </c>
    </row>
    <row r="82" ht="25.5">
      <c r="D82" s="15" t="s">
        <v>150</v>
      </c>
    </row>
    <row r="83" ht="409.5">
      <c r="D83" s="15" t="s">
        <v>151</v>
      </c>
    </row>
    <row r="84" spans="1:16" ht="12.75">
      <c r="A84" s="7">
        <v>24</v>
      </c>
      <c r="B84" s="7" t="s">
        <v>152</v>
      </c>
      <c r="C84" s="7" t="s">
        <v>44</v>
      </c>
      <c r="D84" s="7" t="s">
        <v>153</v>
      </c>
      <c r="E84" s="7" t="s">
        <v>69</v>
      </c>
      <c r="F84" s="10">
        <v>7.5</v>
      </c>
      <c r="G84" s="14"/>
      <c r="H84" s="13">
        <f>ROUND((G84*F84),2)</f>
      </c>
      <c r="O84">
        <f>rekapitulace!H8</f>
      </c>
      <c r="P84">
        <f>O84/100*H84</f>
      </c>
    </row>
    <row r="85" ht="63.75">
      <c r="D85" s="15" t="s">
        <v>154</v>
      </c>
    </row>
    <row r="86" ht="409.5">
      <c r="D86" s="15" t="s">
        <v>155</v>
      </c>
    </row>
    <row r="87" spans="1:16" ht="12.75">
      <c r="A87" s="7">
        <v>25</v>
      </c>
      <c r="B87" s="7" t="s">
        <v>156</v>
      </c>
      <c r="C87" s="7" t="s">
        <v>44</v>
      </c>
      <c r="D87" s="7" t="s">
        <v>157</v>
      </c>
      <c r="E87" s="7" t="s">
        <v>158</v>
      </c>
      <c r="F87" s="10">
        <v>2576</v>
      </c>
      <c r="G87" s="14"/>
      <c r="H87" s="13">
        <f>ROUND((G87*F87),2)</f>
      </c>
      <c r="O87">
        <f>rekapitulace!H8</f>
      </c>
      <c r="P87">
        <f>O87/100*H87</f>
      </c>
    </row>
    <row r="88" ht="51">
      <c r="D88" s="15" t="s">
        <v>159</v>
      </c>
    </row>
    <row r="89" ht="153">
      <c r="D89" s="15" t="s">
        <v>160</v>
      </c>
    </row>
    <row r="90" spans="1:16" ht="12.75">
      <c r="A90" s="7">
        <v>26</v>
      </c>
      <c r="B90" s="7" t="s">
        <v>161</v>
      </c>
      <c r="C90" s="7" t="s">
        <v>44</v>
      </c>
      <c r="D90" s="7" t="s">
        <v>162</v>
      </c>
      <c r="E90" s="7" t="s">
        <v>69</v>
      </c>
      <c r="F90" s="10">
        <v>59.15</v>
      </c>
      <c r="G90" s="14"/>
      <c r="H90" s="13">
        <f>ROUND((G90*F90),2)</f>
      </c>
      <c r="O90">
        <f>rekapitulace!H8</f>
      </c>
      <c r="P90">
        <f>O90/100*H90</f>
      </c>
    </row>
    <row r="91" ht="38.25">
      <c r="D91" s="15" t="s">
        <v>163</v>
      </c>
    </row>
    <row r="92" ht="204">
      <c r="D92" s="15" t="s">
        <v>164</v>
      </c>
    </row>
    <row r="93" spans="1:16" ht="12.75">
      <c r="A93" s="7">
        <v>27</v>
      </c>
      <c r="B93" s="7" t="s">
        <v>165</v>
      </c>
      <c r="C93" s="7" t="s">
        <v>44</v>
      </c>
      <c r="D93" s="7" t="s">
        <v>166</v>
      </c>
      <c r="E93" s="7" t="s">
        <v>158</v>
      </c>
      <c r="F93" s="10">
        <v>591.5</v>
      </c>
      <c r="G93" s="14"/>
      <c r="H93" s="13">
        <f>ROUND((G93*F93),2)</f>
      </c>
      <c r="O93">
        <f>rekapitulace!H8</f>
      </c>
      <c r="P93">
        <f>O93/100*H93</f>
      </c>
    </row>
    <row r="94" ht="38.25">
      <c r="D94" s="15" t="s">
        <v>167</v>
      </c>
    </row>
    <row r="95" ht="178.5">
      <c r="D95" s="15" t="s">
        <v>168</v>
      </c>
    </row>
    <row r="96" spans="1:16" ht="12.75">
      <c r="A96" s="7">
        <v>28</v>
      </c>
      <c r="B96" s="7" t="s">
        <v>169</v>
      </c>
      <c r="C96" s="7" t="s">
        <v>44</v>
      </c>
      <c r="D96" s="7" t="s">
        <v>170</v>
      </c>
      <c r="E96" s="7" t="s">
        <v>158</v>
      </c>
      <c r="F96" s="10">
        <v>48</v>
      </c>
      <c r="G96" s="14"/>
      <c r="H96" s="13">
        <f>ROUND((G96*F96),2)</f>
      </c>
      <c r="O96">
        <f>rekapitulace!H8</f>
      </c>
      <c r="P96">
        <f>O96/100*H96</f>
      </c>
    </row>
    <row r="97" ht="38.25">
      <c r="D97" s="15" t="s">
        <v>171</v>
      </c>
    </row>
    <row r="98" ht="255">
      <c r="D98" s="15" t="s">
        <v>172</v>
      </c>
    </row>
    <row r="99" spans="1:16" ht="12.75" customHeight="1">
      <c r="A99" s="16"/>
      <c r="B99" s="16"/>
      <c r="C99" s="16" t="s">
        <v>24</v>
      </c>
      <c r="D99" s="16" t="s">
        <v>83</v>
      </c>
      <c r="E99" s="16"/>
      <c r="F99" s="16"/>
      <c r="G99" s="16"/>
      <c r="H99" s="16">
        <f>SUM(H27:H98)</f>
      </c>
      <c r="P99">
        <f>ROUND(SUM(P27:P98),2)</f>
      </c>
    </row>
    <row r="101" spans="1:8" ht="12.75" customHeight="1">
      <c r="A101" s="9"/>
      <c r="B101" s="9"/>
      <c r="C101" s="9" t="s">
        <v>37</v>
      </c>
      <c r="D101" s="9" t="s">
        <v>173</v>
      </c>
      <c r="E101" s="9"/>
      <c r="F101" s="11"/>
      <c r="G101" s="9"/>
      <c r="H101" s="11"/>
    </row>
    <row r="102" spans="1:16" ht="12.75">
      <c r="A102" s="7">
        <v>29</v>
      </c>
      <c r="B102" s="7" t="s">
        <v>174</v>
      </c>
      <c r="C102" s="7" t="s">
        <v>44</v>
      </c>
      <c r="D102" s="7" t="s">
        <v>175</v>
      </c>
      <c r="E102" s="7" t="s">
        <v>69</v>
      </c>
      <c r="F102" s="10">
        <v>62</v>
      </c>
      <c r="G102" s="14"/>
      <c r="H102" s="13">
        <f>ROUND((G102*F102),2)</f>
      </c>
      <c r="O102">
        <f>rekapitulace!H8</f>
      </c>
      <c r="P102">
        <f>O102/100*H102</f>
      </c>
    </row>
    <row r="103" ht="102">
      <c r="D103" s="15" t="s">
        <v>176</v>
      </c>
    </row>
    <row r="104" ht="409.5">
      <c r="D104" s="15" t="s">
        <v>177</v>
      </c>
    </row>
    <row r="105" spans="1:16" ht="12.75">
      <c r="A105" s="7">
        <v>30</v>
      </c>
      <c r="B105" s="7" t="s">
        <v>178</v>
      </c>
      <c r="C105" s="7" t="s">
        <v>44</v>
      </c>
      <c r="D105" s="7" t="s">
        <v>179</v>
      </c>
      <c r="E105" s="7" t="s">
        <v>69</v>
      </c>
      <c r="F105" s="10">
        <v>399.75</v>
      </c>
      <c r="G105" s="14"/>
      <c r="H105" s="13">
        <f>ROUND((G105*F105),2)</f>
      </c>
      <c r="O105">
        <f>rekapitulace!H8</f>
      </c>
      <c r="P105">
        <f>O105/100*H105</f>
      </c>
    </row>
    <row r="106" ht="140.25">
      <c r="D106" s="15" t="s">
        <v>180</v>
      </c>
    </row>
    <row r="107" ht="331.5">
      <c r="D107" s="15" t="s">
        <v>181</v>
      </c>
    </row>
    <row r="108" spans="1:16" ht="12.75">
      <c r="A108" s="7">
        <v>31</v>
      </c>
      <c r="B108" s="7" t="s">
        <v>182</v>
      </c>
      <c r="C108" s="7" t="s">
        <v>44</v>
      </c>
      <c r="D108" s="7" t="s">
        <v>183</v>
      </c>
      <c r="E108" s="7" t="s">
        <v>69</v>
      </c>
      <c r="F108" s="10">
        <v>8.9</v>
      </c>
      <c r="G108" s="14"/>
      <c r="H108" s="13">
        <f>ROUND((G108*F108),2)</f>
      </c>
      <c r="O108">
        <f>rekapitulace!H8</f>
      </c>
      <c r="P108">
        <f>O108/100*H108</f>
      </c>
    </row>
    <row r="109" ht="25.5">
      <c r="D109" s="15" t="s">
        <v>184</v>
      </c>
    </row>
    <row r="110" ht="267.75">
      <c r="D110" s="15" t="s">
        <v>185</v>
      </c>
    </row>
    <row r="111" spans="1:16" ht="12.75">
      <c r="A111" s="7">
        <v>32</v>
      </c>
      <c r="B111" s="7" t="s">
        <v>186</v>
      </c>
      <c r="C111" s="7" t="s">
        <v>44</v>
      </c>
      <c r="D111" s="7" t="s">
        <v>187</v>
      </c>
      <c r="E111" s="7" t="s">
        <v>158</v>
      </c>
      <c r="F111" s="10">
        <v>2697.5</v>
      </c>
      <c r="G111" s="14"/>
      <c r="H111" s="13">
        <f>ROUND((G111*F111),2)</f>
      </c>
      <c r="O111">
        <f>rekapitulace!H8</f>
      </c>
      <c r="P111">
        <f>O111/100*H111</f>
      </c>
    </row>
    <row r="112" ht="51">
      <c r="D112" s="15" t="s">
        <v>188</v>
      </c>
    </row>
    <row r="113" ht="357">
      <c r="D113" s="15" t="s">
        <v>189</v>
      </c>
    </row>
    <row r="114" spans="1:16" ht="12.75">
      <c r="A114" s="7">
        <v>33</v>
      </c>
      <c r="B114" s="7" t="s">
        <v>190</v>
      </c>
      <c r="C114" s="7" t="s">
        <v>44</v>
      </c>
      <c r="D114" s="7" t="s">
        <v>191</v>
      </c>
      <c r="E114" s="7" t="s">
        <v>158</v>
      </c>
      <c r="F114" s="10">
        <v>5441</v>
      </c>
      <c r="G114" s="14"/>
      <c r="H114" s="13">
        <f>ROUND((G114*F114),2)</f>
      </c>
      <c r="O114">
        <f>rekapitulace!H8</f>
      </c>
      <c r="P114">
        <f>O114/100*H114</f>
      </c>
    </row>
    <row r="115" ht="38.25">
      <c r="D115" s="15" t="s">
        <v>192</v>
      </c>
    </row>
    <row r="116" ht="357">
      <c r="D116" s="15" t="s">
        <v>189</v>
      </c>
    </row>
    <row r="117" spans="1:16" ht="12.75">
      <c r="A117" s="7">
        <v>34</v>
      </c>
      <c r="B117" s="7" t="s">
        <v>193</v>
      </c>
      <c r="C117" s="7" t="s">
        <v>44</v>
      </c>
      <c r="D117" s="7" t="s">
        <v>194</v>
      </c>
      <c r="E117" s="7" t="s">
        <v>158</v>
      </c>
      <c r="F117" s="10">
        <v>198</v>
      </c>
      <c r="G117" s="14"/>
      <c r="H117" s="13">
        <f>ROUND((G117*F117),2)</f>
      </c>
      <c r="O117">
        <f>rekapitulace!H8</f>
      </c>
      <c r="P117">
        <f>O117/100*H117</f>
      </c>
    </row>
    <row r="118" ht="38.25">
      <c r="D118" s="15" t="s">
        <v>195</v>
      </c>
    </row>
    <row r="119" ht="318.75">
      <c r="D119" s="15" t="s">
        <v>196</v>
      </c>
    </row>
    <row r="120" spans="1:16" ht="12.75">
      <c r="A120" s="7">
        <v>35</v>
      </c>
      <c r="B120" s="7" t="s">
        <v>197</v>
      </c>
      <c r="C120" s="7" t="s">
        <v>44</v>
      </c>
      <c r="D120" s="7" t="s">
        <v>198</v>
      </c>
      <c r="E120" s="7" t="s">
        <v>69</v>
      </c>
      <c r="F120" s="10">
        <v>177.3</v>
      </c>
      <c r="G120" s="14"/>
      <c r="H120" s="13">
        <f>ROUND((G120*F120),2)</f>
      </c>
      <c r="O120">
        <f>rekapitulace!H8</f>
      </c>
      <c r="P120">
        <f>O120/100*H120</f>
      </c>
    </row>
    <row r="121" ht="38.25">
      <c r="D121" s="15" t="s">
        <v>199</v>
      </c>
    </row>
    <row r="122" ht="409.5">
      <c r="D122" s="15" t="s">
        <v>200</v>
      </c>
    </row>
    <row r="123" spans="1:16" ht="12.75">
      <c r="A123" s="7">
        <v>36</v>
      </c>
      <c r="B123" s="7" t="s">
        <v>201</v>
      </c>
      <c r="C123" s="7" t="s">
        <v>44</v>
      </c>
      <c r="D123" s="7" t="s">
        <v>202</v>
      </c>
      <c r="E123" s="7" t="s">
        <v>69</v>
      </c>
      <c r="F123" s="10">
        <v>221.6</v>
      </c>
      <c r="G123" s="14"/>
      <c r="H123" s="13">
        <f>ROUND((G123*F123),2)</f>
      </c>
      <c r="O123">
        <f>rekapitulace!H8</f>
      </c>
      <c r="P123">
        <f>O123/100*H123</f>
      </c>
    </row>
    <row r="124" ht="51">
      <c r="D124" s="15" t="s">
        <v>203</v>
      </c>
    </row>
    <row r="125" ht="409.5">
      <c r="D125" s="15" t="s">
        <v>200</v>
      </c>
    </row>
    <row r="126" spans="1:16" ht="12.75">
      <c r="A126" s="7">
        <v>37</v>
      </c>
      <c r="B126" s="7" t="s">
        <v>204</v>
      </c>
      <c r="C126" s="7" t="s">
        <v>44</v>
      </c>
      <c r="D126" s="7" t="s">
        <v>205</v>
      </c>
      <c r="E126" s="7" t="s">
        <v>158</v>
      </c>
      <c r="F126" s="10">
        <v>884.8</v>
      </c>
      <c r="G126" s="14"/>
      <c r="H126" s="13">
        <f>ROUND((G126*F126),2)</f>
      </c>
      <c r="O126">
        <f>rekapitulace!H8</f>
      </c>
      <c r="P126">
        <f>O126/100*H126</f>
      </c>
    </row>
    <row r="127" ht="38.25">
      <c r="D127" s="15" t="s">
        <v>206</v>
      </c>
    </row>
    <row r="128" ht="409.5">
      <c r="D128" s="15" t="s">
        <v>207</v>
      </c>
    </row>
    <row r="129" spans="1:16" ht="12.75">
      <c r="A129" s="7">
        <v>38</v>
      </c>
      <c r="B129" s="7" t="s">
        <v>208</v>
      </c>
      <c r="C129" s="7" t="s">
        <v>44</v>
      </c>
      <c r="D129" s="7" t="s">
        <v>209</v>
      </c>
      <c r="E129" s="7" t="s">
        <v>158</v>
      </c>
      <c r="F129" s="10">
        <v>481.25</v>
      </c>
      <c r="G129" s="14"/>
      <c r="H129" s="13">
        <f>ROUND((G129*F129),2)</f>
      </c>
      <c r="O129">
        <f>rekapitulace!H8</f>
      </c>
      <c r="P129">
        <f>O129/100*H129</f>
      </c>
    </row>
    <row r="130" ht="63.75">
      <c r="D130" s="15" t="s">
        <v>210</v>
      </c>
    </row>
    <row r="131" ht="409.5">
      <c r="D131" s="15" t="s">
        <v>207</v>
      </c>
    </row>
    <row r="132" spans="1:16" ht="12.75">
      <c r="A132" s="7">
        <v>39</v>
      </c>
      <c r="B132" s="7" t="s">
        <v>211</v>
      </c>
      <c r="C132" s="7" t="s">
        <v>44</v>
      </c>
      <c r="D132" s="7" t="s">
        <v>212</v>
      </c>
      <c r="E132" s="7" t="s">
        <v>158</v>
      </c>
      <c r="F132" s="10">
        <v>26.3</v>
      </c>
      <c r="G132" s="14"/>
      <c r="H132" s="13">
        <f>ROUND((G132*F132),2)</f>
      </c>
      <c r="O132">
        <f>rekapitulace!H8</f>
      </c>
      <c r="P132">
        <f>O132/100*H132</f>
      </c>
    </row>
    <row r="133" ht="25.5">
      <c r="D133" s="15" t="s">
        <v>213</v>
      </c>
    </row>
    <row r="134" ht="409.5">
      <c r="D134" s="15" t="s">
        <v>207</v>
      </c>
    </row>
    <row r="135" spans="1:16" ht="12.75">
      <c r="A135" s="7">
        <v>40</v>
      </c>
      <c r="B135" s="7" t="s">
        <v>214</v>
      </c>
      <c r="C135" s="7" t="s">
        <v>44</v>
      </c>
      <c r="D135" s="7" t="s">
        <v>215</v>
      </c>
      <c r="E135" s="7" t="s">
        <v>158</v>
      </c>
      <c r="F135" s="10">
        <v>24.45</v>
      </c>
      <c r="G135" s="14"/>
      <c r="H135" s="13">
        <f>ROUND((G135*F135),2)</f>
      </c>
      <c r="O135">
        <f>rekapitulace!H8</f>
      </c>
      <c r="P135">
        <f>O135/100*H135</f>
      </c>
    </row>
    <row r="136" ht="51">
      <c r="D136" s="15" t="s">
        <v>216</v>
      </c>
    </row>
    <row r="137" ht="409.5">
      <c r="D137" s="15" t="s">
        <v>207</v>
      </c>
    </row>
    <row r="138" spans="1:16" ht="12.75">
      <c r="A138" s="7">
        <v>41</v>
      </c>
      <c r="B138" s="7" t="s">
        <v>217</v>
      </c>
      <c r="C138" s="7" t="s">
        <v>44</v>
      </c>
      <c r="D138" s="7" t="s">
        <v>218</v>
      </c>
      <c r="E138" s="7" t="s">
        <v>158</v>
      </c>
      <c r="F138" s="10">
        <v>14.6</v>
      </c>
      <c r="G138" s="14"/>
      <c r="H138" s="13">
        <f>ROUND((G138*F138),2)</f>
      </c>
      <c r="O138">
        <f>rekapitulace!H8</f>
      </c>
      <c r="P138">
        <f>O138/100*H138</f>
      </c>
    </row>
    <row r="139" ht="25.5">
      <c r="D139" s="15" t="s">
        <v>219</v>
      </c>
    </row>
    <row r="140" ht="409.5">
      <c r="D140" s="15" t="s">
        <v>220</v>
      </c>
    </row>
    <row r="141" spans="1:16" ht="12.75">
      <c r="A141" s="7">
        <v>42</v>
      </c>
      <c r="B141" s="7" t="s">
        <v>221</v>
      </c>
      <c r="C141" s="7" t="s">
        <v>44</v>
      </c>
      <c r="D141" s="7" t="s">
        <v>222</v>
      </c>
      <c r="E141" s="7" t="s">
        <v>107</v>
      </c>
      <c r="F141" s="10">
        <v>73</v>
      </c>
      <c r="G141" s="14"/>
      <c r="H141" s="13">
        <f>ROUND((G141*F141),2)</f>
      </c>
      <c r="O141">
        <f>rekapitulace!H8</f>
      </c>
      <c r="P141">
        <f>O141/100*H141</f>
      </c>
    </row>
    <row r="142" ht="25.5">
      <c r="D142" s="15" t="s">
        <v>223</v>
      </c>
    </row>
    <row r="143" ht="140.25">
      <c r="D143" s="15" t="s">
        <v>224</v>
      </c>
    </row>
    <row r="144" spans="1:16" ht="12.75" customHeight="1">
      <c r="A144" s="16"/>
      <c r="B144" s="16"/>
      <c r="C144" s="16" t="s">
        <v>37</v>
      </c>
      <c r="D144" s="16" t="s">
        <v>173</v>
      </c>
      <c r="E144" s="16"/>
      <c r="F144" s="16"/>
      <c r="G144" s="16"/>
      <c r="H144" s="16">
        <f>SUM(H102:H143)</f>
      </c>
      <c r="P144">
        <f>ROUND(SUM(P102:P143),2)</f>
      </c>
    </row>
    <row r="146" spans="1:8" ht="12.75" customHeight="1">
      <c r="A146" s="9"/>
      <c r="B146" s="9"/>
      <c r="C146" s="9" t="s">
        <v>40</v>
      </c>
      <c r="D146" s="9" t="s">
        <v>225</v>
      </c>
      <c r="E146" s="9"/>
      <c r="F146" s="11"/>
      <c r="G146" s="9"/>
      <c r="H146" s="11"/>
    </row>
    <row r="147" spans="1:16" ht="12.75">
      <c r="A147" s="7">
        <v>43</v>
      </c>
      <c r="B147" s="7" t="s">
        <v>226</v>
      </c>
      <c r="C147" s="7" t="s">
        <v>44</v>
      </c>
      <c r="D147" s="7" t="s">
        <v>227</v>
      </c>
      <c r="E147" s="7" t="s">
        <v>107</v>
      </c>
      <c r="F147" s="10">
        <v>27</v>
      </c>
      <c r="G147" s="14"/>
      <c r="H147" s="13">
        <f>ROUND((G147*F147),2)</f>
      </c>
      <c r="O147">
        <f>rekapitulace!H8</f>
      </c>
      <c r="P147">
        <f>O147/100*H147</f>
      </c>
    </row>
    <row r="148" ht="51">
      <c r="D148" s="15" t="s">
        <v>228</v>
      </c>
    </row>
    <row r="149" ht="409.5">
      <c r="D149" s="15" t="s">
        <v>229</v>
      </c>
    </row>
    <row r="150" spans="1:16" ht="12.75">
      <c r="A150" s="7">
        <v>44</v>
      </c>
      <c r="B150" s="7" t="s">
        <v>230</v>
      </c>
      <c r="C150" s="7" t="s">
        <v>44</v>
      </c>
      <c r="D150" s="7" t="s">
        <v>231</v>
      </c>
      <c r="E150" s="7" t="s">
        <v>107</v>
      </c>
      <c r="F150" s="10">
        <v>25</v>
      </c>
      <c r="G150" s="14"/>
      <c r="H150" s="13">
        <f>ROUND((G150*F150),2)</f>
      </c>
      <c r="O150">
        <f>rekapitulace!H8</f>
      </c>
      <c r="P150">
        <f>O150/100*H150</f>
      </c>
    </row>
    <row r="151" ht="25.5">
      <c r="D151" s="15" t="s">
        <v>232</v>
      </c>
    </row>
    <row r="152" ht="409.5">
      <c r="D152" s="15" t="s">
        <v>233</v>
      </c>
    </row>
    <row r="153" spans="1:16" ht="12.75">
      <c r="A153" s="7">
        <v>45</v>
      </c>
      <c r="B153" s="7" t="s">
        <v>234</v>
      </c>
      <c r="C153" s="7" t="s">
        <v>44</v>
      </c>
      <c r="D153" s="7" t="s">
        <v>235</v>
      </c>
      <c r="E153" s="7" t="s">
        <v>86</v>
      </c>
      <c r="F153" s="10">
        <v>17</v>
      </c>
      <c r="G153" s="14"/>
      <c r="H153" s="13">
        <f>ROUND((G153*F153),2)</f>
      </c>
      <c r="O153">
        <f>rekapitulace!H8</f>
      </c>
      <c r="P153">
        <f>O153/100*H153</f>
      </c>
    </row>
    <row r="154" ht="25.5">
      <c r="D154" s="15" t="s">
        <v>236</v>
      </c>
    </row>
    <row r="155" ht="409.5">
      <c r="D155" s="15" t="s">
        <v>237</v>
      </c>
    </row>
    <row r="156" spans="1:16" ht="12.75">
      <c r="A156" s="7">
        <v>46</v>
      </c>
      <c r="B156" s="7" t="s">
        <v>238</v>
      </c>
      <c r="C156" s="7" t="s">
        <v>44</v>
      </c>
      <c r="D156" s="7" t="s">
        <v>239</v>
      </c>
      <c r="E156" s="7" t="s">
        <v>86</v>
      </c>
      <c r="F156" s="10">
        <v>16</v>
      </c>
      <c r="G156" s="14"/>
      <c r="H156" s="13">
        <f>ROUND((G156*F156),2)</f>
      </c>
      <c r="O156">
        <f>rekapitulace!H8</f>
      </c>
      <c r="P156">
        <f>O156/100*H156</f>
      </c>
    </row>
    <row r="157" ht="25.5">
      <c r="D157" s="15" t="s">
        <v>240</v>
      </c>
    </row>
    <row r="158" ht="280.5">
      <c r="D158" s="15" t="s">
        <v>241</v>
      </c>
    </row>
    <row r="159" spans="1:16" ht="12.75">
      <c r="A159" s="7">
        <v>47</v>
      </c>
      <c r="B159" s="7" t="s">
        <v>242</v>
      </c>
      <c r="C159" s="7" t="s">
        <v>44</v>
      </c>
      <c r="D159" s="7" t="s">
        <v>243</v>
      </c>
      <c r="E159" s="7" t="s">
        <v>86</v>
      </c>
      <c r="F159" s="10">
        <v>23</v>
      </c>
      <c r="G159" s="14"/>
      <c r="H159" s="13">
        <f>ROUND((G159*F159),2)</f>
      </c>
      <c r="O159">
        <f>rekapitulace!H8</f>
      </c>
      <c r="P159">
        <f>O159/100*H159</f>
      </c>
    </row>
    <row r="160" ht="25.5">
      <c r="D160" s="15" t="s">
        <v>244</v>
      </c>
    </row>
    <row r="161" ht="280.5">
      <c r="D161" s="15" t="s">
        <v>241</v>
      </c>
    </row>
    <row r="162" spans="1:16" ht="12.75">
      <c r="A162" s="7">
        <v>48</v>
      </c>
      <c r="B162" s="7" t="s">
        <v>245</v>
      </c>
      <c r="C162" s="7" t="s">
        <v>44</v>
      </c>
      <c r="D162" s="7" t="s">
        <v>246</v>
      </c>
      <c r="E162" s="7" t="s">
        <v>107</v>
      </c>
      <c r="F162" s="10">
        <v>27</v>
      </c>
      <c r="G162" s="14"/>
      <c r="H162" s="13">
        <f>ROUND((G162*F162),2)</f>
      </c>
      <c r="O162">
        <f>rekapitulace!H8</f>
      </c>
      <c r="P162">
        <f>O162/100*H162</f>
      </c>
    </row>
    <row r="163" ht="63.75">
      <c r="D163" s="15" t="s">
        <v>247</v>
      </c>
    </row>
    <row r="164" ht="409.5">
      <c r="D164" s="15" t="s">
        <v>248</v>
      </c>
    </row>
    <row r="165" spans="1:16" ht="12.75">
      <c r="A165" s="7">
        <v>49</v>
      </c>
      <c r="B165" s="7" t="s">
        <v>249</v>
      </c>
      <c r="C165" s="7" t="s">
        <v>44</v>
      </c>
      <c r="D165" s="7" t="s">
        <v>250</v>
      </c>
      <c r="E165" s="7" t="s">
        <v>107</v>
      </c>
      <c r="F165" s="10">
        <v>27</v>
      </c>
      <c r="G165" s="14"/>
      <c r="H165" s="13">
        <f>ROUND((G165*F165),2)</f>
      </c>
      <c r="O165">
        <f>rekapitulace!H8</f>
      </c>
      <c r="P165">
        <f>O165/100*H165</f>
      </c>
    </row>
    <row r="166" ht="63.75">
      <c r="D166" s="15" t="s">
        <v>247</v>
      </c>
    </row>
    <row r="167" ht="216.75">
      <c r="D167" s="15" t="s">
        <v>251</v>
      </c>
    </row>
    <row r="168" spans="1:16" ht="12.75" customHeight="1">
      <c r="A168" s="16"/>
      <c r="B168" s="16"/>
      <c r="C168" s="16" t="s">
        <v>40</v>
      </c>
      <c r="D168" s="16" t="s">
        <v>252</v>
      </c>
      <c r="E168" s="16"/>
      <c r="F168" s="16"/>
      <c r="G168" s="16"/>
      <c r="H168" s="16">
        <f>SUM(H147:H167)</f>
      </c>
      <c r="P168">
        <f>ROUND(SUM(P147:P167),2)</f>
      </c>
    </row>
    <row r="170" spans="1:8" ht="12.75" customHeight="1">
      <c r="A170" s="9"/>
      <c r="B170" s="9"/>
      <c r="C170" s="9" t="s">
        <v>254</v>
      </c>
      <c r="D170" s="9" t="s">
        <v>253</v>
      </c>
      <c r="E170" s="9"/>
      <c r="F170" s="11"/>
      <c r="G170" s="9"/>
      <c r="H170" s="11"/>
    </row>
    <row r="171" spans="1:16" ht="12.75">
      <c r="A171" s="7">
        <v>50</v>
      </c>
      <c r="B171" s="7" t="s">
        <v>255</v>
      </c>
      <c r="C171" s="7" t="s">
        <v>44</v>
      </c>
      <c r="D171" s="7" t="s">
        <v>256</v>
      </c>
      <c r="E171" s="7" t="s">
        <v>86</v>
      </c>
      <c r="F171" s="10">
        <v>4</v>
      </c>
      <c r="G171" s="14"/>
      <c r="H171" s="13">
        <f>ROUND((G171*F171),2)</f>
      </c>
      <c r="O171">
        <f>rekapitulace!H8</f>
      </c>
      <c r="P171">
        <f>O171/100*H171</f>
      </c>
    </row>
    <row r="172" ht="25.5">
      <c r="D172" s="15" t="s">
        <v>257</v>
      </c>
    </row>
    <row r="173" ht="102">
      <c r="D173" s="15" t="s">
        <v>258</v>
      </c>
    </row>
    <row r="174" spans="1:16" ht="12.75">
      <c r="A174" s="7">
        <v>51</v>
      </c>
      <c r="B174" s="7" t="s">
        <v>259</v>
      </c>
      <c r="C174" s="7" t="s">
        <v>44</v>
      </c>
      <c r="D174" s="7" t="s">
        <v>260</v>
      </c>
      <c r="E174" s="7" t="s">
        <v>86</v>
      </c>
      <c r="F174" s="10">
        <v>3</v>
      </c>
      <c r="G174" s="14"/>
      <c r="H174" s="13">
        <f>ROUND((G174*F174),2)</f>
      </c>
      <c r="O174">
        <f>rekapitulace!H8</f>
      </c>
      <c r="P174">
        <f>O174/100*H174</f>
      </c>
    </row>
    <row r="175" ht="51">
      <c r="D175" s="15" t="s">
        <v>261</v>
      </c>
    </row>
    <row r="176" ht="280.5">
      <c r="D176" s="15" t="s">
        <v>262</v>
      </c>
    </row>
    <row r="177" spans="1:16" ht="12.75">
      <c r="A177" s="7">
        <v>52</v>
      </c>
      <c r="B177" s="7" t="s">
        <v>263</v>
      </c>
      <c r="C177" s="7" t="s">
        <v>44</v>
      </c>
      <c r="D177" s="7" t="s">
        <v>264</v>
      </c>
      <c r="E177" s="7" t="s">
        <v>86</v>
      </c>
      <c r="F177" s="10">
        <v>3</v>
      </c>
      <c r="G177" s="14"/>
      <c r="H177" s="13">
        <f>ROUND((G177*F177),2)</f>
      </c>
      <c r="O177">
        <f>rekapitulace!H8</f>
      </c>
      <c r="P177">
        <f>O177/100*H177</f>
      </c>
    </row>
    <row r="178" ht="25.5">
      <c r="D178" s="15" t="s">
        <v>265</v>
      </c>
    </row>
    <row r="179" ht="165.75">
      <c r="D179" s="15" t="s">
        <v>266</v>
      </c>
    </row>
    <row r="180" spans="1:16" ht="12.75">
      <c r="A180" s="7">
        <v>53</v>
      </c>
      <c r="B180" s="7" t="s">
        <v>267</v>
      </c>
      <c r="C180" s="7" t="s">
        <v>44</v>
      </c>
      <c r="D180" s="7" t="s">
        <v>268</v>
      </c>
      <c r="E180" s="7" t="s">
        <v>86</v>
      </c>
      <c r="F180" s="10">
        <v>3</v>
      </c>
      <c r="G180" s="14"/>
      <c r="H180" s="13">
        <f>ROUND((G180*F180),2)</f>
      </c>
      <c r="O180">
        <f>rekapitulace!H8</f>
      </c>
      <c r="P180">
        <f>O180/100*H180</f>
      </c>
    </row>
    <row r="181" ht="25.5">
      <c r="D181" s="15" t="s">
        <v>265</v>
      </c>
    </row>
    <row r="182" ht="165.75">
      <c r="D182" s="15" t="s">
        <v>269</v>
      </c>
    </row>
    <row r="183" spans="1:16" ht="12.75">
      <c r="A183" s="7">
        <v>54</v>
      </c>
      <c r="B183" s="7" t="s">
        <v>270</v>
      </c>
      <c r="C183" s="7" t="s">
        <v>44</v>
      </c>
      <c r="D183" s="7" t="s">
        <v>271</v>
      </c>
      <c r="E183" s="7" t="s">
        <v>86</v>
      </c>
      <c r="F183" s="10">
        <v>1</v>
      </c>
      <c r="G183" s="14"/>
      <c r="H183" s="13">
        <f>ROUND((G183*F183),2)</f>
      </c>
      <c r="O183">
        <f>rekapitulace!H8</f>
      </c>
      <c r="P183">
        <f>O183/100*H183</f>
      </c>
    </row>
    <row r="184" ht="51">
      <c r="D184" s="15" t="s">
        <v>272</v>
      </c>
    </row>
    <row r="185" ht="382.5">
      <c r="D185" s="15" t="s">
        <v>273</v>
      </c>
    </row>
    <row r="186" spans="1:16" ht="12.75">
      <c r="A186" s="7">
        <v>55</v>
      </c>
      <c r="B186" s="7" t="s">
        <v>274</v>
      </c>
      <c r="C186" s="7" t="s">
        <v>44</v>
      </c>
      <c r="D186" s="7" t="s">
        <v>275</v>
      </c>
      <c r="E186" s="7" t="s">
        <v>86</v>
      </c>
      <c r="F186" s="10">
        <v>1</v>
      </c>
      <c r="G186" s="14"/>
      <c r="H186" s="13">
        <f>ROUND((G186*F186),2)</f>
      </c>
      <c r="O186">
        <f>rekapitulace!H8</f>
      </c>
      <c r="P186">
        <f>O186/100*H186</f>
      </c>
    </row>
    <row r="187" ht="25.5">
      <c r="D187" s="15" t="s">
        <v>276</v>
      </c>
    </row>
    <row r="188" ht="165.75">
      <c r="D188" s="15" t="s">
        <v>266</v>
      </c>
    </row>
    <row r="189" spans="1:16" ht="12.75">
      <c r="A189" s="7">
        <v>56</v>
      </c>
      <c r="B189" s="7" t="s">
        <v>277</v>
      </c>
      <c r="C189" s="7" t="s">
        <v>44</v>
      </c>
      <c r="D189" s="7" t="s">
        <v>278</v>
      </c>
      <c r="E189" s="7" t="s">
        <v>158</v>
      </c>
      <c r="F189" s="10">
        <v>54.3</v>
      </c>
      <c r="G189" s="14"/>
      <c r="H189" s="13">
        <f>ROUND((G189*F189),2)</f>
      </c>
      <c r="O189">
        <f>rekapitulace!H8</f>
      </c>
      <c r="P189">
        <f>O189/100*H189</f>
      </c>
    </row>
    <row r="190" ht="76.5">
      <c r="D190" s="15" t="s">
        <v>279</v>
      </c>
    </row>
    <row r="191" ht="204">
      <c r="D191" s="15" t="s">
        <v>280</v>
      </c>
    </row>
    <row r="192" spans="1:16" ht="12.75">
      <c r="A192" s="7">
        <v>57</v>
      </c>
      <c r="B192" s="7" t="s">
        <v>281</v>
      </c>
      <c r="C192" s="7" t="s">
        <v>44</v>
      </c>
      <c r="D192" s="7" t="s">
        <v>282</v>
      </c>
      <c r="E192" s="7" t="s">
        <v>107</v>
      </c>
      <c r="F192" s="10">
        <v>443.5</v>
      </c>
      <c r="G192" s="14"/>
      <c r="H192" s="13">
        <f>ROUND((G192*F192),2)</f>
      </c>
      <c r="O192">
        <f>rekapitulace!H8</f>
      </c>
      <c r="P192">
        <f>O192/100*H192</f>
      </c>
    </row>
    <row r="193" ht="38.25">
      <c r="D193" s="15" t="s">
        <v>283</v>
      </c>
    </row>
    <row r="194" ht="255">
      <c r="D194" s="15" t="s">
        <v>284</v>
      </c>
    </row>
    <row r="195" spans="1:16" ht="12.75">
      <c r="A195" s="7">
        <v>58</v>
      </c>
      <c r="B195" s="7" t="s">
        <v>285</v>
      </c>
      <c r="C195" s="7" t="s">
        <v>44</v>
      </c>
      <c r="D195" s="7" t="s">
        <v>286</v>
      </c>
      <c r="E195" s="7" t="s">
        <v>107</v>
      </c>
      <c r="F195" s="10">
        <v>381.5</v>
      </c>
      <c r="G195" s="14"/>
      <c r="H195" s="13">
        <f>ROUND((G195*F195),2)</f>
      </c>
      <c r="O195">
        <f>rekapitulace!H8</f>
      </c>
      <c r="P195">
        <f>O195/100*H195</f>
      </c>
    </row>
    <row r="196" ht="38.25">
      <c r="D196" s="15" t="s">
        <v>287</v>
      </c>
    </row>
    <row r="197" ht="255">
      <c r="D197" s="15" t="s">
        <v>284</v>
      </c>
    </row>
    <row r="198" spans="1:16" ht="12.75">
      <c r="A198" s="7">
        <v>59</v>
      </c>
      <c r="B198" s="7" t="s">
        <v>288</v>
      </c>
      <c r="C198" s="7" t="s">
        <v>44</v>
      </c>
      <c r="D198" s="7" t="s">
        <v>289</v>
      </c>
      <c r="E198" s="7" t="s">
        <v>107</v>
      </c>
      <c r="F198" s="10">
        <v>1218</v>
      </c>
      <c r="G198" s="14"/>
      <c r="H198" s="13">
        <f>ROUND((G198*F198),2)</f>
      </c>
      <c r="O198">
        <f>rekapitulace!H8</f>
      </c>
      <c r="P198">
        <f>O198/100*H198</f>
      </c>
    </row>
    <row r="199" ht="38.25">
      <c r="D199" s="15" t="s">
        <v>290</v>
      </c>
    </row>
    <row r="200" ht="255">
      <c r="D200" s="15" t="s">
        <v>284</v>
      </c>
    </row>
    <row r="201" spans="1:16" ht="12.75">
      <c r="A201" s="7">
        <v>60</v>
      </c>
      <c r="B201" s="7" t="s">
        <v>291</v>
      </c>
      <c r="C201" s="7" t="s">
        <v>44</v>
      </c>
      <c r="D201" s="7" t="s">
        <v>292</v>
      </c>
      <c r="E201" s="7" t="s">
        <v>107</v>
      </c>
      <c r="F201" s="10">
        <v>74</v>
      </c>
      <c r="G201" s="14"/>
      <c r="H201" s="13">
        <f>ROUND((G201*F201),2)</f>
      </c>
      <c r="O201">
        <f>rekapitulace!H8</f>
      </c>
      <c r="P201">
        <f>O201/100*H201</f>
      </c>
    </row>
    <row r="202" ht="25.5">
      <c r="D202" s="15" t="s">
        <v>293</v>
      </c>
    </row>
    <row r="203" ht="140.25">
      <c r="D203" s="15" t="s">
        <v>294</v>
      </c>
    </row>
    <row r="204" spans="1:16" ht="12.75">
      <c r="A204" s="7">
        <v>61</v>
      </c>
      <c r="B204" s="7" t="s">
        <v>295</v>
      </c>
      <c r="C204" s="7" t="s">
        <v>44</v>
      </c>
      <c r="D204" s="7" t="s">
        <v>296</v>
      </c>
      <c r="E204" s="7" t="s">
        <v>86</v>
      </c>
      <c r="F204" s="10">
        <v>1</v>
      </c>
      <c r="G204" s="14"/>
      <c r="H204" s="13">
        <f>ROUND((G204*F204),2)</f>
      </c>
      <c r="O204">
        <f>rekapitulace!H8</f>
      </c>
      <c r="P204">
        <f>O204/100*H204</f>
      </c>
    </row>
    <row r="205" ht="25.5">
      <c r="D205" s="15" t="s">
        <v>276</v>
      </c>
    </row>
    <row r="206" ht="344.25">
      <c r="D206" s="15" t="s">
        <v>297</v>
      </c>
    </row>
    <row r="207" spans="1:16" ht="12.75">
      <c r="A207" s="7">
        <v>62</v>
      </c>
      <c r="B207" s="7" t="s">
        <v>298</v>
      </c>
      <c r="C207" s="7" t="s">
        <v>44</v>
      </c>
      <c r="D207" s="7" t="s">
        <v>299</v>
      </c>
      <c r="E207" s="7" t="s">
        <v>158</v>
      </c>
      <c r="F207" s="10">
        <v>2629</v>
      </c>
      <c r="G207" s="14"/>
      <c r="H207" s="13">
        <f>ROUND((G207*F207),2)</f>
      </c>
      <c r="O207">
        <f>rekapitulace!H8</f>
      </c>
      <c r="P207">
        <f>O207/100*H207</f>
      </c>
    </row>
    <row r="208" ht="102">
      <c r="D208" s="15" t="s">
        <v>300</v>
      </c>
    </row>
    <row r="209" ht="127.5">
      <c r="D209" s="15" t="s">
        <v>301</v>
      </c>
    </row>
    <row r="210" spans="1:16" ht="12.75">
      <c r="A210" s="7">
        <v>63</v>
      </c>
      <c r="B210" s="7" t="s">
        <v>302</v>
      </c>
      <c r="C210" s="7" t="s">
        <v>44</v>
      </c>
      <c r="D210" s="7" t="s">
        <v>303</v>
      </c>
      <c r="E210" s="7" t="s">
        <v>86</v>
      </c>
      <c r="F210" s="10">
        <v>19</v>
      </c>
      <c r="G210" s="14"/>
      <c r="H210" s="13">
        <f>ROUND((G210*F210),2)</f>
      </c>
      <c r="O210">
        <f>rekapitulace!H8</f>
      </c>
      <c r="P210">
        <f>O210/100*H210</f>
      </c>
    </row>
    <row r="211" ht="25.5">
      <c r="D211" s="15" t="s">
        <v>304</v>
      </c>
    </row>
    <row r="212" ht="409.5">
      <c r="D212" s="15" t="s">
        <v>305</v>
      </c>
    </row>
    <row r="213" spans="1:16" ht="12.75" customHeight="1">
      <c r="A213" s="16"/>
      <c r="B213" s="16"/>
      <c r="C213" s="16" t="s">
        <v>254</v>
      </c>
      <c r="D213" s="16" t="s">
        <v>253</v>
      </c>
      <c r="E213" s="16"/>
      <c r="F213" s="16"/>
      <c r="G213" s="16"/>
      <c r="H213" s="16">
        <f>SUM(H171:H212)</f>
      </c>
      <c r="P213">
        <f>ROUND(SUM(P171:P212),2)</f>
      </c>
    </row>
    <row r="215" spans="1:16" ht="12.75" customHeight="1">
      <c r="A215" s="16"/>
      <c r="B215" s="16"/>
      <c r="C215" s="16"/>
      <c r="D215" s="16" t="s">
        <v>63</v>
      </c>
      <c r="E215" s="16"/>
      <c r="F215" s="16"/>
      <c r="G215" s="16"/>
      <c r="H215" s="16">
        <f>+H24+H99+H144+H168+H213</f>
      </c>
      <c r="P215">
        <f>+P24+P99+P144+P168+P213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306</v>
      </c>
      <c r="D5" s="5" t="s">
        <v>307</v>
      </c>
      <c r="E5" s="5"/>
    </row>
    <row r="6" spans="1:5" ht="12.75" customHeight="1">
      <c r="A6" t="s">
        <v>17</v>
      </c>
      <c r="C6" s="5" t="s">
        <v>308</v>
      </c>
      <c r="D6" s="5" t="s">
        <v>307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310</v>
      </c>
      <c r="D11" s="9" t="s">
        <v>309</v>
      </c>
      <c r="E11" s="9"/>
      <c r="F11" s="11"/>
      <c r="G11" s="9"/>
      <c r="H11" s="11"/>
    </row>
    <row r="12" spans="1:16" ht="12.75">
      <c r="A12" s="7">
        <v>1</v>
      </c>
      <c r="B12" s="7" t="s">
        <v>22</v>
      </c>
      <c r="C12" s="7" t="s">
        <v>44</v>
      </c>
      <c r="D12" s="7" t="s">
        <v>311</v>
      </c>
      <c r="E12" s="7" t="s">
        <v>86</v>
      </c>
      <c r="F12" s="10">
        <v>21</v>
      </c>
      <c r="G12" s="14"/>
      <c r="H12" s="13">
        <f>ROUND((G12*F12),2)</f>
      </c>
      <c r="O12">
        <f>rekapitulace!H8</f>
      </c>
      <c r="P12">
        <f>O12/100*H12</f>
      </c>
    </row>
    <row r="13" ht="12.75">
      <c r="D13" s="15" t="s">
        <v>44</v>
      </c>
    </row>
    <row r="14" spans="1:16" ht="12.75">
      <c r="A14" s="7">
        <v>2</v>
      </c>
      <c r="B14" s="7" t="s">
        <v>312</v>
      </c>
      <c r="C14" s="7" t="s">
        <v>44</v>
      </c>
      <c r="D14" s="7" t="s">
        <v>313</v>
      </c>
      <c r="E14" s="7" t="s">
        <v>86</v>
      </c>
      <c r="F14" s="10">
        <v>21</v>
      </c>
      <c r="G14" s="14"/>
      <c r="H14" s="13">
        <f>ROUND((G14*F14),2)</f>
      </c>
      <c r="O14">
        <f>rekapitulace!H8</f>
      </c>
      <c r="P14">
        <f>O14/100*H14</f>
      </c>
    </row>
    <row r="15" ht="12.75">
      <c r="D15" s="15" t="s">
        <v>44</v>
      </c>
    </row>
    <row r="16" spans="1:16" ht="12.75">
      <c r="A16" s="7">
        <v>3</v>
      </c>
      <c r="B16" s="7" t="s">
        <v>314</v>
      </c>
      <c r="C16" s="7" t="s">
        <v>44</v>
      </c>
      <c r="D16" s="7" t="s">
        <v>315</v>
      </c>
      <c r="E16" s="7" t="s">
        <v>107</v>
      </c>
      <c r="F16" s="10">
        <v>550</v>
      </c>
      <c r="G16" s="14"/>
      <c r="H16" s="13">
        <f>ROUND((G16*F16),2)</f>
      </c>
      <c r="O16">
        <f>rekapitulace!H8</f>
      </c>
      <c r="P16">
        <f>O16/100*H16</f>
      </c>
    </row>
    <row r="17" ht="12.75">
      <c r="D17" s="15" t="s">
        <v>44</v>
      </c>
    </row>
    <row r="18" spans="1:16" ht="12.75">
      <c r="A18" s="7">
        <v>4</v>
      </c>
      <c r="B18" s="7" t="s">
        <v>316</v>
      </c>
      <c r="C18" s="7" t="s">
        <v>44</v>
      </c>
      <c r="D18" s="7" t="s">
        <v>317</v>
      </c>
      <c r="E18" s="7" t="s">
        <v>86</v>
      </c>
      <c r="F18" s="10">
        <v>1</v>
      </c>
      <c r="G18" s="14"/>
      <c r="H18" s="13">
        <f>ROUND((G18*F18),2)</f>
      </c>
      <c r="O18">
        <f>rekapitulace!H8</f>
      </c>
      <c r="P18">
        <f>O18/100*H18</f>
      </c>
    </row>
    <row r="19" ht="12.75">
      <c r="D19" s="15" t="s">
        <v>44</v>
      </c>
    </row>
    <row r="20" spans="1:16" ht="12.75">
      <c r="A20" s="7">
        <v>5</v>
      </c>
      <c r="B20" s="7" t="s">
        <v>318</v>
      </c>
      <c r="C20" s="7" t="s">
        <v>44</v>
      </c>
      <c r="D20" s="7" t="s">
        <v>319</v>
      </c>
      <c r="E20" s="7" t="s">
        <v>86</v>
      </c>
      <c r="F20" s="10">
        <v>20</v>
      </c>
      <c r="G20" s="14"/>
      <c r="H20" s="13">
        <f>ROUND((G20*F20),2)</f>
      </c>
      <c r="O20">
        <f>rekapitulace!H8</f>
      </c>
      <c r="P20">
        <f>O20/100*H20</f>
      </c>
    </row>
    <row r="21" ht="12.75">
      <c r="D21" s="15" t="s">
        <v>44</v>
      </c>
    </row>
    <row r="22" spans="1:16" ht="12.75">
      <c r="A22" s="7">
        <v>6</v>
      </c>
      <c r="B22" s="7" t="s">
        <v>320</v>
      </c>
      <c r="C22" s="7" t="s">
        <v>44</v>
      </c>
      <c r="D22" s="7" t="s">
        <v>321</v>
      </c>
      <c r="E22" s="7" t="s">
        <v>86</v>
      </c>
      <c r="F22" s="10">
        <v>6</v>
      </c>
      <c r="G22" s="14"/>
      <c r="H22" s="13">
        <f>ROUND((G22*F22),2)</f>
      </c>
      <c r="O22">
        <f>rekapitulace!H8</f>
      </c>
      <c r="P22">
        <f>O22/100*H22</f>
      </c>
    </row>
    <row r="23" ht="12.75">
      <c r="D23" s="15" t="s">
        <v>44</v>
      </c>
    </row>
    <row r="24" spans="1:16" ht="12.75">
      <c r="A24" s="7">
        <v>7</v>
      </c>
      <c r="B24" s="7" t="s">
        <v>322</v>
      </c>
      <c r="C24" s="7" t="s">
        <v>44</v>
      </c>
      <c r="D24" s="7" t="s">
        <v>323</v>
      </c>
      <c r="E24" s="7" t="s">
        <v>86</v>
      </c>
      <c r="F24" s="10">
        <v>15</v>
      </c>
      <c r="G24" s="14"/>
      <c r="H24" s="13">
        <f>ROUND((G24*F24),2)</f>
      </c>
      <c r="O24">
        <f>rekapitulace!H8</f>
      </c>
      <c r="P24">
        <f>O24/100*H24</f>
      </c>
    </row>
    <row r="25" ht="12.75">
      <c r="D25" s="15" t="s">
        <v>44</v>
      </c>
    </row>
    <row r="26" spans="1:16" ht="12.75">
      <c r="A26" s="7">
        <v>8</v>
      </c>
      <c r="B26" s="7" t="s">
        <v>324</v>
      </c>
      <c r="C26" s="7" t="s">
        <v>44</v>
      </c>
      <c r="D26" s="7" t="s">
        <v>325</v>
      </c>
      <c r="E26" s="7" t="s">
        <v>86</v>
      </c>
      <c r="F26" s="10">
        <v>15</v>
      </c>
      <c r="G26" s="14"/>
      <c r="H26" s="13">
        <f>ROUND((G26*F26),2)</f>
      </c>
      <c r="O26">
        <f>rekapitulace!H8</f>
      </c>
      <c r="P26">
        <f>O26/100*H26</f>
      </c>
    </row>
    <row r="27" ht="12.75">
      <c r="D27" s="15" t="s">
        <v>44</v>
      </c>
    </row>
    <row r="28" spans="1:16" ht="12.75">
      <c r="A28" s="7">
        <v>9</v>
      </c>
      <c r="B28" s="7" t="s">
        <v>326</v>
      </c>
      <c r="C28" s="7" t="s">
        <v>44</v>
      </c>
      <c r="D28" s="7" t="s">
        <v>327</v>
      </c>
      <c r="E28" s="7" t="s">
        <v>86</v>
      </c>
      <c r="F28" s="10">
        <v>16</v>
      </c>
      <c r="G28" s="14"/>
      <c r="H28" s="13">
        <f>ROUND((G28*F28),2)</f>
      </c>
      <c r="O28">
        <f>rekapitulace!H8</f>
      </c>
      <c r="P28">
        <f>O28/100*H28</f>
      </c>
    </row>
    <row r="29" ht="12.75">
      <c r="D29" s="15" t="s">
        <v>44</v>
      </c>
    </row>
    <row r="30" spans="1:16" ht="12.75">
      <c r="A30" s="7">
        <v>10</v>
      </c>
      <c r="B30" s="7" t="s">
        <v>328</v>
      </c>
      <c r="C30" s="7" t="s">
        <v>44</v>
      </c>
      <c r="D30" s="7" t="s">
        <v>329</v>
      </c>
      <c r="E30" s="7" t="s">
        <v>86</v>
      </c>
      <c r="F30" s="10">
        <v>5</v>
      </c>
      <c r="G30" s="14"/>
      <c r="H30" s="13">
        <f>ROUND((G30*F30),2)</f>
      </c>
      <c r="O30">
        <f>rekapitulace!H8</f>
      </c>
      <c r="P30">
        <f>O30/100*H30</f>
      </c>
    </row>
    <row r="31" ht="12.75">
      <c r="D31" s="15" t="s">
        <v>44</v>
      </c>
    </row>
    <row r="32" spans="1:16" ht="12.75">
      <c r="A32" s="7">
        <v>11</v>
      </c>
      <c r="B32" s="7" t="s">
        <v>330</v>
      </c>
      <c r="C32" s="7" t="s">
        <v>44</v>
      </c>
      <c r="D32" s="7" t="s">
        <v>331</v>
      </c>
      <c r="E32" s="7" t="s">
        <v>86</v>
      </c>
      <c r="F32" s="10">
        <v>1</v>
      </c>
      <c r="G32" s="14"/>
      <c r="H32" s="13">
        <f>ROUND((G32*F32),2)</f>
      </c>
      <c r="O32">
        <f>rekapitulace!H8</f>
      </c>
      <c r="P32">
        <f>O32/100*H32</f>
      </c>
    </row>
    <row r="33" ht="12.75">
      <c r="D33" s="15" t="s">
        <v>44</v>
      </c>
    </row>
    <row r="34" spans="1:16" ht="12.75">
      <c r="A34" s="7">
        <v>12</v>
      </c>
      <c r="B34" s="7" t="s">
        <v>332</v>
      </c>
      <c r="C34" s="7" t="s">
        <v>44</v>
      </c>
      <c r="D34" s="7" t="s">
        <v>333</v>
      </c>
      <c r="E34" s="7" t="s">
        <v>107</v>
      </c>
      <c r="F34" s="10">
        <v>700</v>
      </c>
      <c r="G34" s="14"/>
      <c r="H34" s="13">
        <f>ROUND((G34*F34),2)</f>
      </c>
      <c r="O34">
        <f>rekapitulace!H8</f>
      </c>
      <c r="P34">
        <f>O34/100*H34</f>
      </c>
    </row>
    <row r="35" ht="12.75">
      <c r="D35" s="15" t="s">
        <v>44</v>
      </c>
    </row>
    <row r="36" spans="1:16" ht="12.75">
      <c r="A36" s="7">
        <v>13</v>
      </c>
      <c r="B36" s="7" t="s">
        <v>334</v>
      </c>
      <c r="C36" s="7" t="s">
        <v>44</v>
      </c>
      <c r="D36" s="7" t="s">
        <v>335</v>
      </c>
      <c r="E36" s="7" t="s">
        <v>107</v>
      </c>
      <c r="F36" s="10">
        <v>170</v>
      </c>
      <c r="G36" s="14"/>
      <c r="H36" s="13">
        <f>ROUND((G36*F36),2)</f>
      </c>
      <c r="O36">
        <f>rekapitulace!H8</f>
      </c>
      <c r="P36">
        <f>O36/100*H36</f>
      </c>
    </row>
    <row r="37" ht="12.75">
      <c r="D37" s="15" t="s">
        <v>44</v>
      </c>
    </row>
    <row r="38" spans="1:16" ht="12.75">
      <c r="A38" s="7">
        <v>14</v>
      </c>
      <c r="B38" s="7" t="s">
        <v>336</v>
      </c>
      <c r="C38" s="7" t="s">
        <v>44</v>
      </c>
      <c r="D38" s="7" t="s">
        <v>337</v>
      </c>
      <c r="E38" s="7" t="s">
        <v>107</v>
      </c>
      <c r="F38" s="10">
        <v>570</v>
      </c>
      <c r="G38" s="14"/>
      <c r="H38" s="13">
        <f>ROUND((G38*F38),2)</f>
      </c>
      <c r="O38">
        <f>rekapitulace!H8</f>
      </c>
      <c r="P38">
        <f>O38/100*H38</f>
      </c>
    </row>
    <row r="39" ht="12.75">
      <c r="D39" s="15" t="s">
        <v>44</v>
      </c>
    </row>
    <row r="40" spans="1:16" ht="12.75">
      <c r="A40" s="7">
        <v>15</v>
      </c>
      <c r="B40" s="7" t="s">
        <v>338</v>
      </c>
      <c r="C40" s="7" t="s">
        <v>44</v>
      </c>
      <c r="D40" s="7" t="s">
        <v>339</v>
      </c>
      <c r="E40" s="7" t="s">
        <v>107</v>
      </c>
      <c r="F40" s="10">
        <v>40</v>
      </c>
      <c r="G40" s="14"/>
      <c r="H40" s="13">
        <f>ROUND((G40*F40),2)</f>
      </c>
      <c r="O40">
        <f>rekapitulace!H8</f>
      </c>
      <c r="P40">
        <f>O40/100*H40</f>
      </c>
    </row>
    <row r="41" ht="12.75">
      <c r="D41" s="15" t="s">
        <v>44</v>
      </c>
    </row>
    <row r="42" spans="1:16" ht="12.75">
      <c r="A42" s="7">
        <v>16</v>
      </c>
      <c r="B42" s="7" t="s">
        <v>340</v>
      </c>
      <c r="C42" s="7" t="s">
        <v>44</v>
      </c>
      <c r="D42" s="7" t="s">
        <v>341</v>
      </c>
      <c r="E42" s="7" t="s">
        <v>86</v>
      </c>
      <c r="F42" s="10">
        <v>21</v>
      </c>
      <c r="G42" s="14"/>
      <c r="H42" s="13">
        <f>ROUND((G42*F42),2)</f>
      </c>
      <c r="O42">
        <f>rekapitulace!H8</f>
      </c>
      <c r="P42">
        <f>O42/100*H42</f>
      </c>
    </row>
    <row r="43" ht="12.75">
      <c r="D43" s="15" t="s">
        <v>44</v>
      </c>
    </row>
    <row r="44" spans="1:16" ht="12.75">
      <c r="A44" s="7">
        <v>17</v>
      </c>
      <c r="B44" s="7" t="s">
        <v>342</v>
      </c>
      <c r="C44" s="7" t="s">
        <v>44</v>
      </c>
      <c r="D44" s="7" t="s">
        <v>343</v>
      </c>
      <c r="E44" s="7" t="s">
        <v>86</v>
      </c>
      <c r="F44" s="10">
        <v>46</v>
      </c>
      <c r="G44" s="14"/>
      <c r="H44" s="13">
        <f>ROUND((G44*F44),2)</f>
      </c>
      <c r="O44">
        <f>rekapitulace!H8</f>
      </c>
      <c r="P44">
        <f>O44/100*H44</f>
      </c>
    </row>
    <row r="45" ht="12.75">
      <c r="D45" s="15" t="s">
        <v>44</v>
      </c>
    </row>
    <row r="46" spans="1:16" ht="12.75">
      <c r="A46" s="7">
        <v>18</v>
      </c>
      <c r="B46" s="7" t="s">
        <v>344</v>
      </c>
      <c r="C46" s="7" t="s">
        <v>44</v>
      </c>
      <c r="D46" s="7" t="s">
        <v>345</v>
      </c>
      <c r="E46" s="7" t="s">
        <v>107</v>
      </c>
      <c r="F46" s="10">
        <v>600</v>
      </c>
      <c r="G46" s="14"/>
      <c r="H46" s="13">
        <f>ROUND((G46*F46),2)</f>
      </c>
      <c r="O46">
        <f>rekapitulace!H8</f>
      </c>
      <c r="P46">
        <f>O46/100*H46</f>
      </c>
    </row>
    <row r="47" ht="12.75">
      <c r="D47" s="15" t="s">
        <v>44</v>
      </c>
    </row>
    <row r="48" spans="1:16" ht="12.75">
      <c r="A48" s="7">
        <v>19</v>
      </c>
      <c r="B48" s="7" t="s">
        <v>346</v>
      </c>
      <c r="C48" s="7" t="s">
        <v>44</v>
      </c>
      <c r="D48" s="7" t="s">
        <v>347</v>
      </c>
      <c r="E48" s="7" t="s">
        <v>107</v>
      </c>
      <c r="F48" s="10">
        <v>95</v>
      </c>
      <c r="G48" s="14"/>
      <c r="H48" s="13">
        <f>ROUND((G48*F48),2)</f>
      </c>
      <c r="O48">
        <f>rekapitulace!H8</f>
      </c>
      <c r="P48">
        <f>O48/100*H48</f>
      </c>
    </row>
    <row r="49" ht="12.75">
      <c r="D49" s="15" t="s">
        <v>44</v>
      </c>
    </row>
    <row r="50" spans="1:16" ht="12.75">
      <c r="A50" s="7">
        <v>20</v>
      </c>
      <c r="B50" s="7" t="s">
        <v>348</v>
      </c>
      <c r="C50" s="7" t="s">
        <v>44</v>
      </c>
      <c r="D50" s="7" t="s">
        <v>349</v>
      </c>
      <c r="E50" s="7" t="s">
        <v>107</v>
      </c>
      <c r="F50" s="10">
        <v>570</v>
      </c>
      <c r="G50" s="14"/>
      <c r="H50" s="13">
        <f>ROUND((G50*F50),2)</f>
      </c>
      <c r="O50">
        <f>rekapitulace!H8</f>
      </c>
      <c r="P50">
        <f>O50/100*H50</f>
      </c>
    </row>
    <row r="51" ht="12.75">
      <c r="D51" s="15" t="s">
        <v>44</v>
      </c>
    </row>
    <row r="52" spans="1:16" ht="12.75">
      <c r="A52" s="7">
        <v>21</v>
      </c>
      <c r="B52" s="7" t="s">
        <v>350</v>
      </c>
      <c r="C52" s="7" t="s">
        <v>44</v>
      </c>
      <c r="D52" s="7" t="s">
        <v>351</v>
      </c>
      <c r="E52" s="7" t="s">
        <v>86</v>
      </c>
      <c r="F52" s="10">
        <v>4</v>
      </c>
      <c r="G52" s="14"/>
      <c r="H52" s="13">
        <f>ROUND((G52*F52),2)</f>
      </c>
      <c r="O52">
        <f>rekapitulace!H8</f>
      </c>
      <c r="P52">
        <f>O52/100*H52</f>
      </c>
    </row>
    <row r="53" ht="12.75">
      <c r="D53" s="15" t="s">
        <v>44</v>
      </c>
    </row>
    <row r="54" spans="1:16" ht="12.75">
      <c r="A54" s="7">
        <v>22</v>
      </c>
      <c r="B54" s="7" t="s">
        <v>352</v>
      </c>
      <c r="C54" s="7" t="s">
        <v>44</v>
      </c>
      <c r="D54" s="7" t="s">
        <v>353</v>
      </c>
      <c r="E54" s="7" t="s">
        <v>86</v>
      </c>
      <c r="F54" s="10">
        <v>21</v>
      </c>
      <c r="G54" s="14"/>
      <c r="H54" s="13">
        <f>ROUND((G54*F54),2)</f>
      </c>
      <c r="O54">
        <f>rekapitulace!H8</f>
      </c>
      <c r="P54">
        <f>O54/100*H54</f>
      </c>
    </row>
    <row r="55" ht="12.75">
      <c r="D55" s="15" t="s">
        <v>44</v>
      </c>
    </row>
    <row r="56" spans="1:16" ht="12.75">
      <c r="A56" s="7">
        <v>23</v>
      </c>
      <c r="B56" s="7" t="s">
        <v>354</v>
      </c>
      <c r="C56" s="7" t="s">
        <v>44</v>
      </c>
      <c r="D56" s="7" t="s">
        <v>355</v>
      </c>
      <c r="E56" s="7" t="s">
        <v>86</v>
      </c>
      <c r="F56" s="10">
        <v>1</v>
      </c>
      <c r="G56" s="14"/>
      <c r="H56" s="13">
        <f>ROUND((G56*F56),2)</f>
      </c>
      <c r="O56">
        <f>rekapitulace!H8</f>
      </c>
      <c r="P56">
        <f>O56/100*H56</f>
      </c>
    </row>
    <row r="57" ht="12.75">
      <c r="D57" s="15" t="s">
        <v>44</v>
      </c>
    </row>
    <row r="58" spans="1:16" ht="12.75">
      <c r="A58" s="7">
        <v>24</v>
      </c>
      <c r="B58" s="7" t="s">
        <v>356</v>
      </c>
      <c r="C58" s="7" t="s">
        <v>44</v>
      </c>
      <c r="D58" s="7" t="s">
        <v>357</v>
      </c>
      <c r="E58" s="7" t="s">
        <v>86</v>
      </c>
      <c r="F58" s="10">
        <v>21</v>
      </c>
      <c r="G58" s="14"/>
      <c r="H58" s="13">
        <f>ROUND((G58*F58),2)</f>
      </c>
      <c r="O58">
        <f>rekapitulace!H8</f>
      </c>
      <c r="P58">
        <f>O58/100*H58</f>
      </c>
    </row>
    <row r="59" ht="12.75">
      <c r="D59" s="15" t="s">
        <v>44</v>
      </c>
    </row>
    <row r="60" spans="1:16" ht="12.75">
      <c r="A60" s="7">
        <v>25</v>
      </c>
      <c r="B60" s="7" t="s">
        <v>358</v>
      </c>
      <c r="C60" s="7" t="s">
        <v>44</v>
      </c>
      <c r="D60" s="7" t="s">
        <v>359</v>
      </c>
      <c r="E60" s="7" t="s">
        <v>86</v>
      </c>
      <c r="F60" s="10">
        <v>1</v>
      </c>
      <c r="G60" s="14"/>
      <c r="H60" s="13">
        <f>ROUND((G60*F60),2)</f>
      </c>
      <c r="O60">
        <f>rekapitulace!H8</f>
      </c>
      <c r="P60">
        <f>O60/100*H60</f>
      </c>
    </row>
    <row r="61" ht="12.75">
      <c r="D61" s="15" t="s">
        <v>44</v>
      </c>
    </row>
    <row r="62" spans="1:16" ht="12.75">
      <c r="A62" s="7">
        <v>26</v>
      </c>
      <c r="B62" s="7" t="s">
        <v>360</v>
      </c>
      <c r="C62" s="7" t="s">
        <v>44</v>
      </c>
      <c r="D62" s="7" t="s">
        <v>361</v>
      </c>
      <c r="E62" s="7" t="s">
        <v>107</v>
      </c>
      <c r="F62" s="10">
        <v>520</v>
      </c>
      <c r="G62" s="14"/>
      <c r="H62" s="13">
        <f>ROUND((G62*F62),2)</f>
      </c>
      <c r="O62">
        <f>rekapitulace!H8</f>
      </c>
      <c r="P62">
        <f>O62/100*H62</f>
      </c>
    </row>
    <row r="63" ht="12.75">
      <c r="D63" s="15" t="s">
        <v>44</v>
      </c>
    </row>
    <row r="64" spans="1:16" ht="12.75">
      <c r="A64" s="7">
        <v>27</v>
      </c>
      <c r="B64" s="7" t="s">
        <v>362</v>
      </c>
      <c r="C64" s="7" t="s">
        <v>44</v>
      </c>
      <c r="D64" s="7" t="s">
        <v>363</v>
      </c>
      <c r="E64" s="7" t="s">
        <v>107</v>
      </c>
      <c r="F64" s="10">
        <v>520</v>
      </c>
      <c r="G64" s="14"/>
      <c r="H64" s="13">
        <f>ROUND((G64*F64),2)</f>
      </c>
      <c r="O64">
        <f>rekapitulace!H8</f>
      </c>
      <c r="P64">
        <f>O64/100*H64</f>
      </c>
    </row>
    <row r="65" ht="12.75">
      <c r="D65" s="15" t="s">
        <v>44</v>
      </c>
    </row>
    <row r="66" spans="1:16" ht="12.75">
      <c r="A66" s="7">
        <v>28</v>
      </c>
      <c r="B66" s="7" t="s">
        <v>364</v>
      </c>
      <c r="C66" s="7" t="s">
        <v>44</v>
      </c>
      <c r="D66" s="7" t="s">
        <v>365</v>
      </c>
      <c r="E66" s="7" t="s">
        <v>107</v>
      </c>
      <c r="F66" s="10">
        <v>50</v>
      </c>
      <c r="G66" s="14"/>
      <c r="H66" s="13">
        <f>ROUND((G66*F66),2)</f>
      </c>
      <c r="O66">
        <f>rekapitulace!H8</f>
      </c>
      <c r="P66">
        <f>O66/100*H66</f>
      </c>
    </row>
    <row r="67" ht="12.75">
      <c r="D67" s="15" t="s">
        <v>44</v>
      </c>
    </row>
    <row r="68" spans="1:16" ht="12.75">
      <c r="A68" s="7">
        <v>29</v>
      </c>
      <c r="B68" s="7" t="s">
        <v>366</v>
      </c>
      <c r="C68" s="7" t="s">
        <v>44</v>
      </c>
      <c r="D68" s="7" t="s">
        <v>367</v>
      </c>
      <c r="E68" s="7" t="s">
        <v>107</v>
      </c>
      <c r="F68" s="10">
        <v>50</v>
      </c>
      <c r="G68" s="14"/>
      <c r="H68" s="13">
        <f>ROUND((G68*F68),2)</f>
      </c>
      <c r="O68">
        <f>rekapitulace!H8</f>
      </c>
      <c r="P68">
        <f>O68/100*H68</f>
      </c>
    </row>
    <row r="69" ht="12.75">
      <c r="D69" s="15" t="s">
        <v>44</v>
      </c>
    </row>
    <row r="70" spans="1:16" ht="12.75">
      <c r="A70" s="7">
        <v>30</v>
      </c>
      <c r="B70" s="7" t="s">
        <v>368</v>
      </c>
      <c r="C70" s="7" t="s">
        <v>44</v>
      </c>
      <c r="D70" s="7" t="s">
        <v>369</v>
      </c>
      <c r="E70" s="7" t="s">
        <v>107</v>
      </c>
      <c r="F70" s="10">
        <v>520</v>
      </c>
      <c r="G70" s="14"/>
      <c r="H70" s="13">
        <f>ROUND((G70*F70),2)</f>
      </c>
      <c r="O70">
        <f>rekapitulace!H8</f>
      </c>
      <c r="P70">
        <f>O70/100*H70</f>
      </c>
    </row>
    <row r="71" ht="12.75">
      <c r="D71" s="15" t="s">
        <v>44</v>
      </c>
    </row>
    <row r="72" spans="1:16" ht="12.75">
      <c r="A72" s="7">
        <v>31</v>
      </c>
      <c r="B72" s="7" t="s">
        <v>370</v>
      </c>
      <c r="C72" s="7" t="s">
        <v>44</v>
      </c>
      <c r="D72" s="7" t="s">
        <v>371</v>
      </c>
      <c r="E72" s="7" t="s">
        <v>107</v>
      </c>
      <c r="F72" s="10">
        <v>50</v>
      </c>
      <c r="G72" s="14"/>
      <c r="H72" s="13">
        <f>ROUND((G72*F72),2)</f>
      </c>
      <c r="O72">
        <f>rekapitulace!H8</f>
      </c>
      <c r="P72">
        <f>O72/100*H72</f>
      </c>
    </row>
    <row r="73" ht="12.75">
      <c r="D73" s="15" t="s">
        <v>44</v>
      </c>
    </row>
    <row r="74" spans="1:16" ht="12.75">
      <c r="A74" s="7">
        <v>32</v>
      </c>
      <c r="B74" s="7" t="s">
        <v>372</v>
      </c>
      <c r="C74" s="7" t="s">
        <v>44</v>
      </c>
      <c r="D74" s="7" t="s">
        <v>373</v>
      </c>
      <c r="E74" s="7" t="s">
        <v>158</v>
      </c>
      <c r="F74" s="10">
        <v>285</v>
      </c>
      <c r="G74" s="14"/>
      <c r="H74" s="13">
        <f>ROUND((G74*F74),2)</f>
      </c>
      <c r="O74">
        <f>rekapitulace!H8</f>
      </c>
      <c r="P74">
        <f>O74/100*H74</f>
      </c>
    </row>
    <row r="75" ht="12.75">
      <c r="D75" s="15" t="s">
        <v>44</v>
      </c>
    </row>
    <row r="76" spans="1:16" ht="12.75">
      <c r="A76" s="7">
        <v>33</v>
      </c>
      <c r="B76" s="7" t="s">
        <v>374</v>
      </c>
      <c r="C76" s="7" t="s">
        <v>44</v>
      </c>
      <c r="D76" s="7" t="s">
        <v>375</v>
      </c>
      <c r="E76" s="7" t="s">
        <v>376</v>
      </c>
      <c r="F76" s="10">
        <v>1</v>
      </c>
      <c r="G76" s="14"/>
      <c r="H76" s="13">
        <f>ROUND((G76*F76),2)</f>
      </c>
      <c r="O76">
        <f>rekapitulace!H8</f>
      </c>
      <c r="P76">
        <f>O76/100*H76</f>
      </c>
    </row>
    <row r="77" ht="12.75">
      <c r="D77" s="15" t="s">
        <v>44</v>
      </c>
    </row>
    <row r="78" spans="1:16" ht="12.75">
      <c r="A78" s="7">
        <v>34</v>
      </c>
      <c r="B78" s="7" t="s">
        <v>377</v>
      </c>
      <c r="C78" s="7" t="s">
        <v>44</v>
      </c>
      <c r="D78" s="7" t="s">
        <v>378</v>
      </c>
      <c r="E78" s="7" t="s">
        <v>86</v>
      </c>
      <c r="F78" s="10">
        <v>8</v>
      </c>
      <c r="G78" s="14"/>
      <c r="H78" s="13">
        <f>ROUND((G78*F78),2)</f>
      </c>
      <c r="O78">
        <f>rekapitulace!H8</f>
      </c>
      <c r="P78">
        <f>O78/100*H78</f>
      </c>
    </row>
    <row r="79" ht="12.75">
      <c r="D79" s="15" t="s">
        <v>44</v>
      </c>
    </row>
    <row r="80" spans="1:16" ht="12.75">
      <c r="A80" s="7">
        <v>35</v>
      </c>
      <c r="B80" s="7" t="s">
        <v>379</v>
      </c>
      <c r="C80" s="7" t="s">
        <v>44</v>
      </c>
      <c r="D80" s="7" t="s">
        <v>380</v>
      </c>
      <c r="E80" s="7" t="s">
        <v>74</v>
      </c>
      <c r="F80" s="10">
        <v>80</v>
      </c>
      <c r="G80" s="14"/>
      <c r="H80" s="13">
        <f>ROUND((G80*F80),2)</f>
      </c>
      <c r="O80">
        <f>rekapitulace!H8</f>
      </c>
      <c r="P80">
        <f>O80/100*H80</f>
      </c>
    </row>
    <row r="81" ht="12.75">
      <c r="D81" s="15" t="s">
        <v>44</v>
      </c>
    </row>
    <row r="82" spans="1:16" ht="12.75">
      <c r="A82" s="7">
        <v>36</v>
      </c>
      <c r="B82" s="7" t="s">
        <v>381</v>
      </c>
      <c r="C82" s="7" t="s">
        <v>44</v>
      </c>
      <c r="D82" s="7" t="s">
        <v>382</v>
      </c>
      <c r="E82" s="7" t="s">
        <v>383</v>
      </c>
      <c r="F82" s="10">
        <v>35</v>
      </c>
      <c r="G82" s="14"/>
      <c r="H82" s="13">
        <f>ROUND((G82*F82),2)</f>
      </c>
      <c r="O82">
        <f>rekapitulace!H8</f>
      </c>
      <c r="P82">
        <f>O82/100*H82</f>
      </c>
    </row>
    <row r="83" ht="12.75">
      <c r="D83" s="15" t="s">
        <v>44</v>
      </c>
    </row>
    <row r="84" spans="1:16" ht="12.75">
      <c r="A84" s="7">
        <v>37</v>
      </c>
      <c r="B84" s="7" t="s">
        <v>384</v>
      </c>
      <c r="C84" s="7" t="s">
        <v>44</v>
      </c>
      <c r="D84" s="7" t="s">
        <v>385</v>
      </c>
      <c r="E84" s="7" t="s">
        <v>383</v>
      </c>
      <c r="F84" s="10">
        <v>30</v>
      </c>
      <c r="G84" s="14"/>
      <c r="H84" s="13">
        <f>ROUND((G84*F84),2)</f>
      </c>
      <c r="O84">
        <f>rekapitulace!H8</f>
      </c>
      <c r="P84">
        <f>O84/100*H84</f>
      </c>
    </row>
    <row r="85" ht="12.75">
      <c r="D85" s="15" t="s">
        <v>44</v>
      </c>
    </row>
    <row r="86" spans="1:16" ht="12.75">
      <c r="A86" s="7">
        <v>38</v>
      </c>
      <c r="B86" s="7" t="s">
        <v>386</v>
      </c>
      <c r="C86" s="7" t="s">
        <v>44</v>
      </c>
      <c r="D86" s="7" t="s">
        <v>387</v>
      </c>
      <c r="E86" s="7" t="s">
        <v>388</v>
      </c>
      <c r="F86" s="10">
        <v>0.57</v>
      </c>
      <c r="G86" s="14"/>
      <c r="H86" s="13">
        <f>ROUND((G86*F86),2)</f>
      </c>
      <c r="O86">
        <f>rekapitulace!H8</f>
      </c>
      <c r="P86">
        <f>O86/100*H86</f>
      </c>
    </row>
    <row r="87" ht="12.75">
      <c r="D87" s="15" t="s">
        <v>44</v>
      </c>
    </row>
    <row r="88" spans="1:16" ht="12.75">
      <c r="A88" s="7">
        <v>39</v>
      </c>
      <c r="B88" s="7" t="s">
        <v>389</v>
      </c>
      <c r="C88" s="7" t="s">
        <v>44</v>
      </c>
      <c r="D88" s="7" t="s">
        <v>390</v>
      </c>
      <c r="E88" s="7" t="s">
        <v>383</v>
      </c>
      <c r="F88" s="10">
        <v>32</v>
      </c>
      <c r="G88" s="14"/>
      <c r="H88" s="13">
        <f>ROUND((G88*F88),2)</f>
      </c>
      <c r="O88">
        <f>rekapitulace!H8</f>
      </c>
      <c r="P88">
        <f>O88/100*H88</f>
      </c>
    </row>
    <row r="89" ht="12.75">
      <c r="D89" s="15" t="s">
        <v>44</v>
      </c>
    </row>
    <row r="90" spans="1:16" ht="12.75">
      <c r="A90" s="7">
        <v>40</v>
      </c>
      <c r="B90" s="7" t="s">
        <v>391</v>
      </c>
      <c r="C90" s="7" t="s">
        <v>44</v>
      </c>
      <c r="D90" s="7" t="s">
        <v>392</v>
      </c>
      <c r="E90" s="7" t="s">
        <v>86</v>
      </c>
      <c r="F90" s="10">
        <v>1</v>
      </c>
      <c r="G90" s="14"/>
      <c r="H90" s="13">
        <f>ROUND((G90*F90),2)</f>
      </c>
      <c r="O90">
        <f>rekapitulace!H8</f>
      </c>
      <c r="P90">
        <f>O90/100*H90</f>
      </c>
    </row>
    <row r="91" ht="12.75">
      <c r="D91" s="15" t="s">
        <v>44</v>
      </c>
    </row>
    <row r="92" spans="1:16" ht="12.75">
      <c r="A92" s="7">
        <v>41</v>
      </c>
      <c r="B92" s="7" t="s">
        <v>393</v>
      </c>
      <c r="C92" s="7" t="s">
        <v>44</v>
      </c>
      <c r="D92" s="7" t="s">
        <v>394</v>
      </c>
      <c r="E92" s="7" t="s">
        <v>86</v>
      </c>
      <c r="F92" s="10">
        <v>1</v>
      </c>
      <c r="G92" s="14"/>
      <c r="H92" s="13">
        <f>ROUND((G92*F92),2)</f>
      </c>
      <c r="O92">
        <f>rekapitulace!H8</f>
      </c>
      <c r="P92">
        <f>O92/100*H92</f>
      </c>
    </row>
    <row r="93" ht="12.75">
      <c r="D93" s="15" t="s">
        <v>44</v>
      </c>
    </row>
    <row r="94" spans="1:16" ht="12.75">
      <c r="A94" s="7">
        <v>42</v>
      </c>
      <c r="B94" s="7" t="s">
        <v>395</v>
      </c>
      <c r="C94" s="7" t="s">
        <v>44</v>
      </c>
      <c r="D94" s="7" t="s">
        <v>396</v>
      </c>
      <c r="E94" s="7" t="s">
        <v>383</v>
      </c>
      <c r="F94" s="10">
        <v>4</v>
      </c>
      <c r="G94" s="14"/>
      <c r="H94" s="13">
        <f>ROUND((G94*F94),2)</f>
      </c>
      <c r="O94">
        <f>rekapitulace!H8</f>
      </c>
      <c r="P94">
        <f>O94/100*H94</f>
      </c>
    </row>
    <row r="95" ht="12.75">
      <c r="D95" s="15" t="s">
        <v>44</v>
      </c>
    </row>
    <row r="96" spans="1:16" ht="12.75">
      <c r="A96" s="7">
        <v>43</v>
      </c>
      <c r="B96" s="7" t="s">
        <v>397</v>
      </c>
      <c r="C96" s="7" t="s">
        <v>44</v>
      </c>
      <c r="D96" s="7" t="s">
        <v>398</v>
      </c>
      <c r="E96" s="7" t="s">
        <v>86</v>
      </c>
      <c r="F96" s="10">
        <v>1</v>
      </c>
      <c r="G96" s="14"/>
      <c r="H96" s="13">
        <f>ROUND((G96*F96),2)</f>
      </c>
      <c r="O96">
        <f>rekapitulace!H8</f>
      </c>
      <c r="P96">
        <f>O96/100*H96</f>
      </c>
    </row>
    <row r="97" ht="12.75">
      <c r="D97" s="15" t="s">
        <v>44</v>
      </c>
    </row>
    <row r="98" spans="1:16" ht="12.75" customHeight="1">
      <c r="A98" s="16"/>
      <c r="B98" s="16"/>
      <c r="C98" s="16" t="s">
        <v>310</v>
      </c>
      <c r="D98" s="16" t="s">
        <v>309</v>
      </c>
      <c r="E98" s="16"/>
      <c r="F98" s="16"/>
      <c r="G98" s="16"/>
      <c r="H98" s="16">
        <f>SUM(H12:H97)</f>
      </c>
      <c r="P98">
        <f>ROUND(SUM(P12:P97),2)</f>
      </c>
    </row>
    <row r="100" spans="1:16" ht="12.75" customHeight="1">
      <c r="A100" s="16"/>
      <c r="B100" s="16"/>
      <c r="C100" s="16"/>
      <c r="D100" s="16" t="s">
        <v>63</v>
      </c>
      <c r="E100" s="16"/>
      <c r="F100" s="16"/>
      <c r="G100" s="16"/>
      <c r="H100" s="16">
        <f>+H98</f>
      </c>
      <c r="P100">
        <f>+P98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