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" sheetId="3" r:id="rId3"/>
  </sheets>
  <definedNames/>
  <calcPr fullCalcOnLoad="1"/>
</workbook>
</file>

<file path=xl/sharedStrings.xml><?xml version="1.0" encoding="utf-8"?>
<sst xmlns="http://schemas.openxmlformats.org/spreadsheetml/2006/main" count="176" uniqueCount="102">
  <si>
    <t>Soupis objektů s DPH</t>
  </si>
  <si>
    <t>Stavba:19-104 - OPRAVA KOMUNIKACE, UL. IRKUTSKÁ, LIBEREC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</si>
  <si>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</si>
  <si>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</si>
  <si>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</si>
  <si>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</si>
  <si>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</si>
  <si>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</si>
  <si>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</si>
  <si>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</si>
  <si>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</si>
  <si>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</si>
  <si>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</si>
  <si>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</si>
  <si>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</si>
  <si>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</si>
  <si>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</si>
  <si>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</si>
  <si>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19-104</t>
  </si>
  <si>
    <t>OPRAVA KOMUNIKACE, UL. IRKUTSKÁ, LIBEREC</t>
  </si>
  <si>
    <t>SO 001</t>
  </si>
  <si>
    <t>VŠEOBECNÉ A PŘEDBĚŽNÉ POLOŽKY</t>
  </si>
  <si>
    <t>001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</si>
  <si>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</si>
  <si>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</si>
  <si>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</si>
  <si>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</si>
  <si>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</si>
  <si>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</si>
  <si>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</si>
  <si>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</si>
  <si>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</si>
  <si>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</si>
  <si>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</si>
  <si>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</si>
  <si>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</si>
  <si>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</si>
  <si>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</si>
  <si>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</si>
  <si>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</si>
  <si>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</si>
  <si>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</si>
  <si>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</si>
  <si>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</si>
  <si>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</si>
  <si>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
DIO</t>
  </si>
  <si>
    <t xml:space="preserve">KPL       </t>
  </si>
  <si>
    <t>1=1,000 [A]</t>
  </si>
  <si>
    <t>zahrnuje veškeré náklady spojené s objednatelem požadovanými zařízeními</t>
  </si>
  <si>
    <t>02910</t>
  </si>
  <si>
    <t>OSTATNÍ POŽADAVKY - ZEMĚMĚŘIČSKÁ MĚŘENÍ
ZAMĚŘENÍ SKUTEČNÉHO PROVEDENÍ</t>
  </si>
  <si>
    <t>zahrnuje veškeré náklady spojené s objednatelem požadovanými pracemi, 
- pro stanovení orientační investorské ceny určete jednotkovou cenu jako 1% odhadované ceny stavby</t>
  </si>
  <si>
    <t>02944</t>
  </si>
  <si>
    <t>OSTAT POŽADAVKY - DOKUMENTACE SKUTEČ PROVEDENÍ V DIGIT FORMĚ
DSPS</t>
  </si>
  <si>
    <t>zahrnuje veškeré náklady spojené s objednatelem požadovanými pracemi</t>
  </si>
  <si>
    <t>C e l k e m</t>
  </si>
  <si>
    <t>SO 101</t>
  </si>
  <si>
    <t>KOMUNIKACE</t>
  </si>
  <si>
    <t>101</t>
  </si>
  <si>
    <t>Zemní práce</t>
  </si>
  <si>
    <t>11372D</t>
  </si>
  <si>
    <t>FRÉZOVÁNÍ ZPEVNĚNÝCH PLOCH ASFALT DROBNÝCH OPRAV A PLOŠ ROZPADŮ DO 2000M2</t>
  </si>
  <si>
    <t xml:space="preserve">M3        </t>
  </si>
  <si>
    <t>povrchová úprava typ "A":1065,0m2*0,05=53,250 [A]
povrchová úprava typ "B":928,0m2*0,04=37,120 [B]
přechodový úsek:112,0m2*0,045=5,040 [C]
Celkem: A+B+C=95,410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</si>
  <si>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</si>
  <si>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Komunikace</t>
  </si>
  <si>
    <t>56360</t>
  </si>
  <si>
    <t>VOZOVKOVÉ VRSTVY Z RECYKLOVANÉHO MATERIÁLU</t>
  </si>
  <si>
    <t>úprava štěrkové komunikace:35,0m2*0,10=3,500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</si>
  <si>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</si>
  <si>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56960</t>
  </si>
  <si>
    <t>ZPEVNĚNÍ KRAJNIC Z RECYKLOVANÉHO MATERIÁLU</t>
  </si>
  <si>
    <t>doplnění krajnice:705,00*0,04m2=28,200 [A]</t>
  </si>
  <si>
    <t>572213</t>
  </si>
  <si>
    <t>SPOJOVACÍ POSTŘIK Z EMULZE DO 0,5KG/M2</t>
  </si>
  <si>
    <t xml:space="preserve">M2        </t>
  </si>
  <si>
    <t>povrchová úprava typ "A":1065,0m2*2=2 130,000 [A]
povrchová úprava typ "B":928,0m2=928,000 [B]
přechodový úsek:112,0m2*2=224,000 [C]
Celkem: A+B+C=3 282,000 [D]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</si>
  <si>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</si>
  <si>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572223</t>
  </si>
  <si>
    <t>SPOJOVACÍ POSTŘIK Z EMULZE DO 1,0KG/M2</t>
  </si>
  <si>
    <t>dle pol.č.57475:680,0m2=680,000 [A]</t>
  </si>
  <si>
    <t>57475</t>
  </si>
  <si>
    <t>VOZOVKOVÉ VÝZTUŽNÉ VRSTVY Z GEOMŘÍŽOVINY</t>
  </si>
  <si>
    <t>680,00*1,00=680,000 [A]</t>
  </si>
  <si>
    <t>- dodání geomříže v požadované kvalitě a v množství včetně přesahů (přesahy započteny v jednotkové ceně)
- očištění podkladu
- pokládka geomříže dle předepsaného technologického předpisu</t>
  </si>
  <si>
    <t>574A33</t>
  </si>
  <si>
    <t>ASFALTOVÝ BETON PRO OBRUSNÉ VRSTVY ACO 11 TL. 40MM</t>
  </si>
  <si>
    <t>povrchová úprava typ "A":1065,0m2=1 065,000 [A]
povrchová úprava typ "B":928,0m2=928,000 [B]
přechodový úsek:112,0m2=112,000 [C]
Celkem: A+B+C=2 105,000 [D]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</si>
  <si>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</si>
  <si>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574E06</t>
  </si>
  <si>
    <t>ASFALTOVÝ BETON PRO PODKLADNÍ VRSTVY ACP 16+, 16S
ACP 16+</t>
  </si>
  <si>
    <t>povrchová úprava typ "A":1065,0m2*0,08 (průměr. tl.)=85,200 [A]
přechodový úsek:112,0m2*0,03 (průměr. tl.)=3,360 [B]
Celkem: A+B=88,560 [C]</t>
  </si>
  <si>
    <t xml:space="preserve">Potrubí    </t>
  </si>
  <si>
    <t>89921</t>
  </si>
  <si>
    <t>VÝŠKOVÁ ÚPRAVA POKLOPŮ</t>
  </si>
  <si>
    <t xml:space="preserve">KUS       </t>
  </si>
  <si>
    <t>1ks=1,000 [A]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</si>
  <si>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</si>
  <si>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</si>
  <si>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</si>
  <si>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27ks=27,000 [A]</t>
  </si>
  <si>
    <t>Potrubí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</si>
</sst>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21</v>
      </c>
      <c r="C11" s="13">
        <f>'001'!H23</f>
      </c>
      <c r="D11" s="13">
        <f>'001'!P23</f>
      </c>
      <c r="E11" s="13">
        <f>C11+D11</f>
      </c>
    </row>
    <row r="12" spans="1:5" ht="12.75" customHeight="1">
      <c r="A12" s="7" t="s">
        <v>58</v>
      </c>
      <c r="B12" s="7" t="s">
        <v>57</v>
      </c>
      <c r="C12" s="13">
        <f>'101'!H50</f>
      </c>
      <c r="D12" s="13">
        <f>'101'!P50</f>
      </c>
      <c r="E12" s="13">
        <f>C12+D12</f>
      </c>
    </row>
  </sheetData>
  <sheetProtection formatColumns="0"/>
  <hyperlinks>
    <hyperlink ref="A11" location="#'001'!A1" tooltip="Odkaz na stranku objektu [001]" display="001"/>
    <hyperlink ref="A12" location="#'101'!A1" tooltip="Odkaz na stranku objektu [101]" display="1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ht="114.75">
      <c r="D14" s="15" t="s">
        <v>48</v>
      </c>
    </row>
    <row r="15" spans="1:16" ht="12.75">
      <c r="A15" s="7">
        <v>2</v>
      </c>
      <c r="B15" s="7" t="s">
        <v>49</v>
      </c>
      <c r="C15" s="7" t="s">
        <v>44</v>
      </c>
      <c r="D15" s="7" t="s">
        <v>50</v>
      </c>
      <c r="E15" s="7" t="s">
        <v>46</v>
      </c>
      <c r="F15" s="10">
        <v>1</v>
      </c>
      <c r="G15" s="14"/>
      <c r="H15" s="13">
        <f>ROUND((G15*F15),2)</f>
      </c>
      <c r="O15">
        <f>rekapitulace!H8</f>
      </c>
      <c r="P15">
        <f>O15/100*H15</f>
      </c>
    </row>
    <row r="16" ht="25.5">
      <c r="D16" s="15" t="s">
        <v>47</v>
      </c>
    </row>
    <row r="17" ht="267.75">
      <c r="D17" s="15" t="s">
        <v>51</v>
      </c>
    </row>
    <row r="18" spans="1:16" ht="12.75">
      <c r="A18" s="7">
        <v>3</v>
      </c>
      <c r="B18" s="7" t="s">
        <v>52</v>
      </c>
      <c r="C18" s="7" t="s">
        <v>44</v>
      </c>
      <c r="D18" s="7" t="s">
        <v>53</v>
      </c>
      <c r="E18" s="7" t="s">
        <v>46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47</v>
      </c>
    </row>
    <row r="20" ht="114.75">
      <c r="D20" s="15" t="s">
        <v>54</v>
      </c>
    </row>
    <row r="21" spans="1:16" ht="12.75" customHeight="1">
      <c r="A21" s="16"/>
      <c r="B21" s="16"/>
      <c r="C21" s="16" t="s">
        <v>42</v>
      </c>
      <c r="D21" s="16" t="s">
        <v>41</v>
      </c>
      <c r="E21" s="16"/>
      <c r="F21" s="16"/>
      <c r="G21" s="16"/>
      <c r="H21" s="16">
        <f>SUM(H12:H20)</f>
      </c>
      <c r="P21">
        <f>ROUND(SUM(P12:P20),2)</f>
      </c>
    </row>
    <row r="23" spans="1:16" ht="12.75" customHeight="1">
      <c r="A23" s="16"/>
      <c r="B23" s="16"/>
      <c r="C23" s="16"/>
      <c r="D23" s="16" t="s">
        <v>55</v>
      </c>
      <c r="E23" s="16"/>
      <c r="F23" s="16"/>
      <c r="G23" s="16"/>
      <c r="H23" s="16">
        <f>+H21</f>
      </c>
      <c r="P23">
        <f>+P21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56</v>
      </c>
      <c r="D5" s="5" t="s">
        <v>57</v>
      </c>
      <c r="E5" s="5"/>
    </row>
    <row r="6" spans="1:5" ht="12.75" customHeight="1">
      <c r="A6" t="s">
        <v>17</v>
      </c>
      <c r="C6" s="5" t="s">
        <v>58</v>
      </c>
      <c r="D6" s="5" t="s">
        <v>57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24</v>
      </c>
      <c r="D11" s="9" t="s">
        <v>59</v>
      </c>
      <c r="E11" s="9"/>
      <c r="F11" s="11"/>
      <c r="G11" s="9"/>
      <c r="H11" s="11"/>
    </row>
    <row r="12" spans="1:16" ht="12.75">
      <c r="A12" s="7">
        <v>1</v>
      </c>
      <c r="B12" s="7" t="s">
        <v>60</v>
      </c>
      <c r="C12" s="7" t="s">
        <v>44</v>
      </c>
      <c r="D12" s="7" t="s">
        <v>61</v>
      </c>
      <c r="E12" s="7" t="s">
        <v>62</v>
      </c>
      <c r="F12" s="10">
        <v>95.41</v>
      </c>
      <c r="G12" s="14"/>
      <c r="H12" s="13">
        <f>ROUND((G12*F12),2)</f>
      </c>
      <c r="O12">
        <f>rekapitulace!H8</f>
      </c>
      <c r="P12">
        <f>O12/100*H12</f>
      </c>
    </row>
    <row r="13" ht="267.75">
      <c r="D13" s="15" t="s">
        <v>63</v>
      </c>
    </row>
    <row r="14" ht="409.5">
      <c r="D14" s="15" t="s">
        <v>64</v>
      </c>
    </row>
    <row r="15" spans="1:16" ht="12.75" customHeight="1">
      <c r="A15" s="16"/>
      <c r="B15" s="16"/>
      <c r="C15" s="16" t="s">
        <v>24</v>
      </c>
      <c r="D15" s="16" t="s">
        <v>59</v>
      </c>
      <c r="E15" s="16"/>
      <c r="F15" s="16"/>
      <c r="G15" s="16"/>
      <c r="H15" s="16">
        <f>SUM(H12:H14)</f>
      </c>
      <c r="P15">
        <f>ROUND(SUM(P12:P14),2)</f>
      </c>
    </row>
    <row r="17" spans="1:8" ht="12.75" customHeight="1">
      <c r="A17" s="9"/>
      <c r="B17" s="9"/>
      <c r="C17" s="9" t="s">
        <v>37</v>
      </c>
      <c r="D17" s="9" t="s">
        <v>65</v>
      </c>
      <c r="E17" s="9"/>
      <c r="F17" s="11"/>
      <c r="G17" s="9"/>
      <c r="H17" s="11"/>
    </row>
    <row r="18" spans="1:16" ht="12.75">
      <c r="A18" s="7">
        <v>2</v>
      </c>
      <c r="B18" s="7" t="s">
        <v>66</v>
      </c>
      <c r="C18" s="7" t="s">
        <v>44</v>
      </c>
      <c r="D18" s="7" t="s">
        <v>67</v>
      </c>
      <c r="E18" s="7" t="s">
        <v>62</v>
      </c>
      <c r="F18" s="10">
        <v>3.5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68</v>
      </c>
    </row>
    <row r="20" ht="409.5">
      <c r="D20" s="15" t="s">
        <v>69</v>
      </c>
    </row>
    <row r="21" spans="1:16" ht="12.75">
      <c r="A21" s="7">
        <v>3</v>
      </c>
      <c r="B21" s="7" t="s">
        <v>70</v>
      </c>
      <c r="C21" s="7" t="s">
        <v>44</v>
      </c>
      <c r="D21" s="7" t="s">
        <v>71</v>
      </c>
      <c r="E21" s="7" t="s">
        <v>62</v>
      </c>
      <c r="F21" s="10">
        <v>28.2</v>
      </c>
      <c r="G21" s="14"/>
      <c r="H21" s="13">
        <f>ROUND((G21*F21),2)</f>
      </c>
      <c r="O21">
        <f>rekapitulace!H8</f>
      </c>
      <c r="P21">
        <f>O21/100*H21</f>
      </c>
    </row>
    <row r="22" ht="63.75">
      <c r="D22" s="15" t="s">
        <v>72</v>
      </c>
    </row>
    <row r="23" ht="409.5">
      <c r="D23" s="15" t="s">
        <v>69</v>
      </c>
    </row>
    <row r="24" spans="1:16" ht="12.75">
      <c r="A24" s="7">
        <v>4</v>
      </c>
      <c r="B24" s="7" t="s">
        <v>73</v>
      </c>
      <c r="C24" s="7" t="s">
        <v>44</v>
      </c>
      <c r="D24" s="7" t="s">
        <v>74</v>
      </c>
      <c r="E24" s="7" t="s">
        <v>75</v>
      </c>
      <c r="F24" s="10">
        <v>3282</v>
      </c>
      <c r="G24" s="14"/>
      <c r="H24" s="13">
        <f>ROUND((G24*F24),2)</f>
      </c>
      <c r="O24">
        <f>rekapitulace!H8</f>
      </c>
      <c r="P24">
        <f>O24/100*H24</f>
      </c>
    </row>
    <row r="25" ht="255">
      <c r="D25" s="15" t="s">
        <v>76</v>
      </c>
    </row>
    <row r="26" ht="357">
      <c r="D26" s="15" t="s">
        <v>77</v>
      </c>
    </row>
    <row r="27" spans="1:16" ht="12.75">
      <c r="A27" s="7">
        <v>5</v>
      </c>
      <c r="B27" s="7" t="s">
        <v>78</v>
      </c>
      <c r="C27" s="7" t="s">
        <v>44</v>
      </c>
      <c r="D27" s="7" t="s">
        <v>79</v>
      </c>
      <c r="E27" s="7" t="s">
        <v>75</v>
      </c>
      <c r="F27" s="10">
        <v>680</v>
      </c>
      <c r="G27" s="14"/>
      <c r="H27" s="13">
        <f>ROUND((G27*F27),2)</f>
      </c>
      <c r="O27">
        <f>rekapitulace!H8</f>
      </c>
      <c r="P27">
        <f>O27/100*H27</f>
      </c>
    </row>
    <row r="28" ht="63.75">
      <c r="D28" s="15" t="s">
        <v>80</v>
      </c>
    </row>
    <row r="29" ht="357">
      <c r="D29" s="15" t="s">
        <v>77</v>
      </c>
    </row>
    <row r="30" spans="1:16" ht="12.75">
      <c r="A30" s="7">
        <v>6</v>
      </c>
      <c r="B30" s="7" t="s">
        <v>81</v>
      </c>
      <c r="C30" s="7" t="s">
        <v>44</v>
      </c>
      <c r="D30" s="7" t="s">
        <v>82</v>
      </c>
      <c r="E30" s="7" t="s">
        <v>75</v>
      </c>
      <c r="F30" s="10">
        <v>680</v>
      </c>
      <c r="G30" s="14"/>
      <c r="H30" s="13">
        <f>ROUND((G30*F30),2)</f>
      </c>
      <c r="O30">
        <f>rekapitulace!H8</f>
      </c>
      <c r="P30">
        <f>O30/100*H30</f>
      </c>
    </row>
    <row r="31" ht="38.25">
      <c r="D31" s="15" t="s">
        <v>83</v>
      </c>
    </row>
    <row r="32" ht="318.75">
      <c r="D32" s="15" t="s">
        <v>84</v>
      </c>
    </row>
    <row r="33" spans="1:16" ht="12.75">
      <c r="A33" s="7">
        <v>7</v>
      </c>
      <c r="B33" s="7" t="s">
        <v>85</v>
      </c>
      <c r="C33" s="7" t="s">
        <v>44</v>
      </c>
      <c r="D33" s="7" t="s">
        <v>86</v>
      </c>
      <c r="E33" s="7" t="s">
        <v>75</v>
      </c>
      <c r="F33" s="10">
        <v>2105</v>
      </c>
      <c r="G33" s="14"/>
      <c r="H33" s="13">
        <f>ROUND((G33*F33),2)</f>
      </c>
      <c r="O33">
        <f>rekapitulace!H8</f>
      </c>
      <c r="P33">
        <f>O33/100*H33</f>
      </c>
    </row>
    <row r="34" ht="255">
      <c r="D34" s="15" t="s">
        <v>87</v>
      </c>
    </row>
    <row r="35" ht="409.5">
      <c r="D35" s="15" t="s">
        <v>88</v>
      </c>
    </row>
    <row r="36" spans="1:16" ht="12.75">
      <c r="A36" s="7">
        <v>8</v>
      </c>
      <c r="B36" s="7" t="s">
        <v>89</v>
      </c>
      <c r="C36" s="7" t="s">
        <v>44</v>
      </c>
      <c r="D36" s="7" t="s">
        <v>90</v>
      </c>
      <c r="E36" s="7" t="s">
        <v>62</v>
      </c>
      <c r="F36" s="10">
        <v>88.56</v>
      </c>
      <c r="G36" s="14"/>
      <c r="H36" s="13">
        <f>ROUND((G36*F36),2)</f>
      </c>
      <c r="O36">
        <f>rekapitulace!H8</f>
      </c>
      <c r="P36">
        <f>O36/100*H36</f>
      </c>
    </row>
    <row r="37" ht="216.75">
      <c r="D37" s="15" t="s">
        <v>91</v>
      </c>
    </row>
    <row r="38" ht="409.5">
      <c r="D38" s="15" t="s">
        <v>88</v>
      </c>
    </row>
    <row r="39" spans="1:16" ht="12.75" customHeight="1">
      <c r="A39" s="16"/>
      <c r="B39" s="16"/>
      <c r="C39" s="16" t="s">
        <v>37</v>
      </c>
      <c r="D39" s="16" t="s">
        <v>65</v>
      </c>
      <c r="E39" s="16"/>
      <c r="F39" s="16"/>
      <c r="G39" s="16"/>
      <c r="H39" s="16">
        <f>SUM(H18:H38)</f>
      </c>
      <c r="P39">
        <f>ROUND(SUM(P18:P38),2)</f>
      </c>
    </row>
    <row r="41" spans="1:8" ht="12.75" customHeight="1">
      <c r="A41" s="9"/>
      <c r="B41" s="9"/>
      <c r="C41" s="9" t="s">
        <v>40</v>
      </c>
      <c r="D41" s="9" t="s">
        <v>92</v>
      </c>
      <c r="E41" s="9"/>
      <c r="F41" s="11"/>
      <c r="G41" s="9"/>
      <c r="H41" s="11"/>
    </row>
    <row r="42" spans="1:16" ht="12.75">
      <c r="A42" s="7">
        <v>9</v>
      </c>
      <c r="B42" s="7" t="s">
        <v>93</v>
      </c>
      <c r="C42" s="7" t="s">
        <v>44</v>
      </c>
      <c r="D42" s="7" t="s">
        <v>94</v>
      </c>
      <c r="E42" s="7" t="s">
        <v>95</v>
      </c>
      <c r="F42" s="10">
        <v>1</v>
      </c>
      <c r="G42" s="14"/>
      <c r="H42" s="13">
        <f>ROUND((G42*F42),2)</f>
      </c>
      <c r="O42">
        <f>rekapitulace!H8</f>
      </c>
      <c r="P42">
        <f>O42/100*H42</f>
      </c>
    </row>
    <row r="43" ht="25.5">
      <c r="D43" s="15" t="s">
        <v>96</v>
      </c>
    </row>
    <row r="44" ht="280.5">
      <c r="D44" s="15" t="s">
        <v>97</v>
      </c>
    </row>
    <row r="45" spans="1:16" ht="12.75">
      <c r="A45" s="7">
        <v>10</v>
      </c>
      <c r="B45" s="7" t="s">
        <v>98</v>
      </c>
      <c r="C45" s="7" t="s">
        <v>44</v>
      </c>
      <c r="D45" s="7" t="s">
        <v>99</v>
      </c>
      <c r="E45" s="7" t="s">
        <v>95</v>
      </c>
      <c r="F45" s="10">
        <v>27</v>
      </c>
      <c r="G45" s="14"/>
      <c r="H45" s="13">
        <f>ROUND((G45*F45),2)</f>
      </c>
      <c r="O45">
        <f>rekapitulace!H8</f>
      </c>
      <c r="P45">
        <f>O45/100*H45</f>
      </c>
    </row>
    <row r="46" ht="25.5">
      <c r="D46" s="15" t="s">
        <v>100</v>
      </c>
    </row>
    <row r="47" ht="280.5">
      <c r="D47" s="15" t="s">
        <v>97</v>
      </c>
    </row>
    <row r="48" spans="1:16" ht="12.75" customHeight="1">
      <c r="A48" s="16"/>
      <c r="B48" s="16"/>
      <c r="C48" s="16" t="s">
        <v>40</v>
      </c>
      <c r="D48" s="16" t="s">
        <v>101</v>
      </c>
      <c r="E48" s="16"/>
      <c r="F48" s="16"/>
      <c r="G48" s="16"/>
      <c r="H48" s="16">
        <f>SUM(H42:H47)</f>
      </c>
      <c r="P48">
        <f>ROUND(SUM(P42:P47),2)</f>
      </c>
    </row>
    <row r="50" spans="1:16" ht="12.75" customHeight="1">
      <c r="A50" s="16"/>
      <c r="B50" s="16"/>
      <c r="C50" s="16"/>
      <c r="D50" s="16" t="s">
        <v>55</v>
      </c>
      <c r="E50" s="16"/>
      <c r="F50" s="16"/>
      <c r="G50" s="16"/>
      <c r="H50" s="16">
        <f>+H15+H39+H48</f>
      </c>
      <c r="P50">
        <f>+P15+P39+P48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