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401" sheetId="3" r:id="rId3"/>
  </sheets>
  <definedNames/>
  <calcPr calcId="125725"/>
</workbook>
</file>

<file path=xl/sharedStrings.xml><?xml version="1.0" encoding="utf-8"?>
<sst xmlns="http://schemas.openxmlformats.org/spreadsheetml/2006/main" count="1433" uniqueCount="418">
  <si>
    <t>Firma: NÝDRLE ZBYNĚK</t>
  </si>
  <si>
    <t>Soupis objektů s DPH</t>
  </si>
  <si>
    <t>Stavba: 19-160 - Souvislá údržba po opravách IS - ul. Zahradní,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</si>
  <si>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</si>
  <si>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</si>
  <si>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</si>
  <si>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</si>
  <si>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</si>
  <si>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</si>
  <si>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</si>
  <si>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</si>
  <si>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</si>
  <si>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</si>
  <si>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</si>
  <si>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</si>
  <si>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19-160</t>
  </si>
  <si>
    <t>Souvislá údržba po opravách IS - ul. Zahradní, Liberec</t>
  </si>
  <si>
    <t>O</t>
  </si>
  <si>
    <t>Rozpočet:</t>
  </si>
  <si>
    <t>0,00</t>
  </si>
  <si>
    <t>15,00</t>
  </si>
  <si>
    <t>21,00</t>
  </si>
  <si>
    <t>2</t>
  </si>
  <si>
    <t>3</t>
  </si>
  <si>
    <t>SO 101</t>
  </si>
  <si>
    <t>KOMUNIKACE A ZPEVNĚNÉ PLOCHY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</si>
  <si>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</si>
  <si>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</si>
  <si>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</si>
  <si>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</si>
  <si>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</si>
  <si>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</si>
  <si>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</si>
  <si>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</si>
  <si>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</si>
  <si>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</si>
  <si>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</si>
  <si>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</si>
  <si>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</si>
  <si>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</si>
  <si>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</si>
  <si>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</si>
  <si>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</si>
  <si>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</si>
  <si>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</si>
  <si>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</si>
  <si>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</si>
  <si>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</si>
  <si>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</si>
  <si>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</si>
  <si>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</si>
  <si>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</si>
  <si>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</si>
  <si>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z pol.č. 17120: 49,6=49,60 [A]</t>
  </si>
  <si>
    <t>TS</t>
  </si>
  <si>
    <t>zahrnuje veškeré poplatky provozovateli skládky související s uložením odpadu na skládce.</t>
  </si>
  <si>
    <t>014102</t>
  </si>
  <si>
    <t>T</t>
  </si>
  <si>
    <t>vybourané hmoty</t>
  </si>
  <si>
    <t>02720</t>
  </si>
  <si>
    <t>POMOC PRÁCE ZŘÍZ NEBO ZAJIŠŤ REGULACI A OCHRANU DOPRAVY</t>
  </si>
  <si>
    <t>KPL</t>
  </si>
  <si>
    <t>dopravní opatření po dobu stavby - zřízení, přesun, údržba demontáž</t>
  </si>
  <si>
    <t>zahrnuje veškeré náklady spojené s objednatelem požadovanými zařízeními</t>
  </si>
  <si>
    <t>02910</t>
  </si>
  <si>
    <t>a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</si>
  <si>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</si>
  <si>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</si>
  <si>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</si>
  <si>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b</t>
  </si>
  <si>
    <t>GEODETICKÉ PRÁCE STAVBY, VYTYČENÍ STAVBY</t>
  </si>
  <si>
    <t>02943</t>
  </si>
  <si>
    <t>OSTATNÍ POŽADAVKY - VYPRACOVÁNÍ RDS</t>
  </si>
  <si>
    <t>zahrnuje veškeré náklady spojené s objednatelem požadovanými pracemi</t>
  </si>
  <si>
    <t>7</t>
  </si>
  <si>
    <t>02944</t>
  </si>
  <si>
    <t>OSTAT POŽADAVKY - DOKUMENTACE SKUTEČ PROVEDENÍ V DIGIT FORMĚ</t>
  </si>
  <si>
    <t>8</t>
  </si>
  <si>
    <t>03100</t>
  </si>
  <si>
    <t>ZAŘÍZENÍ STAVENIŠTĚ - ZŘÍZENÍ, PROVOZ, DEMONTÁŽ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</si>
  <si>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</si>
  <si>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</si>
  <si>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Zemní práce</t>
  </si>
  <si>
    <t>113138</t>
  </si>
  <si>
    <t>ODSTRANĚNÍ KRYTU ZPEVNĚNÝCH PLOCH S ASFALT POJIVEM, ODVOZ DO 20KM</t>
  </si>
  <si>
    <t>vybourání živičného krytu</t>
  </si>
  <si>
    <t>litý asfalt-chodník: (960,0+235,0+81,0)m2*0,04=51,04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</si>
  <si>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</si>
  <si>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113158</t>
  </si>
  <si>
    <t>ODSTRANĚNÍ KRYTU ZPEVNĚNÝCH PLOCH Z BETONU, ODVOZ DO 20KM</t>
  </si>
  <si>
    <t>7,0m2*0,10=0,70 [A]</t>
  </si>
  <si>
    <t>11</t>
  </si>
  <si>
    <t>113174</t>
  </si>
  <si>
    <t>ODSTRAN KRYTU ZPEVNĚNÝCH PLOCH Z DLAŽEB KOSTEK, ODVOZ DO 5KM</t>
  </si>
  <si>
    <t>ODVOZ NA DEPONII INVESTORA</t>
  </si>
  <si>
    <t>70,0m2*0,10=7,00 [A]</t>
  </si>
  <si>
    <t>12</t>
  </si>
  <si>
    <t>113188</t>
  </si>
  <si>
    <t>ODSTRANĚNÍ KRYTU ZPEVNĚNÝCH PLOCH Z DLAŽDIC, ODVOZ DO 20KM</t>
  </si>
  <si>
    <t>20,0m2*0,08=1,60 [A]</t>
  </si>
  <si>
    <t>13</t>
  </si>
  <si>
    <t>113328</t>
  </si>
  <si>
    <t>ODSTRAN PODKL ZPEVNĚNÝCH PLOCH Z KAMENIVA NESTMEL, ODVOZ DO 20KM</t>
  </si>
  <si>
    <t>3065,0m2*0,35=1 072,75 [A] 
960,0m2*0,08+235,0m2*0,22+81,0m2*0,28=151,18 [B] 
66,0m2*0,29+4,0m2*0,35=20,54 [C] 
20,0m2*0,31=6,20 [D] 
7,0m2*0,29=2,03 [E] 
Celkem: A+B+C+D+E=1 252,70 [F]</t>
  </si>
  <si>
    <t>14</t>
  </si>
  <si>
    <t>113358</t>
  </si>
  <si>
    <t>ODSTRAN PODKLADU ZPEVNĚNÝCH PLOCH Z BETONU, ODVOZ DO 20KM</t>
  </si>
  <si>
    <t>litý asfalt-chodník: (960,0+235,0+81,0)m2*0,13=165,88 [A]</t>
  </si>
  <si>
    <t>15</t>
  </si>
  <si>
    <t>113518</t>
  </si>
  <si>
    <t>ODSTRANĚNÍ ZÁHONOVÝCH OBRUBNÍKŮ, ODVOZ DO 20KM</t>
  </si>
  <si>
    <t>M</t>
  </si>
  <si>
    <t>16</t>
  </si>
  <si>
    <t>113528</t>
  </si>
  <si>
    <t>ODSTRANĚNÍ CHODNÍKOVÝCH A SILNIČNÍCH OBRUBNÍKŮ BETONOVÝCH, ODVOZ DO 20KM</t>
  </si>
  <si>
    <t>17</t>
  </si>
  <si>
    <t>113534</t>
  </si>
  <si>
    <t>ODSTRANĚNÍ CHODNÍKOVÝCH KAMENNÝCH OBRUBNÍKŮ, ODVOZ DO 5KM</t>
  </si>
  <si>
    <t>ODVOZ NA DEPONII STAVBY - BUDE ZPĚTNĚ POUŽITO</t>
  </si>
  <si>
    <t>18</t>
  </si>
  <si>
    <t>113728</t>
  </si>
  <si>
    <t>FRÉZOVÁNÍ ZPEVNĚNÝCH PLOCH ASFALTOVÝCH, ODVOZ DO 20KM</t>
  </si>
  <si>
    <t>3065,0m2*0,10=306,50 [A] 
120,0m2*0,04=4,80 [B] 
60,0m2*0,06=3,60 [C] 
Celkem: A+B+C=314,90 [D]</t>
  </si>
  <si>
    <t>19</t>
  </si>
  <si>
    <t>123738</t>
  </si>
  <si>
    <t>ODKOP PRO SPOD STAVBU SILNIC A ŽELEZNIC TŘ. 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</si>
  <si>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</si>
  <si>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</si>
  <si>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125734</t>
  </si>
  <si>
    <t>VYKOPÁVKY ZE ZEMNÍKŮ A SKLÁDEK TŘ. I, ODVOZ DO 5KM</t>
  </si>
  <si>
    <t>natěžení a dovoz ornice z deponie</t>
  </si>
  <si>
    <t>pro pol.č. 18230: 20,0=20,00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</si>
  <si>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</si>
  <si>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21</t>
  </si>
  <si>
    <t>132738</t>
  </si>
  <si>
    <t>HLOUBENÍ RÝH ŠÍŘ DO 2M PAŽ I NEPAŽ TŘ. I, ODVOZ DO 20KM</t>
  </si>
  <si>
    <t>přípojky UV: 33,0*0,80*1,50=39,60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</si>
  <si>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</si>
  <si>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22</t>
  </si>
  <si>
    <t>17120</t>
  </si>
  <si>
    <t>ULOŽENÍ SYPANINY DO NÁSYPŮ A NA SKLÁDKY BEZ ZHUTNĚNÍ</t>
  </si>
  <si>
    <t>z pol.č. 123738: 10,0=10,00 [A] 
z pol.č. 132738: 39,6=39,60 [B] 
Celkem: A+B=49,60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</si>
  <si>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</si>
  <si>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</si>
  <si>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17380</t>
  </si>
  <si>
    <t>ZEMNÍ KRAJNICE A DOSYPÁVKY Z NAKUPOVANÝCH MATERIÁLŮ</t>
  </si>
  <si>
    <t>zemina vhodná k přímému použití bez úpravy dle ČSN 73 6133.  
Štěrk, nebo písek v jakémkoli poměru s frakcí max. 60mm.  Podíl jemných částic max. 15%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</si>
  <si>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</si>
  <si>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</si>
  <si>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17481</t>
  </si>
  <si>
    <t>ZÁSYP JAM A RÝH Z NAKUPOVANÝCH MATERIÁLŮ</t>
  </si>
  <si>
    <t>nesedavá zemina nebo štěrk 5-32 mm</t>
  </si>
  <si>
    <t>přípojky UV: 33,0*0,80*(1,50-0,15-0,45)=23,76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</si>
  <si>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</si>
  <si>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25</t>
  </si>
  <si>
    <t>17581</t>
  </si>
  <si>
    <t>OBSYP POTRUBÍ A OBJEKTŮ Z NAKUPOVANÝCH MATERIÁLŮ</t>
  </si>
  <si>
    <t>těžené kamenivo fr. 0-4</t>
  </si>
  <si>
    <t>přípojky UV: 33,0*0,80*0,45=11,88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</si>
  <si>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</si>
  <si>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26</t>
  </si>
  <si>
    <t>18110</t>
  </si>
  <si>
    <t>ÚPRAVA PLÁNĚ SE ZHUTNĚNÍM V HORNINĚ TŘ. I</t>
  </si>
  <si>
    <t>M2</t>
  </si>
  <si>
    <t>2925,0+48,0+1006,0+285,0=4 264,00 [A]</t>
  </si>
  <si>
    <t>položka zahrnuje úpravu pláně včetně vyrovnání výškových rozdílů. Míru zhutnění určuje projekt.</t>
  </si>
  <si>
    <t>27</t>
  </si>
  <si>
    <t>18230</t>
  </si>
  <si>
    <t>ROZPROSTŘENÍ ORNICE V ROVINĚ</t>
  </si>
  <si>
    <t>200,0*0,10=20,00 [A]</t>
  </si>
  <si>
    <t>položka zahrnuje:  
nutné přemístění ornice z dočasných skládek vzdálených do 50m  
rozprostření ornice v předepsané tloušťce v rovině a ve svahu do 1:5</t>
  </si>
  <si>
    <t>28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</si>
  <si>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</si>
  <si>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</si>
  <si>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</si>
  <si>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29</t>
  </si>
  <si>
    <t>183511</t>
  </si>
  <si>
    <t>CHEMICKÉ ODPLEVELENÍ CELOPLOŠNÉ</t>
  </si>
  <si>
    <t>před výsevem travní směsi</t>
  </si>
  <si>
    <t>položka zahrnuje celoplošný postřik a chemickou likvidace nežádoucích rostlin nebo jejích částí a zabránění jejich dalšímu růstu na urovnaném volném terénu</t>
  </si>
  <si>
    <t>Základy</t>
  </si>
  <si>
    <t>30</t>
  </si>
  <si>
    <t>21263</t>
  </si>
  <si>
    <t>TRATIVODY KOMPLET Z TRUB Z PLAST HMOT DN DO 150MM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</si>
  <si>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</si>
  <si>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</si>
  <si>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31</t>
  </si>
  <si>
    <t>45157</t>
  </si>
  <si>
    <t>PODKLADNÍ A VÝPLŇOVÉ VRSTVY Z KAMENIVA TĚŽENÉHO</t>
  </si>
  <si>
    <t>přípojky UV: 33,0*0,80*0,15=3,96 [A]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</si>
  <si>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</si>
  <si>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</si>
  <si>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32</t>
  </si>
  <si>
    <t>56330</t>
  </si>
  <si>
    <t>VOZOVKOVÉ VRSTVY ZE ŠTĚRKODRTI</t>
  </si>
  <si>
    <t>32/63</t>
  </si>
  <si>
    <t>vozovka: 2925,0*0,20=585,00 [A] 
sjezdy: 289,0*0,15=43,35 [B] 
Celkem: A+B=628,35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</si>
  <si>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</si>
  <si>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33</t>
  </si>
  <si>
    <t>0/63</t>
  </si>
  <si>
    <t>vozovka: 2925,0*0,15=438,75 [A] 
sjezdy: 289,0*0,12=34,68 [B] 
chodník: (1006,0+48,0)*0,15=158,10 [C] 
Celkem: A+B+C=631,53 [D]</t>
  </si>
  <si>
    <t>34</t>
  </si>
  <si>
    <t>56360</t>
  </si>
  <si>
    <t>VOZOVKOVÉ VRSTVY Z RECYKLOVANÉHO MATERIÁLU</t>
  </si>
  <si>
    <t>živičný recyklát</t>
  </si>
  <si>
    <t>živ.chodník: 48,0m2*0,05=2,40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</si>
  <si>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</si>
  <si>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35</t>
  </si>
  <si>
    <t>572213</t>
  </si>
  <si>
    <t>SPOJOVACÍ POSTŘIK Z EMULZE DO 0,5KG/M2</t>
  </si>
  <si>
    <t>vozovka: 2925,0m2+120,0m2=3 045,00 [A] 
živ.chodník: 48,0m2=48,00 [B] 
Celkem: A+B=3 093,00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</si>
  <si>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</si>
  <si>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36</t>
  </si>
  <si>
    <t>574A01</t>
  </si>
  <si>
    <t>ASFALTOVÝ BETON PRO OBRUSNÉ VRSTVY ACO 8</t>
  </si>
  <si>
    <t>tl.vrstvy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</si>
  <si>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</si>
  <si>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37</t>
  </si>
  <si>
    <t>574A04</t>
  </si>
  <si>
    <t>ASFALTOVÝ BETON PRO OBRUSNÉ VRSTVY ACO 11+, 11S</t>
  </si>
  <si>
    <t>tl. vrstvy 40mm</t>
  </si>
  <si>
    <t>vozovka: 2925,0*0,04+120,0*0,04=121,80 [A]</t>
  </si>
  <si>
    <t>38</t>
  </si>
  <si>
    <t>574E06</t>
  </si>
  <si>
    <t>ASFALTOVÝ BETON PRO PODKLADNÍ VRSTVY ACP 16+, 16S</t>
  </si>
  <si>
    <t>tl.vrstvy 60mm</t>
  </si>
  <si>
    <t>vozovka: 2925,0*0,06+60,0*0,06=179,10 [A]</t>
  </si>
  <si>
    <t>39</t>
  </si>
  <si>
    <t>582611</t>
  </si>
  <si>
    <t>KRYTY Z BETON DLAŽDIC SE ZÁMKEM ŠEDÝCH TL 60MM DO LOŽE Z KAM</t>
  </si>
  <si>
    <t>chodník: 1006,0m2-31,0m2=975,00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</si>
  <si>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</si>
  <si>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40</t>
  </si>
  <si>
    <t>582612</t>
  </si>
  <si>
    <t>KRYTY Z BETON DLAŽDIC SE ZÁMKEM ŠEDÝCH TL 80MM DO LOŽE Z KAM</t>
  </si>
  <si>
    <t>sjezdy: 289,0m2-(49,0+11,2)m2=228,80 [A]</t>
  </si>
  <si>
    <t>41</t>
  </si>
  <si>
    <t>582618</t>
  </si>
  <si>
    <t>KRYTY Z BETON DLAŽDIC SE ZÁMKEM ŠEDÝCH RELIÉF TL 80MM DO LOŽE Z KAM</t>
  </si>
  <si>
    <t>hmatová dlažba šedá š. 400mm - vodící drážka</t>
  </si>
  <si>
    <t>28,0*0,4=11,20 [A]</t>
  </si>
  <si>
    <t>42</t>
  </si>
  <si>
    <t>58261A</t>
  </si>
  <si>
    <t>KRYTY Z BETON DLAŽDIC SE ZÁMKEM BAREV RELIÉF TL 60MM DO LOŽE Z KAM</t>
  </si>
  <si>
    <t>hmatová dlažba červená (varovné a signální pásy)</t>
  </si>
  <si>
    <t>43</t>
  </si>
  <si>
    <t>58261B</t>
  </si>
  <si>
    <t>KRYTY Z BETON DLAŽDIC SE ZÁMKEM BAREV RELIÉF TL 80MM DO LOŽE Z KAM</t>
  </si>
  <si>
    <t>44</t>
  </si>
  <si>
    <t>587206</t>
  </si>
  <si>
    <t>PŘEDLÁŽDĚNÍ KRYTU Z BETONOVÝCH DLAŽDIC SE ZÁMKEM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</si>
  <si>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</si>
  <si>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Přidružená stavební výroba</t>
  </si>
  <si>
    <t>45</t>
  </si>
  <si>
    <t>711117</t>
  </si>
  <si>
    <t>IZOLACE BĚŽNÝCH KONSTRUKCÍ PROTI ZEMNÍ VLHKOSTI Z PE FÓLIÍ</t>
  </si>
  <si>
    <t>izolační pás mezi chodníkem a svislou konstrukcí přilehlých objektů (budovy, ploty) 
včetně systémové lišty</t>
  </si>
  <si>
    <t>95,0*1,5=142,50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</si>
  <si>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</si>
  <si>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</si>
  <si>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46</t>
  </si>
  <si>
    <t>87433</t>
  </si>
  <si>
    <t>POTRUBÍ Z TRUB PLASTOVÝCH ODPADNÍCH DN DO 150MM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</si>
  <si>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</si>
  <si>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47</t>
  </si>
  <si>
    <t>89712</t>
  </si>
  <si>
    <t>VPUSŤ KANALIZAČNÍ ULIČNÍ KOMPLETNÍ Z BETONOVÝCH DÍLCŮ</t>
  </si>
  <si>
    <t>KUS</t>
  </si>
  <si>
    <t>typová uliční vpust s litinovou mříží, zat. D400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</si>
  <si>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</si>
  <si>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48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</si>
  <si>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</si>
  <si>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</si>
  <si>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</si>
  <si>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49</t>
  </si>
  <si>
    <t>89923</t>
  </si>
  <si>
    <t>VÝŠKOVÁ ÚPRAVA KRYCÍCH HRNCŮ</t>
  </si>
  <si>
    <t>5+5=10,00 [A]</t>
  </si>
  <si>
    <t>Ostatní konstrukce a práce</t>
  </si>
  <si>
    <t>50</t>
  </si>
  <si>
    <t>914121</t>
  </si>
  <si>
    <t>DOPRAVNÍ ZNAČKY ZÁKLADNÍ VELIKOSTI OCELOVÉ FÓLIE TŘ 1 - DODÁVKA A MONTÁŽ</t>
  </si>
  <si>
    <t>16+14=30,00 [A]</t>
  </si>
  <si>
    <t>položka zahrnuje:  
- dodávku a montáž značek v požadovaném provedení</t>
  </si>
  <si>
    <t>51</t>
  </si>
  <si>
    <t>914123</t>
  </si>
  <si>
    <t>DOPRAVNÍ ZNAČKY ZÁKLADNÍ VELIKOSTI OCELOVÉ FÓLIE TŘ 1 - DEMONTÁŽ</t>
  </si>
  <si>
    <t>odvoz do depozitu - dle určení stavebníka</t>
  </si>
  <si>
    <t>16+2=18,00 [A]</t>
  </si>
  <si>
    <t>Položka zahrnuje odstranění, demontáž a odklizení materiálu s odvozem na předepsané místo</t>
  </si>
  <si>
    <t>52</t>
  </si>
  <si>
    <t>914911</t>
  </si>
  <si>
    <t>SLOUPKY A STOJKY DOPRAVNÍCH ZNAČEK Z OCEL TRUBEK SE ZABETONOVÁNÍM - DODÁVKA A MONTÁŽ</t>
  </si>
  <si>
    <t>13+8=21,00 [A]</t>
  </si>
  <si>
    <t>položka zahrnuje:  
- sloupky a upevňovací zařízení včetně jejich osazení (betonová patka, zemní práce)</t>
  </si>
  <si>
    <t>53</t>
  </si>
  <si>
    <t>914913</t>
  </si>
  <si>
    <t>SLOUPKY A STOJKY DZ Z OCEL TRUBEK ZABETON DEMONTÁŽ</t>
  </si>
  <si>
    <t>13+2=15,00 [A]</t>
  </si>
  <si>
    <t>54</t>
  </si>
  <si>
    <t>915211</t>
  </si>
  <si>
    <t>VODOROVNÉ DOPRAVNÍ ZNAČENÍ PLASTEM HLADKÉ - DODÁVKA A POKLÁDKA</t>
  </si>
  <si>
    <t>V7a: 17,0m2=17,00 [A] 
V7b: 12,0*0,25=3,00 [B] 
V10d: 85,0*0,25=21,25 [C] 
V12c žlutá: 27,0*0,25=6,75 [D] 
Celkem: A+B+C+D=48,00 [E]</t>
  </si>
  <si>
    <t>položka zahrnuje:  
- dodání a pokládku nátěrového materiálu (měří se pouze natíraná plocha)  
- předznačení a reflexní úpravu</t>
  </si>
  <si>
    <t>55</t>
  </si>
  <si>
    <t>917211</t>
  </si>
  <si>
    <t>ZÁHONOVÉ OBRUBY Z BETONOVÝCH OBRUBNÍKŮ ŠÍŘ 50MM</t>
  </si>
  <si>
    <t>sadová obruba 50/200mm, včetně betonového lože</t>
  </si>
  <si>
    <t>Položka zahrnuje:  
dodání a pokládku betonových obrubníků o rozměrech předepsaných zadávací dokumentací  
betonové lože i boční betonovou opěrku.</t>
  </si>
  <si>
    <t>56</t>
  </si>
  <si>
    <t>917223</t>
  </si>
  <si>
    <t>SILNIČNÍ A CHODNÍKOVÉ OBRUBY Z BETONOVÝCH OBRUBNÍKŮ ŠÍŘ 100MM</t>
  </si>
  <si>
    <t>obruba 100/250mm, včetně betonového lože</t>
  </si>
  <si>
    <t>57</t>
  </si>
  <si>
    <t>917224</t>
  </si>
  <si>
    <t>SILNIČNÍ A CHODNÍKOVÉ OBRUBY Z BETONOVÝCH OBRUBNÍKŮ ŠÍŘ 150MM</t>
  </si>
  <si>
    <t>silniční obruba 150/250mm, včetně betonového lože</t>
  </si>
  <si>
    <t>58</t>
  </si>
  <si>
    <t>917427</t>
  </si>
  <si>
    <t>CHODNÍKOVÉ OBRUBY Z KAMENNÝCH OBRUBNÍKŮ ŠÍŘ 300MM</t>
  </si>
  <si>
    <t>bez nákupu - použití stáv.obrub z deponie 
včetně betonového lože</t>
  </si>
  <si>
    <t>Položka zahrnuje:  
dodání a pokládku kamenných obrubníků o rozměrech předepsaných zadávací dokumentací  
betonové lože i boční betonovou opěrku.</t>
  </si>
  <si>
    <t>59</t>
  </si>
  <si>
    <t>919112</t>
  </si>
  <si>
    <t>ŘEZÁNÍ ASFALTOVÉHO KRYTU VOZOVEK TL DO 100MM</t>
  </si>
  <si>
    <t>položka zahrnuje řezání vozovkové vrstvy v předepsané tloušťce, včetně spotřeby vody</t>
  </si>
  <si>
    <t>60</t>
  </si>
  <si>
    <t>96687</t>
  </si>
  <si>
    <t>VYBOURÁNÍ ULIČNÍCH VPUSTÍ KOMPLETNÍCH</t>
  </si>
  <si>
    <t>včetně odvozu na skládku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</si>
  <si>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</si>
  <si>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401</t>
  </si>
  <si>
    <t>VEŘEJNÉ OSVĚTLENÍ</t>
  </si>
  <si>
    <t>001</t>
  </si>
  <si>
    <t>Demontáž stožáru VO vč. základu</t>
  </si>
  <si>
    <t>002</t>
  </si>
  <si>
    <t>Demontáž stávajícho svítidla</t>
  </si>
  <si>
    <t>003</t>
  </si>
  <si>
    <t>Stožár stupňovitý vetknutý výška 7m, pozink.</t>
  </si>
  <si>
    <t>004</t>
  </si>
  <si>
    <t>Stožárová svorkovnice 9.16.4, 1x6A</t>
  </si>
  <si>
    <t>005</t>
  </si>
  <si>
    <t>Úprava zapojení a přepojení spínacího bodu</t>
  </si>
  <si>
    <t>006</t>
  </si>
  <si>
    <t>Rozpojovací skříň, samostatně stojící pilíř, 6x třífázový odpojovač vč. válcových pojistek</t>
  </si>
  <si>
    <t>007</t>
  </si>
  <si>
    <t>Plastový samostatně stojící pilíř bez vybavení</t>
  </si>
  <si>
    <t>008</t>
  </si>
  <si>
    <t>Svítidlo Street LED 64,8W, 3000K dle světelně technického výpočtu</t>
  </si>
  <si>
    <t>009</t>
  </si>
  <si>
    <t>Kabel CYKY 4x16</t>
  </si>
  <si>
    <t>010</t>
  </si>
  <si>
    <t>Kabel CYKY 4x10</t>
  </si>
  <si>
    <t>011</t>
  </si>
  <si>
    <t>Kabel CYKY 3x1,5</t>
  </si>
  <si>
    <t>012</t>
  </si>
  <si>
    <t>Zemnící pásovina FeZn 30x4</t>
  </si>
  <si>
    <t>013</t>
  </si>
  <si>
    <t>Zemnící drát FeZn 10mm</t>
  </si>
  <si>
    <t>014</t>
  </si>
  <si>
    <t>Oko na zemnící drát M8</t>
  </si>
  <si>
    <t>015</t>
  </si>
  <si>
    <t>Svorka SK</t>
  </si>
  <si>
    <t>016</t>
  </si>
  <si>
    <t>Chránička KOPOFLEX 50</t>
  </si>
  <si>
    <t>017</t>
  </si>
  <si>
    <t>Chránička KOPODUR 110</t>
  </si>
  <si>
    <t>018</t>
  </si>
  <si>
    <t>Chránička HDPE40, osazená 7x mikrotrubičkou</t>
  </si>
  <si>
    <t>019</t>
  </si>
  <si>
    <t>Půlená chránička pro ochranu stáv. sítí, DN110</t>
  </si>
  <si>
    <t>020</t>
  </si>
  <si>
    <t>Výkop pro základ pilíře</t>
  </si>
  <si>
    <t>021</t>
  </si>
  <si>
    <t>Štěrkový hutněný základ pro pilíř</t>
  </si>
  <si>
    <t>022</t>
  </si>
  <si>
    <t>Výkop pro betonový základ stožáru</t>
  </si>
  <si>
    <t>023</t>
  </si>
  <si>
    <t>Betonový základ pro stožár s pouzdrem</t>
  </si>
  <si>
    <t>024</t>
  </si>
  <si>
    <t>Výkop 30x60</t>
  </si>
  <si>
    <t>025</t>
  </si>
  <si>
    <t>Zához včetně hutnění 30x40</t>
  </si>
  <si>
    <t>026</t>
  </si>
  <si>
    <t>Výkop 50x120</t>
  </si>
  <si>
    <t>027</t>
  </si>
  <si>
    <t>Zához včetně hutnění 50x100</t>
  </si>
  <si>
    <t>028</t>
  </si>
  <si>
    <t>Pískové lože 30x20cm</t>
  </si>
  <si>
    <t>029</t>
  </si>
  <si>
    <t>Provizorní úprava terénu</t>
  </si>
  <si>
    <t>030</t>
  </si>
  <si>
    <t>Spojovací a montážní materiál</t>
  </si>
  <si>
    <t>SOUBOR</t>
  </si>
  <si>
    <t>031</t>
  </si>
  <si>
    <t>Napojení na stávající rozvody</t>
  </si>
  <si>
    <t>032</t>
  </si>
  <si>
    <t>Úprava stáv. základu VO pro napojení kabelu</t>
  </si>
  <si>
    <t>033</t>
  </si>
  <si>
    <t>Odvoz a likvidace odpadu</t>
  </si>
  <si>
    <t>034</t>
  </si>
  <si>
    <t>Pronájem plošiny</t>
  </si>
  <si>
    <t>HOD</t>
  </si>
  <si>
    <t>035</t>
  </si>
  <si>
    <t>Vytýčení stávajcích sítí, aktualizovaná vyjádření</t>
  </si>
  <si>
    <t>036</t>
  </si>
  <si>
    <t>Geodetické zaměření vč geometrického plánu</t>
  </si>
  <si>
    <t>037</t>
  </si>
  <si>
    <t>Pomocné montážní a zednické práce</t>
  </si>
  <si>
    <t>038</t>
  </si>
  <si>
    <t>Doprava</t>
  </si>
  <si>
    <t>039</t>
  </si>
  <si>
    <t>Výchozí revize</t>
  </si>
  <si>
    <t>040</t>
  </si>
  <si>
    <t>Koordinace se správci sítí ČEZ, VO, CETIN</t>
  </si>
  <si>
    <t>041</t>
  </si>
  <si>
    <t>Projektová dokumentace skutečného provedení</t>
  </si>
  <si>
    <t>z pol.č. 113138: 51,04m3*1,3t/m3=66,35 [A] 
z pol.č. 113158: 0,7m3*2,5t/m=1,75 [B] 
z pol.č. 113188: 1,6m3*2,2t/m3=3,52 [C] 
z pol.č. 113328: 1252,7m3*1,8t/m3=2 254,86 [D] 
z pol.č. 113358: 165,88m3*2,5t/m3=414,70 [E] 
z pol.č. 113518: 80,0m*0,04t/m=3,20 [F] 
z pol.č. 113528: 740,0m*0,1t/m=74,00 [G] 
z pol.č. 96687: 22ks*0,3t/ks=6,60 [H] 
Celkem: A+B+C+D+E+F+G+H=2 753,98 [I]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</si>
</sst>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0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28575"/>
          <a:ext cx="13335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2"/>
      <c r="B1" s="1" t="s">
        <v>0</v>
      </c>
      <c r="C1" s="1"/>
      <c r="D1" s="1"/>
      <c r="E1" s="1"/>
    </row>
    <row r="2" spans="1:5" ht="12.75" customHeight="1">
      <c r="A2" s="32"/>
      <c r="B2" s="33" t="s">
        <v>1</v>
      </c>
      <c r="C2" s="1"/>
      <c r="D2" s="1"/>
      <c r="E2" s="1"/>
    </row>
    <row r="3" spans="1:5" ht="20.1" customHeight="1">
      <c r="A3" s="32"/>
      <c r="B3" s="32"/>
      <c r="C3" s="1"/>
      <c r="D3" s="1"/>
      <c r="E3" s="1"/>
    </row>
    <row r="4" spans="1:5" ht="20.1" customHeight="1">
      <c r="A4" s="1"/>
      <c r="B4" s="34" t="s">
        <v>2</v>
      </c>
      <c r="C4" s="32"/>
      <c r="D4" s="32"/>
      <c r="E4" s="1"/>
    </row>
    <row r="5" spans="1:5" ht="12.75" customHeight="1">
      <c r="A5" s="1"/>
      <c r="B5" s="32" t="s">
        <v>3</v>
      </c>
      <c r="C5" s="32"/>
      <c r="D5" s="32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101'!I3</f>
        <v>0</v>
      </c>
      <c r="D10" s="16">
        <f>'SO 101'!O2</f>
        <v>0</v>
      </c>
      <c r="E10" s="16">
        <f>C10+D10</f>
        <v>0</v>
      </c>
    </row>
    <row r="11" spans="1:5" ht="12.75" customHeight="1">
      <c r="A11" s="15" t="s">
        <v>331</v>
      </c>
      <c r="B11" s="15" t="s">
        <v>332</v>
      </c>
      <c r="C11" s="16">
        <f>'SO 401'!I3</f>
        <v>0</v>
      </c>
      <c r="D11" s="16">
        <f>'SO 401'!O2</f>
        <v>0</v>
      </c>
      <c r="E11" s="16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5"/>
  <sheetViews>
    <sheetView workbookViewId="0" topLeftCell="B1">
      <pane ySplit="7" topLeftCell="A241" activePane="bottomLeft" state="frozen"/>
      <selection pane="bottomLeft" activeCell="H253" sqref="H25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0+O8+O41+O126+O131+O136+O189+O194+O211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2"/>
      <c r="E3" s="10" t="s">
        <v>16</v>
      </c>
      <c r="F3" s="1"/>
      <c r="G3" s="8"/>
      <c r="H3" s="7" t="s">
        <v>24</v>
      </c>
      <c r="I3" s="31">
        <f>0+I8+I41+I126+I131+I136+I189+I194+I211</f>
        <v>0</v>
      </c>
      <c r="O3" t="s">
        <v>19</v>
      </c>
      <c r="P3" t="s">
        <v>22</v>
      </c>
    </row>
    <row r="4" spans="1:16" ht="15" customHeight="1">
      <c r="A4" t="s">
        <v>17</v>
      </c>
      <c r="B4" s="12" t="s">
        <v>18</v>
      </c>
      <c r="C4" s="37" t="s">
        <v>24</v>
      </c>
      <c r="D4" s="38"/>
      <c r="E4" s="13" t="s">
        <v>25</v>
      </c>
      <c r="F4" s="5"/>
      <c r="G4" s="5"/>
      <c r="H4" s="14"/>
      <c r="I4" s="14"/>
      <c r="O4" t="s">
        <v>20</v>
      </c>
      <c r="P4" t="s">
        <v>22</v>
      </c>
    </row>
    <row r="5" spans="1:16" ht="12.75" customHeight="1">
      <c r="A5" s="35" t="s">
        <v>26</v>
      </c>
      <c r="B5" s="35" t="s">
        <v>28</v>
      </c>
      <c r="C5" s="35" t="s">
        <v>30</v>
      </c>
      <c r="D5" s="35" t="s">
        <v>31</v>
      </c>
      <c r="E5" s="35" t="s">
        <v>32</v>
      </c>
      <c r="F5" s="35" t="s">
        <v>34</v>
      </c>
      <c r="G5" s="35" t="s">
        <v>36</v>
      </c>
      <c r="H5" s="35" t="s">
        <v>38</v>
      </c>
      <c r="I5" s="35"/>
      <c r="O5" t="s">
        <v>21</v>
      </c>
      <c r="P5" t="s">
        <v>22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22</v>
      </c>
      <c r="D7" s="11" t="s">
        <v>23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49.6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12.75">
      <c r="A10" s="25" t="s">
        <v>50</v>
      </c>
      <c r="E10" s="26" t="s">
        <v>51</v>
      </c>
    </row>
    <row r="11" spans="1:5" ht="12.75">
      <c r="A11" s="27" t="s">
        <v>52</v>
      </c>
      <c r="E11" s="28" t="s">
        <v>53</v>
      </c>
    </row>
    <row r="12" spans="1:5" ht="25.5">
      <c r="A12" t="s">
        <v>54</v>
      </c>
      <c r="E12" s="26" t="s">
        <v>55</v>
      </c>
    </row>
    <row r="13" spans="1:16" ht="12.75">
      <c r="A13" s="17" t="s">
        <v>45</v>
      </c>
      <c r="B13" s="21" t="s">
        <v>22</v>
      </c>
      <c r="C13" s="21" t="s">
        <v>56</v>
      </c>
      <c r="D13" s="17" t="s">
        <v>47</v>
      </c>
      <c r="E13" s="22" t="s">
        <v>48</v>
      </c>
      <c r="F13" s="23" t="s">
        <v>57</v>
      </c>
      <c r="G13" s="24">
        <v>2824.98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5" t="s">
        <v>50</v>
      </c>
      <c r="E14" s="26" t="s">
        <v>58</v>
      </c>
    </row>
    <row r="15" spans="1:5" ht="114.75">
      <c r="A15" s="27" t="s">
        <v>52</v>
      </c>
      <c r="E15" s="28" t="s">
        <v>417</v>
      </c>
    </row>
    <row r="16" spans="1:5" ht="25.5">
      <c r="A16" t="s">
        <v>54</v>
      </c>
      <c r="E16" s="26" t="s">
        <v>55</v>
      </c>
    </row>
    <row r="17" spans="1:16" ht="12.75">
      <c r="A17" s="17" t="s">
        <v>45</v>
      </c>
      <c r="B17" s="21" t="s">
        <v>23</v>
      </c>
      <c r="C17" s="21" t="s">
        <v>59</v>
      </c>
      <c r="D17" s="17" t="s">
        <v>47</v>
      </c>
      <c r="E17" s="22" t="s">
        <v>60</v>
      </c>
      <c r="F17" s="23" t="s">
        <v>61</v>
      </c>
      <c r="G17" s="24">
        <v>1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5" t="s">
        <v>50</v>
      </c>
      <c r="E18" s="26" t="s">
        <v>62</v>
      </c>
    </row>
    <row r="19" spans="1:5" ht="12.75">
      <c r="A19" s="27" t="s">
        <v>52</v>
      </c>
      <c r="E19" s="28" t="s">
        <v>47</v>
      </c>
    </row>
    <row r="20" spans="1:5" ht="12.75">
      <c r="A20" t="s">
        <v>54</v>
      </c>
      <c r="E20" s="26" t="s">
        <v>63</v>
      </c>
    </row>
    <row r="21" spans="1:16" ht="12.75">
      <c r="A21" s="17" t="s">
        <v>45</v>
      </c>
      <c r="B21" s="21" t="s">
        <v>33</v>
      </c>
      <c r="C21" s="21" t="s">
        <v>64</v>
      </c>
      <c r="D21" s="17" t="s">
        <v>65</v>
      </c>
      <c r="E21" s="22" t="s">
        <v>66</v>
      </c>
      <c r="F21" s="23" t="s">
        <v>61</v>
      </c>
      <c r="G21" s="24">
        <v>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5" t="s">
        <v>50</v>
      </c>
      <c r="E22" s="26" t="s">
        <v>67</v>
      </c>
    </row>
    <row r="23" spans="1:5" ht="12.75">
      <c r="A23" s="27" t="s">
        <v>52</v>
      </c>
      <c r="E23" s="28" t="s">
        <v>47</v>
      </c>
    </row>
    <row r="24" spans="1:5" ht="38.25">
      <c r="A24" t="s">
        <v>54</v>
      </c>
      <c r="E24" s="26" t="s">
        <v>68</v>
      </c>
    </row>
    <row r="25" spans="1:16" ht="12.75">
      <c r="A25" s="17" t="s">
        <v>45</v>
      </c>
      <c r="B25" s="21" t="s">
        <v>35</v>
      </c>
      <c r="C25" s="21" t="s">
        <v>64</v>
      </c>
      <c r="D25" s="17" t="s">
        <v>69</v>
      </c>
      <c r="E25" s="22" t="s">
        <v>66</v>
      </c>
      <c r="F25" s="23" t="s">
        <v>61</v>
      </c>
      <c r="G25" s="24">
        <v>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5" t="s">
        <v>50</v>
      </c>
      <c r="E26" s="26" t="s">
        <v>70</v>
      </c>
    </row>
    <row r="27" spans="1:5" ht="12.75">
      <c r="A27" s="27" t="s">
        <v>52</v>
      </c>
      <c r="E27" s="28" t="s">
        <v>47</v>
      </c>
    </row>
    <row r="28" spans="1:5" ht="38.25">
      <c r="A28" t="s">
        <v>54</v>
      </c>
      <c r="E28" s="26" t="s">
        <v>68</v>
      </c>
    </row>
    <row r="29" spans="1:16" ht="12.75">
      <c r="A29" s="17" t="s">
        <v>45</v>
      </c>
      <c r="B29" s="21" t="s">
        <v>37</v>
      </c>
      <c r="C29" s="21" t="s">
        <v>71</v>
      </c>
      <c r="D29" s="17" t="s">
        <v>47</v>
      </c>
      <c r="E29" s="22" t="s">
        <v>72</v>
      </c>
      <c r="F29" s="23" t="s">
        <v>61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5" t="s">
        <v>50</v>
      </c>
      <c r="E30" s="26" t="s">
        <v>47</v>
      </c>
    </row>
    <row r="31" spans="1:5" ht="12.75">
      <c r="A31" s="27" t="s">
        <v>52</v>
      </c>
      <c r="E31" s="28" t="s">
        <v>47</v>
      </c>
    </row>
    <row r="32" spans="1:5" ht="12.75">
      <c r="A32" t="s">
        <v>54</v>
      </c>
      <c r="E32" s="26" t="s">
        <v>73</v>
      </c>
    </row>
    <row r="33" spans="1:16" ht="12.75">
      <c r="A33" s="17" t="s">
        <v>45</v>
      </c>
      <c r="B33" s="21" t="s">
        <v>74</v>
      </c>
      <c r="C33" s="21" t="s">
        <v>75</v>
      </c>
      <c r="D33" s="17" t="s">
        <v>47</v>
      </c>
      <c r="E33" s="22" t="s">
        <v>76</v>
      </c>
      <c r="F33" s="23" t="s">
        <v>61</v>
      </c>
      <c r="G33" s="24">
        <v>1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5" t="s">
        <v>50</v>
      </c>
      <c r="E34" s="26" t="s">
        <v>47</v>
      </c>
    </row>
    <row r="35" spans="1:5" ht="12.75">
      <c r="A35" s="27" t="s">
        <v>52</v>
      </c>
      <c r="E35" s="28" t="s">
        <v>47</v>
      </c>
    </row>
    <row r="36" spans="1:5" ht="12.75">
      <c r="A36" t="s">
        <v>54</v>
      </c>
      <c r="E36" s="26" t="s">
        <v>73</v>
      </c>
    </row>
    <row r="37" spans="1:16" ht="12.75">
      <c r="A37" s="17" t="s">
        <v>45</v>
      </c>
      <c r="B37" s="21" t="s">
        <v>77</v>
      </c>
      <c r="C37" s="21" t="s">
        <v>78</v>
      </c>
      <c r="D37" s="17" t="s">
        <v>47</v>
      </c>
      <c r="E37" s="22" t="s">
        <v>79</v>
      </c>
      <c r="F37" s="23" t="s">
        <v>61</v>
      </c>
      <c r="G37" s="24">
        <v>1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22</v>
      </c>
    </row>
    <row r="38" spans="1:5" ht="229.5">
      <c r="A38" s="25" t="s">
        <v>50</v>
      </c>
      <c r="E38" s="26" t="s">
        <v>80</v>
      </c>
    </row>
    <row r="39" spans="1:5" ht="12.75">
      <c r="A39" s="27" t="s">
        <v>52</v>
      </c>
      <c r="E39" s="28" t="s">
        <v>47</v>
      </c>
    </row>
    <row r="40" spans="1:5" ht="25.5">
      <c r="A40" t="s">
        <v>54</v>
      </c>
      <c r="E40" s="26" t="s">
        <v>81</v>
      </c>
    </row>
    <row r="41" spans="1:18" ht="12.75" customHeight="1">
      <c r="A41" s="5" t="s">
        <v>43</v>
      </c>
      <c r="B41" s="5"/>
      <c r="C41" s="29" t="s">
        <v>29</v>
      </c>
      <c r="D41" s="5"/>
      <c r="E41" s="19" t="s">
        <v>82</v>
      </c>
      <c r="F41" s="5"/>
      <c r="G41" s="5"/>
      <c r="H41" s="5"/>
      <c r="I41" s="30">
        <f>0+Q41</f>
        <v>0</v>
      </c>
      <c r="O41">
        <f>0+R41</f>
        <v>0</v>
      </c>
      <c r="Q41">
        <f>0+I42+I46+I50+I54+I58+I62+I66+I70+I74+I78+I82+I86+I90+I94+I98+I102+I106+I110+I114+I118+I122</f>
        <v>0</v>
      </c>
      <c r="R41">
        <f>0+O42+O46+O50+O54+O58+O62+O66+O70+O74+O78+O82+O86+O90+O94+O98+O102+O106+O110+O114+O118+O122</f>
        <v>0</v>
      </c>
    </row>
    <row r="42" spans="1:16" ht="25.5">
      <c r="A42" s="17" t="s">
        <v>45</v>
      </c>
      <c r="B42" s="21" t="s">
        <v>40</v>
      </c>
      <c r="C42" s="21" t="s">
        <v>83</v>
      </c>
      <c r="D42" s="17" t="s">
        <v>47</v>
      </c>
      <c r="E42" s="22" t="s">
        <v>84</v>
      </c>
      <c r="F42" s="23" t="s">
        <v>49</v>
      </c>
      <c r="G42" s="24">
        <v>51.04</v>
      </c>
      <c r="H42" s="24">
        <v>0</v>
      </c>
      <c r="I42" s="24">
        <f>ROUND(ROUND(H42,2)*ROUND(G42,2),2)</f>
        <v>0</v>
      </c>
      <c r="O42">
        <f>(I42*21)/100</f>
        <v>0</v>
      </c>
      <c r="P42" t="s">
        <v>22</v>
      </c>
    </row>
    <row r="43" spans="1:5" ht="12.75">
      <c r="A43" s="25" t="s">
        <v>50</v>
      </c>
      <c r="E43" s="26" t="s">
        <v>85</v>
      </c>
    </row>
    <row r="44" spans="1:5" ht="12.75">
      <c r="A44" s="27" t="s">
        <v>52</v>
      </c>
      <c r="E44" s="28" t="s">
        <v>86</v>
      </c>
    </row>
    <row r="45" spans="1:5" ht="63.75">
      <c r="A45" t="s">
        <v>54</v>
      </c>
      <c r="E45" s="26" t="s">
        <v>87</v>
      </c>
    </row>
    <row r="46" spans="1:16" ht="12.75">
      <c r="A46" s="17" t="s">
        <v>45</v>
      </c>
      <c r="B46" s="21" t="s">
        <v>42</v>
      </c>
      <c r="C46" s="21" t="s">
        <v>88</v>
      </c>
      <c r="D46" s="17" t="s">
        <v>47</v>
      </c>
      <c r="E46" s="22" t="s">
        <v>89</v>
      </c>
      <c r="F46" s="23" t="s">
        <v>49</v>
      </c>
      <c r="G46" s="24">
        <v>0.7</v>
      </c>
      <c r="H46" s="24">
        <v>0</v>
      </c>
      <c r="I46" s="24">
        <f>ROUND(ROUND(H46,2)*ROUND(G46,2),2)</f>
        <v>0</v>
      </c>
      <c r="O46">
        <f>(I46*21)/100</f>
        <v>0</v>
      </c>
      <c r="P46" t="s">
        <v>22</v>
      </c>
    </row>
    <row r="47" spans="1:5" ht="12.75">
      <c r="A47" s="25" t="s">
        <v>50</v>
      </c>
      <c r="E47" s="26" t="s">
        <v>47</v>
      </c>
    </row>
    <row r="48" spans="1:5" ht="12.75">
      <c r="A48" s="27" t="s">
        <v>52</v>
      </c>
      <c r="E48" s="28" t="s">
        <v>90</v>
      </c>
    </row>
    <row r="49" spans="1:5" ht="63.75">
      <c r="A49" t="s">
        <v>54</v>
      </c>
      <c r="E49" s="26" t="s">
        <v>87</v>
      </c>
    </row>
    <row r="50" spans="1:16" ht="25.5">
      <c r="A50" s="17" t="s">
        <v>45</v>
      </c>
      <c r="B50" s="21" t="s">
        <v>91</v>
      </c>
      <c r="C50" s="21" t="s">
        <v>92</v>
      </c>
      <c r="D50" s="17" t="s">
        <v>47</v>
      </c>
      <c r="E50" s="22" t="s">
        <v>93</v>
      </c>
      <c r="F50" s="23" t="s">
        <v>49</v>
      </c>
      <c r="G50" s="24">
        <v>7</v>
      </c>
      <c r="H50" s="24">
        <v>0</v>
      </c>
      <c r="I50" s="24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5" t="s">
        <v>50</v>
      </c>
      <c r="E51" s="26" t="s">
        <v>94</v>
      </c>
    </row>
    <row r="52" spans="1:5" ht="12.75">
      <c r="A52" s="27" t="s">
        <v>52</v>
      </c>
      <c r="E52" s="28" t="s">
        <v>95</v>
      </c>
    </row>
    <row r="53" spans="1:5" ht="63.75">
      <c r="A53" t="s">
        <v>54</v>
      </c>
      <c r="E53" s="26" t="s">
        <v>87</v>
      </c>
    </row>
    <row r="54" spans="1:16" ht="12.75">
      <c r="A54" s="17" t="s">
        <v>45</v>
      </c>
      <c r="B54" s="21" t="s">
        <v>96</v>
      </c>
      <c r="C54" s="21" t="s">
        <v>97</v>
      </c>
      <c r="D54" s="17" t="s">
        <v>47</v>
      </c>
      <c r="E54" s="22" t="s">
        <v>98</v>
      </c>
      <c r="F54" s="23" t="s">
        <v>49</v>
      </c>
      <c r="G54" s="24">
        <v>1.6</v>
      </c>
      <c r="H54" s="24">
        <v>0</v>
      </c>
      <c r="I54" s="24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5" t="s">
        <v>50</v>
      </c>
      <c r="E55" s="26" t="s">
        <v>47</v>
      </c>
    </row>
    <row r="56" spans="1:5" ht="12.75">
      <c r="A56" s="27" t="s">
        <v>52</v>
      </c>
      <c r="E56" s="28" t="s">
        <v>99</v>
      </c>
    </row>
    <row r="57" spans="1:5" ht="63.75">
      <c r="A57" t="s">
        <v>54</v>
      </c>
      <c r="E57" s="26" t="s">
        <v>87</v>
      </c>
    </row>
    <row r="58" spans="1:16" ht="25.5">
      <c r="A58" s="17" t="s">
        <v>45</v>
      </c>
      <c r="B58" s="21" t="s">
        <v>100</v>
      </c>
      <c r="C58" s="21" t="s">
        <v>101</v>
      </c>
      <c r="D58" s="17" t="s">
        <v>47</v>
      </c>
      <c r="E58" s="22" t="s">
        <v>102</v>
      </c>
      <c r="F58" s="23" t="s">
        <v>49</v>
      </c>
      <c r="G58" s="24">
        <v>1252.7</v>
      </c>
      <c r="H58" s="24">
        <v>0</v>
      </c>
      <c r="I58" s="24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5" t="s">
        <v>50</v>
      </c>
      <c r="E59" s="26" t="s">
        <v>47</v>
      </c>
    </row>
    <row r="60" spans="1:5" ht="76.5">
      <c r="A60" s="27" t="s">
        <v>52</v>
      </c>
      <c r="E60" s="28" t="s">
        <v>103</v>
      </c>
    </row>
    <row r="61" spans="1:5" ht="63.75">
      <c r="A61" t="s">
        <v>54</v>
      </c>
      <c r="E61" s="26" t="s">
        <v>87</v>
      </c>
    </row>
    <row r="62" spans="1:16" ht="12.75">
      <c r="A62" s="17" t="s">
        <v>45</v>
      </c>
      <c r="B62" s="21" t="s">
        <v>104</v>
      </c>
      <c r="C62" s="21" t="s">
        <v>105</v>
      </c>
      <c r="D62" s="17" t="s">
        <v>47</v>
      </c>
      <c r="E62" s="22" t="s">
        <v>106</v>
      </c>
      <c r="F62" s="23" t="s">
        <v>49</v>
      </c>
      <c r="G62" s="24">
        <v>165.88</v>
      </c>
      <c r="H62" s="24">
        <v>0</v>
      </c>
      <c r="I62" s="24">
        <f>ROUND(ROUND(H62,2)*ROUND(G62,2),2)</f>
        <v>0</v>
      </c>
      <c r="O62">
        <f>(I62*21)/100</f>
        <v>0</v>
      </c>
      <c r="P62" t="s">
        <v>22</v>
      </c>
    </row>
    <row r="63" spans="1:5" ht="12.75">
      <c r="A63" s="25" t="s">
        <v>50</v>
      </c>
      <c r="E63" s="26" t="s">
        <v>47</v>
      </c>
    </row>
    <row r="64" spans="1:5" ht="12.75">
      <c r="A64" s="27" t="s">
        <v>52</v>
      </c>
      <c r="E64" s="28" t="s">
        <v>107</v>
      </c>
    </row>
    <row r="65" spans="1:5" ht="63.75">
      <c r="A65" t="s">
        <v>54</v>
      </c>
      <c r="E65" s="26" t="s">
        <v>87</v>
      </c>
    </row>
    <row r="66" spans="1:16" ht="12.75">
      <c r="A66" s="17" t="s">
        <v>45</v>
      </c>
      <c r="B66" s="21" t="s">
        <v>108</v>
      </c>
      <c r="C66" s="21" t="s">
        <v>109</v>
      </c>
      <c r="D66" s="17" t="s">
        <v>47</v>
      </c>
      <c r="E66" s="22" t="s">
        <v>110</v>
      </c>
      <c r="F66" s="23" t="s">
        <v>111</v>
      </c>
      <c r="G66" s="24">
        <v>80</v>
      </c>
      <c r="H66" s="24">
        <v>0</v>
      </c>
      <c r="I66" s="24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5" t="s">
        <v>50</v>
      </c>
      <c r="E67" s="26" t="s">
        <v>47</v>
      </c>
    </row>
    <row r="68" spans="1:5" ht="12.75">
      <c r="A68" s="27" t="s">
        <v>52</v>
      </c>
      <c r="E68" s="28" t="s">
        <v>47</v>
      </c>
    </row>
    <row r="69" spans="1:5" ht="63.75">
      <c r="A69" t="s">
        <v>54</v>
      </c>
      <c r="E69" s="26" t="s">
        <v>87</v>
      </c>
    </row>
    <row r="70" spans="1:16" ht="25.5">
      <c r="A70" s="17" t="s">
        <v>45</v>
      </c>
      <c r="B70" s="21" t="s">
        <v>112</v>
      </c>
      <c r="C70" s="21" t="s">
        <v>113</v>
      </c>
      <c r="D70" s="17" t="s">
        <v>47</v>
      </c>
      <c r="E70" s="22" t="s">
        <v>114</v>
      </c>
      <c r="F70" s="23" t="s">
        <v>111</v>
      </c>
      <c r="G70" s="24">
        <v>740</v>
      </c>
      <c r="H70" s="24">
        <v>0</v>
      </c>
      <c r="I70" s="24">
        <f>ROUND(ROUND(H70,2)*ROUND(G70,2),2)</f>
        <v>0</v>
      </c>
      <c r="O70">
        <f>(I70*21)/100</f>
        <v>0</v>
      </c>
      <c r="P70" t="s">
        <v>22</v>
      </c>
    </row>
    <row r="71" spans="1:5" ht="12.75">
      <c r="A71" s="25" t="s">
        <v>50</v>
      </c>
      <c r="E71" s="26" t="s">
        <v>47</v>
      </c>
    </row>
    <row r="72" spans="1:5" ht="12.75">
      <c r="A72" s="27" t="s">
        <v>52</v>
      </c>
      <c r="E72" s="28" t="s">
        <v>47</v>
      </c>
    </row>
    <row r="73" spans="1:5" ht="63.75">
      <c r="A73" t="s">
        <v>54</v>
      </c>
      <c r="E73" s="26" t="s">
        <v>87</v>
      </c>
    </row>
    <row r="74" spans="1:16" ht="12.75">
      <c r="A74" s="17" t="s">
        <v>45</v>
      </c>
      <c r="B74" s="21" t="s">
        <v>115</v>
      </c>
      <c r="C74" s="21" t="s">
        <v>116</v>
      </c>
      <c r="D74" s="17" t="s">
        <v>47</v>
      </c>
      <c r="E74" s="22" t="s">
        <v>117</v>
      </c>
      <c r="F74" s="23" t="s">
        <v>111</v>
      </c>
      <c r="G74" s="24">
        <v>100</v>
      </c>
      <c r="H74" s="24">
        <v>0</v>
      </c>
      <c r="I74" s="24">
        <f>ROUND(ROUND(H74,2)*ROUND(G74,2),2)</f>
        <v>0</v>
      </c>
      <c r="O74">
        <f>(I74*21)/100</f>
        <v>0</v>
      </c>
      <c r="P74" t="s">
        <v>22</v>
      </c>
    </row>
    <row r="75" spans="1:5" ht="12.75">
      <c r="A75" s="25" t="s">
        <v>50</v>
      </c>
      <c r="E75" s="26" t="s">
        <v>118</v>
      </c>
    </row>
    <row r="76" spans="1:5" ht="12.75">
      <c r="A76" s="27" t="s">
        <v>52</v>
      </c>
      <c r="E76" s="28" t="s">
        <v>47</v>
      </c>
    </row>
    <row r="77" spans="1:5" ht="63.75">
      <c r="A77" t="s">
        <v>54</v>
      </c>
      <c r="E77" s="26" t="s">
        <v>87</v>
      </c>
    </row>
    <row r="78" spans="1:16" ht="12.75">
      <c r="A78" s="17" t="s">
        <v>45</v>
      </c>
      <c r="B78" s="21" t="s">
        <v>119</v>
      </c>
      <c r="C78" s="21" t="s">
        <v>120</v>
      </c>
      <c r="D78" s="17" t="s">
        <v>47</v>
      </c>
      <c r="E78" s="22" t="s">
        <v>121</v>
      </c>
      <c r="F78" s="23" t="s">
        <v>49</v>
      </c>
      <c r="G78" s="24">
        <v>314.9</v>
      </c>
      <c r="H78" s="24">
        <v>0</v>
      </c>
      <c r="I78" s="24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5" t="s">
        <v>50</v>
      </c>
      <c r="E79" s="26" t="s">
        <v>47</v>
      </c>
    </row>
    <row r="80" spans="1:5" ht="51">
      <c r="A80" s="27" t="s">
        <v>52</v>
      </c>
      <c r="E80" s="28" t="s">
        <v>122</v>
      </c>
    </row>
    <row r="81" spans="1:5" ht="63.75">
      <c r="A81" t="s">
        <v>54</v>
      </c>
      <c r="E81" s="26" t="s">
        <v>87</v>
      </c>
    </row>
    <row r="82" spans="1:16" ht="12.75">
      <c r="A82" s="17" t="s">
        <v>45</v>
      </c>
      <c r="B82" s="21" t="s">
        <v>123</v>
      </c>
      <c r="C82" s="21" t="s">
        <v>124</v>
      </c>
      <c r="D82" s="17" t="s">
        <v>47</v>
      </c>
      <c r="E82" s="22" t="s">
        <v>125</v>
      </c>
      <c r="F82" s="23" t="s">
        <v>49</v>
      </c>
      <c r="G82" s="24">
        <v>10</v>
      </c>
      <c r="H82" s="24">
        <v>0</v>
      </c>
      <c r="I82" s="24">
        <f>ROUND(ROUND(H82,2)*ROUND(G82,2),2)</f>
        <v>0</v>
      </c>
      <c r="O82">
        <f>(I82*21)/100</f>
        <v>0</v>
      </c>
      <c r="P82" t="s">
        <v>22</v>
      </c>
    </row>
    <row r="83" spans="1:5" ht="12.75">
      <c r="A83" s="25" t="s">
        <v>50</v>
      </c>
      <c r="E83" s="26" t="s">
        <v>47</v>
      </c>
    </row>
    <row r="84" spans="1:5" ht="12.75">
      <c r="A84" s="27" t="s">
        <v>52</v>
      </c>
      <c r="E84" s="28" t="s">
        <v>47</v>
      </c>
    </row>
    <row r="85" spans="1:5" ht="331.5">
      <c r="A85" t="s">
        <v>54</v>
      </c>
      <c r="E85" s="26" t="s">
        <v>126</v>
      </c>
    </row>
    <row r="86" spans="1:16" ht="12.75">
      <c r="A86" s="17" t="s">
        <v>45</v>
      </c>
      <c r="B86" s="21" t="s">
        <v>127</v>
      </c>
      <c r="C86" s="21" t="s">
        <v>128</v>
      </c>
      <c r="D86" s="17" t="s">
        <v>47</v>
      </c>
      <c r="E86" s="22" t="s">
        <v>129</v>
      </c>
      <c r="F86" s="23" t="s">
        <v>49</v>
      </c>
      <c r="G86" s="24">
        <v>20</v>
      </c>
      <c r="H86" s="24">
        <v>0</v>
      </c>
      <c r="I86" s="24">
        <f>ROUND(ROUND(H86,2)*ROUND(G86,2),2)</f>
        <v>0</v>
      </c>
      <c r="O86">
        <f>(I86*21)/100</f>
        <v>0</v>
      </c>
      <c r="P86" t="s">
        <v>22</v>
      </c>
    </row>
    <row r="87" spans="1:5" ht="12.75">
      <c r="A87" s="25" t="s">
        <v>50</v>
      </c>
      <c r="E87" s="26" t="s">
        <v>130</v>
      </c>
    </row>
    <row r="88" spans="1:5" ht="12.75">
      <c r="A88" s="27" t="s">
        <v>52</v>
      </c>
      <c r="E88" s="28" t="s">
        <v>131</v>
      </c>
    </row>
    <row r="89" spans="1:5" ht="293.25">
      <c r="A89" t="s">
        <v>54</v>
      </c>
      <c r="E89" s="26" t="s">
        <v>132</v>
      </c>
    </row>
    <row r="90" spans="1:16" ht="12.75">
      <c r="A90" s="17" t="s">
        <v>45</v>
      </c>
      <c r="B90" s="21" t="s">
        <v>133</v>
      </c>
      <c r="C90" s="21" t="s">
        <v>134</v>
      </c>
      <c r="D90" s="17" t="s">
        <v>47</v>
      </c>
      <c r="E90" s="22" t="s">
        <v>135</v>
      </c>
      <c r="F90" s="23" t="s">
        <v>49</v>
      </c>
      <c r="G90" s="24">
        <v>39.6</v>
      </c>
      <c r="H90" s="24">
        <v>0</v>
      </c>
      <c r="I90" s="24">
        <f>ROUND(ROUND(H90,2)*ROUND(G90,2),2)</f>
        <v>0</v>
      </c>
      <c r="O90">
        <f>(I90*21)/100</f>
        <v>0</v>
      </c>
      <c r="P90" t="s">
        <v>22</v>
      </c>
    </row>
    <row r="91" spans="1:5" ht="12.75">
      <c r="A91" s="25" t="s">
        <v>50</v>
      </c>
      <c r="E91" s="26" t="s">
        <v>47</v>
      </c>
    </row>
    <row r="92" spans="1:5" ht="12.75">
      <c r="A92" s="27" t="s">
        <v>52</v>
      </c>
      <c r="E92" s="28" t="s">
        <v>136</v>
      </c>
    </row>
    <row r="93" spans="1:5" ht="293.25">
      <c r="A93" t="s">
        <v>54</v>
      </c>
      <c r="E93" s="26" t="s">
        <v>137</v>
      </c>
    </row>
    <row r="94" spans="1:16" ht="12.75">
      <c r="A94" s="17" t="s">
        <v>45</v>
      </c>
      <c r="B94" s="21" t="s">
        <v>138</v>
      </c>
      <c r="C94" s="21" t="s">
        <v>139</v>
      </c>
      <c r="D94" s="17" t="s">
        <v>47</v>
      </c>
      <c r="E94" s="22" t="s">
        <v>140</v>
      </c>
      <c r="F94" s="23" t="s">
        <v>49</v>
      </c>
      <c r="G94" s="24">
        <v>49.6</v>
      </c>
      <c r="H94" s="24">
        <v>0</v>
      </c>
      <c r="I94" s="24">
        <f>ROUND(ROUND(H94,2)*ROUND(G94,2),2)</f>
        <v>0</v>
      </c>
      <c r="O94">
        <f>(I94*21)/100</f>
        <v>0</v>
      </c>
      <c r="P94" t="s">
        <v>22</v>
      </c>
    </row>
    <row r="95" spans="1:5" ht="12.75">
      <c r="A95" s="25" t="s">
        <v>50</v>
      </c>
      <c r="E95" s="26" t="s">
        <v>51</v>
      </c>
    </row>
    <row r="96" spans="1:5" ht="38.25">
      <c r="A96" s="27" t="s">
        <v>52</v>
      </c>
      <c r="E96" s="28" t="s">
        <v>141</v>
      </c>
    </row>
    <row r="97" spans="1:5" ht="191.25">
      <c r="A97" t="s">
        <v>54</v>
      </c>
      <c r="E97" s="26" t="s">
        <v>142</v>
      </c>
    </row>
    <row r="98" spans="1:16" ht="12.75">
      <c r="A98" s="17" t="s">
        <v>45</v>
      </c>
      <c r="B98" s="21" t="s">
        <v>143</v>
      </c>
      <c r="C98" s="21" t="s">
        <v>144</v>
      </c>
      <c r="D98" s="17" t="s">
        <v>47</v>
      </c>
      <c r="E98" s="22" t="s">
        <v>145</v>
      </c>
      <c r="F98" s="23" t="s">
        <v>49</v>
      </c>
      <c r="G98" s="24">
        <v>5</v>
      </c>
      <c r="H98" s="24">
        <v>0</v>
      </c>
      <c r="I98" s="24">
        <f>ROUND(ROUND(H98,2)*ROUND(G98,2),2)</f>
        <v>0</v>
      </c>
      <c r="O98">
        <f>(I98*21)/100</f>
        <v>0</v>
      </c>
      <c r="P98" t="s">
        <v>22</v>
      </c>
    </row>
    <row r="99" spans="1:5" ht="38.25">
      <c r="A99" s="25" t="s">
        <v>50</v>
      </c>
      <c r="E99" s="26" t="s">
        <v>146</v>
      </c>
    </row>
    <row r="100" spans="1:5" ht="12.75">
      <c r="A100" s="27" t="s">
        <v>52</v>
      </c>
      <c r="E100" s="28" t="s">
        <v>47</v>
      </c>
    </row>
    <row r="101" spans="1:5" ht="242.25">
      <c r="A101" t="s">
        <v>54</v>
      </c>
      <c r="E101" s="26" t="s">
        <v>147</v>
      </c>
    </row>
    <row r="102" spans="1:16" ht="12.75">
      <c r="A102" s="17" t="s">
        <v>45</v>
      </c>
      <c r="B102" s="21" t="s">
        <v>148</v>
      </c>
      <c r="C102" s="21" t="s">
        <v>149</v>
      </c>
      <c r="D102" s="17" t="s">
        <v>47</v>
      </c>
      <c r="E102" s="22" t="s">
        <v>150</v>
      </c>
      <c r="F102" s="23" t="s">
        <v>49</v>
      </c>
      <c r="G102" s="24">
        <v>23.76</v>
      </c>
      <c r="H102" s="24">
        <v>0</v>
      </c>
      <c r="I102" s="24">
        <f>ROUND(ROUND(H102,2)*ROUND(G102,2),2)</f>
        <v>0</v>
      </c>
      <c r="O102">
        <f>(I102*21)/100</f>
        <v>0</v>
      </c>
      <c r="P102" t="s">
        <v>22</v>
      </c>
    </row>
    <row r="103" spans="1:5" ht="12.75">
      <c r="A103" s="25" t="s">
        <v>50</v>
      </c>
      <c r="E103" s="26" t="s">
        <v>151</v>
      </c>
    </row>
    <row r="104" spans="1:5" ht="12.75">
      <c r="A104" s="27" t="s">
        <v>52</v>
      </c>
      <c r="E104" s="28" t="s">
        <v>152</v>
      </c>
    </row>
    <row r="105" spans="1:5" ht="229.5">
      <c r="A105" t="s">
        <v>54</v>
      </c>
      <c r="E105" s="26" t="s">
        <v>153</v>
      </c>
    </row>
    <row r="106" spans="1:16" ht="12.75">
      <c r="A106" s="17" t="s">
        <v>45</v>
      </c>
      <c r="B106" s="21" t="s">
        <v>154</v>
      </c>
      <c r="C106" s="21" t="s">
        <v>155</v>
      </c>
      <c r="D106" s="17" t="s">
        <v>47</v>
      </c>
      <c r="E106" s="22" t="s">
        <v>156</v>
      </c>
      <c r="F106" s="23" t="s">
        <v>49</v>
      </c>
      <c r="G106" s="24">
        <v>11.88</v>
      </c>
      <c r="H106" s="24">
        <v>0</v>
      </c>
      <c r="I106" s="24">
        <f>ROUND(ROUND(H106,2)*ROUND(G106,2),2)</f>
        <v>0</v>
      </c>
      <c r="O106">
        <f>(I106*21)/100</f>
        <v>0</v>
      </c>
      <c r="P106" t="s">
        <v>22</v>
      </c>
    </row>
    <row r="107" spans="1:5" ht="12.75">
      <c r="A107" s="25" t="s">
        <v>50</v>
      </c>
      <c r="E107" s="26" t="s">
        <v>157</v>
      </c>
    </row>
    <row r="108" spans="1:5" ht="12.75">
      <c r="A108" s="27" t="s">
        <v>52</v>
      </c>
      <c r="E108" s="28" t="s">
        <v>158</v>
      </c>
    </row>
    <row r="109" spans="1:5" ht="255">
      <c r="A109" t="s">
        <v>54</v>
      </c>
      <c r="E109" s="26" t="s">
        <v>159</v>
      </c>
    </row>
    <row r="110" spans="1:16" ht="12.75">
      <c r="A110" s="17" t="s">
        <v>45</v>
      </c>
      <c r="B110" s="21" t="s">
        <v>160</v>
      </c>
      <c r="C110" s="21" t="s">
        <v>161</v>
      </c>
      <c r="D110" s="17" t="s">
        <v>47</v>
      </c>
      <c r="E110" s="22" t="s">
        <v>162</v>
      </c>
      <c r="F110" s="23" t="s">
        <v>163</v>
      </c>
      <c r="G110" s="24">
        <v>4264</v>
      </c>
      <c r="H110" s="24">
        <v>0</v>
      </c>
      <c r="I110" s="24">
        <f>ROUND(ROUND(H110,2)*ROUND(G110,2),2)</f>
        <v>0</v>
      </c>
      <c r="O110">
        <f>(I110*21)/100</f>
        <v>0</v>
      </c>
      <c r="P110" t="s">
        <v>22</v>
      </c>
    </row>
    <row r="111" spans="1:5" ht="12.75">
      <c r="A111" s="25" t="s">
        <v>50</v>
      </c>
      <c r="E111" s="26" t="s">
        <v>47</v>
      </c>
    </row>
    <row r="112" spans="1:5" ht="12.75">
      <c r="A112" s="27" t="s">
        <v>52</v>
      </c>
      <c r="E112" s="28" t="s">
        <v>164</v>
      </c>
    </row>
    <row r="113" spans="1:5" ht="25.5">
      <c r="A113" t="s">
        <v>54</v>
      </c>
      <c r="E113" s="26" t="s">
        <v>165</v>
      </c>
    </row>
    <row r="114" spans="1:16" ht="12.75">
      <c r="A114" s="17" t="s">
        <v>45</v>
      </c>
      <c r="B114" s="21" t="s">
        <v>166</v>
      </c>
      <c r="C114" s="21" t="s">
        <v>167</v>
      </c>
      <c r="D114" s="17" t="s">
        <v>47</v>
      </c>
      <c r="E114" s="22" t="s">
        <v>168</v>
      </c>
      <c r="F114" s="23" t="s">
        <v>49</v>
      </c>
      <c r="G114" s="24">
        <v>20</v>
      </c>
      <c r="H114" s="24">
        <v>0</v>
      </c>
      <c r="I114" s="24">
        <f>ROUND(ROUND(H114,2)*ROUND(G114,2),2)</f>
        <v>0</v>
      </c>
      <c r="O114">
        <f>(I114*21)/100</f>
        <v>0</v>
      </c>
      <c r="P114" t="s">
        <v>22</v>
      </c>
    </row>
    <row r="115" spans="1:5" ht="12.75">
      <c r="A115" s="25" t="s">
        <v>50</v>
      </c>
      <c r="E115" s="26" t="s">
        <v>47</v>
      </c>
    </row>
    <row r="116" spans="1:5" ht="12.75">
      <c r="A116" s="27" t="s">
        <v>52</v>
      </c>
      <c r="E116" s="28" t="s">
        <v>169</v>
      </c>
    </row>
    <row r="117" spans="1:5" ht="38.25">
      <c r="A117" t="s">
        <v>54</v>
      </c>
      <c r="E117" s="26" t="s">
        <v>170</v>
      </c>
    </row>
    <row r="118" spans="1:16" ht="12.75">
      <c r="A118" s="17" t="s">
        <v>45</v>
      </c>
      <c r="B118" s="21" t="s">
        <v>171</v>
      </c>
      <c r="C118" s="21" t="s">
        <v>172</v>
      </c>
      <c r="D118" s="17" t="s">
        <v>47</v>
      </c>
      <c r="E118" s="22" t="s">
        <v>173</v>
      </c>
      <c r="F118" s="23" t="s">
        <v>163</v>
      </c>
      <c r="G118" s="24">
        <v>200</v>
      </c>
      <c r="H118" s="24">
        <v>0</v>
      </c>
      <c r="I118" s="24">
        <f>ROUND(ROUND(H118,2)*ROUND(G118,2),2)</f>
        <v>0</v>
      </c>
      <c r="O118">
        <f>(I118*21)/100</f>
        <v>0</v>
      </c>
      <c r="P118" t="s">
        <v>22</v>
      </c>
    </row>
    <row r="119" spans="1:5" ht="12.75">
      <c r="A119" s="25" t="s">
        <v>50</v>
      </c>
      <c r="E119" s="26" t="s">
        <v>47</v>
      </c>
    </row>
    <row r="120" spans="1:5" ht="12.75">
      <c r="A120" s="27" t="s">
        <v>52</v>
      </c>
      <c r="E120" s="28" t="s">
        <v>47</v>
      </c>
    </row>
    <row r="121" spans="1:5" ht="25.5">
      <c r="A121" t="s">
        <v>54</v>
      </c>
      <c r="E121" s="26" t="s">
        <v>174</v>
      </c>
    </row>
    <row r="122" spans="1:16" ht="12.75">
      <c r="A122" s="17" t="s">
        <v>45</v>
      </c>
      <c r="B122" s="21" t="s">
        <v>175</v>
      </c>
      <c r="C122" s="21" t="s">
        <v>176</v>
      </c>
      <c r="D122" s="17" t="s">
        <v>47</v>
      </c>
      <c r="E122" s="22" t="s">
        <v>177</v>
      </c>
      <c r="F122" s="23" t="s">
        <v>163</v>
      </c>
      <c r="G122" s="24">
        <v>200</v>
      </c>
      <c r="H122" s="24">
        <v>0</v>
      </c>
      <c r="I122" s="24">
        <f>ROUND(ROUND(H122,2)*ROUND(G122,2),2)</f>
        <v>0</v>
      </c>
      <c r="O122">
        <f>(I122*21)/100</f>
        <v>0</v>
      </c>
      <c r="P122" t="s">
        <v>22</v>
      </c>
    </row>
    <row r="123" spans="1:5" ht="12.75">
      <c r="A123" s="25" t="s">
        <v>50</v>
      </c>
      <c r="E123" s="26" t="s">
        <v>178</v>
      </c>
    </row>
    <row r="124" spans="1:5" ht="12.75">
      <c r="A124" s="27" t="s">
        <v>52</v>
      </c>
      <c r="E124" s="28" t="s">
        <v>47</v>
      </c>
    </row>
    <row r="125" spans="1:5" ht="25.5">
      <c r="A125" t="s">
        <v>54</v>
      </c>
      <c r="E125" s="26" t="s">
        <v>179</v>
      </c>
    </row>
    <row r="126" spans="1:18" ht="12.75" customHeight="1">
      <c r="A126" s="5" t="s">
        <v>43</v>
      </c>
      <c r="B126" s="5"/>
      <c r="C126" s="29" t="s">
        <v>22</v>
      </c>
      <c r="D126" s="5"/>
      <c r="E126" s="19" t="s">
        <v>180</v>
      </c>
      <c r="F126" s="5"/>
      <c r="G126" s="5"/>
      <c r="H126" s="5"/>
      <c r="I126" s="30">
        <f>0+Q126</f>
        <v>0</v>
      </c>
      <c r="O126">
        <f>0+R126</f>
        <v>0</v>
      </c>
      <c r="Q126">
        <f>0+I127</f>
        <v>0</v>
      </c>
      <c r="R126">
        <f>0+O127</f>
        <v>0</v>
      </c>
    </row>
    <row r="127" spans="1:16" ht="12.75">
      <c r="A127" s="17" t="s">
        <v>45</v>
      </c>
      <c r="B127" s="21" t="s">
        <v>181</v>
      </c>
      <c r="C127" s="21" t="s">
        <v>182</v>
      </c>
      <c r="D127" s="17" t="s">
        <v>47</v>
      </c>
      <c r="E127" s="22" t="s">
        <v>183</v>
      </c>
      <c r="F127" s="23" t="s">
        <v>111</v>
      </c>
      <c r="G127" s="24">
        <v>800</v>
      </c>
      <c r="H127" s="24">
        <v>0</v>
      </c>
      <c r="I127" s="24">
        <f>ROUND(ROUND(H127,2)*ROUND(G127,2),2)</f>
        <v>0</v>
      </c>
      <c r="O127">
        <f>(I127*21)/100</f>
        <v>0</v>
      </c>
      <c r="P127" t="s">
        <v>22</v>
      </c>
    </row>
    <row r="128" spans="1:5" ht="12.75">
      <c r="A128" s="25" t="s">
        <v>50</v>
      </c>
      <c r="E128" s="26" t="s">
        <v>47</v>
      </c>
    </row>
    <row r="129" spans="1:5" ht="12.75">
      <c r="A129" s="27" t="s">
        <v>52</v>
      </c>
      <c r="E129" s="28" t="s">
        <v>47</v>
      </c>
    </row>
    <row r="130" spans="1:5" ht="165.75">
      <c r="A130" t="s">
        <v>54</v>
      </c>
      <c r="E130" s="26" t="s">
        <v>184</v>
      </c>
    </row>
    <row r="131" spans="1:18" ht="12.75" customHeight="1">
      <c r="A131" s="5" t="s">
        <v>43</v>
      </c>
      <c r="B131" s="5"/>
      <c r="C131" s="29" t="s">
        <v>33</v>
      </c>
      <c r="D131" s="5"/>
      <c r="E131" s="19" t="s">
        <v>185</v>
      </c>
      <c r="F131" s="5"/>
      <c r="G131" s="5"/>
      <c r="H131" s="5"/>
      <c r="I131" s="30">
        <f>0+Q131</f>
        <v>0</v>
      </c>
      <c r="O131">
        <f>0+R131</f>
        <v>0</v>
      </c>
      <c r="Q131">
        <f>0+I132</f>
        <v>0</v>
      </c>
      <c r="R131">
        <f>0+O132</f>
        <v>0</v>
      </c>
    </row>
    <row r="132" spans="1:16" ht="12.75">
      <c r="A132" s="17" t="s">
        <v>45</v>
      </c>
      <c r="B132" s="21" t="s">
        <v>186</v>
      </c>
      <c r="C132" s="21" t="s">
        <v>187</v>
      </c>
      <c r="D132" s="17" t="s">
        <v>47</v>
      </c>
      <c r="E132" s="22" t="s">
        <v>188</v>
      </c>
      <c r="F132" s="23" t="s">
        <v>49</v>
      </c>
      <c r="G132" s="24">
        <v>3.96</v>
      </c>
      <c r="H132" s="24">
        <v>0</v>
      </c>
      <c r="I132" s="24">
        <f>ROUND(ROUND(H132,2)*ROUND(G132,2),2)</f>
        <v>0</v>
      </c>
      <c r="O132">
        <f>(I132*21)/100</f>
        <v>0</v>
      </c>
      <c r="P132" t="s">
        <v>22</v>
      </c>
    </row>
    <row r="133" spans="1:5" ht="12.75">
      <c r="A133" s="25" t="s">
        <v>50</v>
      </c>
      <c r="E133" s="26" t="s">
        <v>157</v>
      </c>
    </row>
    <row r="134" spans="1:5" ht="12.75">
      <c r="A134" s="27" t="s">
        <v>52</v>
      </c>
      <c r="E134" s="28" t="s">
        <v>189</v>
      </c>
    </row>
    <row r="135" spans="1:5" ht="38.25">
      <c r="A135" t="s">
        <v>54</v>
      </c>
      <c r="E135" s="26" t="s">
        <v>190</v>
      </c>
    </row>
    <row r="136" spans="1:18" ht="12.75" customHeight="1">
      <c r="A136" s="5" t="s">
        <v>43</v>
      </c>
      <c r="B136" s="5"/>
      <c r="C136" s="29" t="s">
        <v>35</v>
      </c>
      <c r="D136" s="5"/>
      <c r="E136" s="19" t="s">
        <v>191</v>
      </c>
      <c r="F136" s="5"/>
      <c r="G136" s="5"/>
      <c r="H136" s="5"/>
      <c r="I136" s="30">
        <f>0+Q136</f>
        <v>0</v>
      </c>
      <c r="O136">
        <f>0+R136</f>
        <v>0</v>
      </c>
      <c r="Q136">
        <f>0+I137+I141+I145+I149+I153+I157+I161+I165+I169+I173+I177+I181+I185</f>
        <v>0</v>
      </c>
      <c r="R136">
        <f>0+O137+O141+O145+O149+O153+O157+O161+O165+O169+O173+O177+O181+O185</f>
        <v>0</v>
      </c>
    </row>
    <row r="137" spans="1:16" ht="12.75">
      <c r="A137" s="17" t="s">
        <v>45</v>
      </c>
      <c r="B137" s="21" t="s">
        <v>192</v>
      </c>
      <c r="C137" s="21" t="s">
        <v>193</v>
      </c>
      <c r="D137" s="17" t="s">
        <v>65</v>
      </c>
      <c r="E137" s="22" t="s">
        <v>194</v>
      </c>
      <c r="F137" s="23" t="s">
        <v>49</v>
      </c>
      <c r="G137" s="24">
        <v>628.35</v>
      </c>
      <c r="H137" s="24">
        <v>0</v>
      </c>
      <c r="I137" s="24">
        <f>ROUND(ROUND(H137,2)*ROUND(G137,2),2)</f>
        <v>0</v>
      </c>
      <c r="O137">
        <f>(I137*21)/100</f>
        <v>0</v>
      </c>
      <c r="P137" t="s">
        <v>22</v>
      </c>
    </row>
    <row r="138" spans="1:5" ht="12.75">
      <c r="A138" s="25" t="s">
        <v>50</v>
      </c>
      <c r="E138" s="26" t="s">
        <v>195</v>
      </c>
    </row>
    <row r="139" spans="1:5" ht="38.25">
      <c r="A139" s="27" t="s">
        <v>52</v>
      </c>
      <c r="E139" s="28" t="s">
        <v>196</v>
      </c>
    </row>
    <row r="140" spans="1:5" ht="51">
      <c r="A140" t="s">
        <v>54</v>
      </c>
      <c r="E140" s="26" t="s">
        <v>197</v>
      </c>
    </row>
    <row r="141" spans="1:16" ht="12.75">
      <c r="A141" s="17" t="s">
        <v>45</v>
      </c>
      <c r="B141" s="21" t="s">
        <v>198</v>
      </c>
      <c r="C141" s="21" t="s">
        <v>193</v>
      </c>
      <c r="D141" s="17" t="s">
        <v>69</v>
      </c>
      <c r="E141" s="22" t="s">
        <v>194</v>
      </c>
      <c r="F141" s="23" t="s">
        <v>49</v>
      </c>
      <c r="G141" s="24">
        <v>631.53</v>
      </c>
      <c r="H141" s="24">
        <v>0</v>
      </c>
      <c r="I141" s="24">
        <f>ROUND(ROUND(H141,2)*ROUND(G141,2),2)</f>
        <v>0</v>
      </c>
      <c r="O141">
        <f>(I141*21)/100</f>
        <v>0</v>
      </c>
      <c r="P141" t="s">
        <v>22</v>
      </c>
    </row>
    <row r="142" spans="1:5" ht="12.75">
      <c r="A142" s="25" t="s">
        <v>50</v>
      </c>
      <c r="E142" s="26" t="s">
        <v>199</v>
      </c>
    </row>
    <row r="143" spans="1:5" ht="51">
      <c r="A143" s="27" t="s">
        <v>52</v>
      </c>
      <c r="E143" s="28" t="s">
        <v>200</v>
      </c>
    </row>
    <row r="144" spans="1:5" ht="51">
      <c r="A144" t="s">
        <v>54</v>
      </c>
      <c r="E144" s="26" t="s">
        <v>197</v>
      </c>
    </row>
    <row r="145" spans="1:16" ht="12.75">
      <c r="A145" s="17" t="s">
        <v>45</v>
      </c>
      <c r="B145" s="21" t="s">
        <v>201</v>
      </c>
      <c r="C145" s="21" t="s">
        <v>202</v>
      </c>
      <c r="D145" s="17" t="s">
        <v>47</v>
      </c>
      <c r="E145" s="22" t="s">
        <v>203</v>
      </c>
      <c r="F145" s="23" t="s">
        <v>49</v>
      </c>
      <c r="G145" s="24">
        <v>2.4</v>
      </c>
      <c r="H145" s="24">
        <v>0</v>
      </c>
      <c r="I145" s="24">
        <f>ROUND(ROUND(H145,2)*ROUND(G145,2),2)</f>
        <v>0</v>
      </c>
      <c r="O145">
        <f>(I145*21)/100</f>
        <v>0</v>
      </c>
      <c r="P145" t="s">
        <v>22</v>
      </c>
    </row>
    <row r="146" spans="1:5" ht="12.75">
      <c r="A146" s="25" t="s">
        <v>50</v>
      </c>
      <c r="E146" s="26" t="s">
        <v>204</v>
      </c>
    </row>
    <row r="147" spans="1:5" ht="12.75">
      <c r="A147" s="27" t="s">
        <v>52</v>
      </c>
      <c r="E147" s="28" t="s">
        <v>205</v>
      </c>
    </row>
    <row r="148" spans="1:5" ht="102">
      <c r="A148" t="s">
        <v>54</v>
      </c>
      <c r="E148" s="26" t="s">
        <v>206</v>
      </c>
    </row>
    <row r="149" spans="1:16" ht="12.75">
      <c r="A149" s="17" t="s">
        <v>45</v>
      </c>
      <c r="B149" s="21" t="s">
        <v>207</v>
      </c>
      <c r="C149" s="21" t="s">
        <v>208</v>
      </c>
      <c r="D149" s="17" t="s">
        <v>47</v>
      </c>
      <c r="E149" s="22" t="s">
        <v>209</v>
      </c>
      <c r="F149" s="23" t="s">
        <v>163</v>
      </c>
      <c r="G149" s="24">
        <v>3093</v>
      </c>
      <c r="H149" s="24">
        <v>0</v>
      </c>
      <c r="I149" s="24">
        <f>ROUND(ROUND(H149,2)*ROUND(G149,2),2)</f>
        <v>0</v>
      </c>
      <c r="O149">
        <f>(I149*21)/100</f>
        <v>0</v>
      </c>
      <c r="P149" t="s">
        <v>22</v>
      </c>
    </row>
    <row r="150" spans="1:5" ht="12.75">
      <c r="A150" s="25" t="s">
        <v>50</v>
      </c>
      <c r="E150" s="26" t="s">
        <v>47</v>
      </c>
    </row>
    <row r="151" spans="1:5" ht="38.25">
      <c r="A151" s="27" t="s">
        <v>52</v>
      </c>
      <c r="E151" s="28" t="s">
        <v>210</v>
      </c>
    </row>
    <row r="152" spans="1:5" ht="51">
      <c r="A152" t="s">
        <v>54</v>
      </c>
      <c r="E152" s="26" t="s">
        <v>211</v>
      </c>
    </row>
    <row r="153" spans="1:16" ht="12.75">
      <c r="A153" s="17" t="s">
        <v>45</v>
      </c>
      <c r="B153" s="21" t="s">
        <v>212</v>
      </c>
      <c r="C153" s="21" t="s">
        <v>213</v>
      </c>
      <c r="D153" s="17" t="s">
        <v>47</v>
      </c>
      <c r="E153" s="22" t="s">
        <v>214</v>
      </c>
      <c r="F153" s="23" t="s">
        <v>49</v>
      </c>
      <c r="G153" s="24">
        <v>2.4</v>
      </c>
      <c r="H153" s="24">
        <v>0</v>
      </c>
      <c r="I153" s="24">
        <f>ROUND(ROUND(H153,2)*ROUND(G153,2),2)</f>
        <v>0</v>
      </c>
      <c r="O153">
        <f>(I153*21)/100</f>
        <v>0</v>
      </c>
      <c r="P153" t="s">
        <v>22</v>
      </c>
    </row>
    <row r="154" spans="1:5" ht="12.75">
      <c r="A154" s="25" t="s">
        <v>50</v>
      </c>
      <c r="E154" s="26" t="s">
        <v>215</v>
      </c>
    </row>
    <row r="155" spans="1:5" ht="12.75">
      <c r="A155" s="27" t="s">
        <v>52</v>
      </c>
      <c r="E155" s="28" t="s">
        <v>205</v>
      </c>
    </row>
    <row r="156" spans="1:5" ht="140.25">
      <c r="A156" t="s">
        <v>54</v>
      </c>
      <c r="E156" s="26" t="s">
        <v>216</v>
      </c>
    </row>
    <row r="157" spans="1:16" ht="12.75">
      <c r="A157" s="17" t="s">
        <v>45</v>
      </c>
      <c r="B157" s="21" t="s">
        <v>217</v>
      </c>
      <c r="C157" s="21" t="s">
        <v>218</v>
      </c>
      <c r="D157" s="17" t="s">
        <v>47</v>
      </c>
      <c r="E157" s="22" t="s">
        <v>219</v>
      </c>
      <c r="F157" s="23" t="s">
        <v>49</v>
      </c>
      <c r="G157" s="24">
        <v>121.8</v>
      </c>
      <c r="H157" s="24">
        <v>0</v>
      </c>
      <c r="I157" s="24">
        <f>ROUND(ROUND(H157,2)*ROUND(G157,2),2)</f>
        <v>0</v>
      </c>
      <c r="O157">
        <f>(I157*21)/100</f>
        <v>0</v>
      </c>
      <c r="P157" t="s">
        <v>22</v>
      </c>
    </row>
    <row r="158" spans="1:5" ht="12.75">
      <c r="A158" s="25" t="s">
        <v>50</v>
      </c>
      <c r="E158" s="26" t="s">
        <v>220</v>
      </c>
    </row>
    <row r="159" spans="1:5" ht="12.75">
      <c r="A159" s="27" t="s">
        <v>52</v>
      </c>
      <c r="E159" s="28" t="s">
        <v>221</v>
      </c>
    </row>
    <row r="160" spans="1:5" ht="140.25">
      <c r="A160" t="s">
        <v>54</v>
      </c>
      <c r="E160" s="26" t="s">
        <v>216</v>
      </c>
    </row>
    <row r="161" spans="1:16" ht="12.75">
      <c r="A161" s="17" t="s">
        <v>45</v>
      </c>
      <c r="B161" s="21" t="s">
        <v>222</v>
      </c>
      <c r="C161" s="21" t="s">
        <v>223</v>
      </c>
      <c r="D161" s="17" t="s">
        <v>47</v>
      </c>
      <c r="E161" s="22" t="s">
        <v>224</v>
      </c>
      <c r="F161" s="23" t="s">
        <v>49</v>
      </c>
      <c r="G161" s="24">
        <v>179.1</v>
      </c>
      <c r="H161" s="24">
        <v>0</v>
      </c>
      <c r="I161" s="24">
        <f>ROUND(ROUND(H161,2)*ROUND(G161,2),2)</f>
        <v>0</v>
      </c>
      <c r="O161">
        <f>(I161*21)/100</f>
        <v>0</v>
      </c>
      <c r="P161" t="s">
        <v>22</v>
      </c>
    </row>
    <row r="162" spans="1:5" ht="12.75">
      <c r="A162" s="25" t="s">
        <v>50</v>
      </c>
      <c r="E162" s="26" t="s">
        <v>225</v>
      </c>
    </row>
    <row r="163" spans="1:5" ht="12.75">
      <c r="A163" s="27" t="s">
        <v>52</v>
      </c>
      <c r="E163" s="28" t="s">
        <v>226</v>
      </c>
    </row>
    <row r="164" spans="1:5" ht="140.25">
      <c r="A164" t="s">
        <v>54</v>
      </c>
      <c r="E164" s="26" t="s">
        <v>216</v>
      </c>
    </row>
    <row r="165" spans="1:16" ht="12.75">
      <c r="A165" s="17" t="s">
        <v>45</v>
      </c>
      <c r="B165" s="21" t="s">
        <v>227</v>
      </c>
      <c r="C165" s="21" t="s">
        <v>228</v>
      </c>
      <c r="D165" s="17" t="s">
        <v>47</v>
      </c>
      <c r="E165" s="22" t="s">
        <v>229</v>
      </c>
      <c r="F165" s="23" t="s">
        <v>163</v>
      </c>
      <c r="G165" s="24">
        <v>975</v>
      </c>
      <c r="H165" s="24">
        <v>0</v>
      </c>
      <c r="I165" s="24">
        <f>ROUND(ROUND(H165,2)*ROUND(G165,2),2)</f>
        <v>0</v>
      </c>
      <c r="O165">
        <f>(I165*21)/100</f>
        <v>0</v>
      </c>
      <c r="P165" t="s">
        <v>22</v>
      </c>
    </row>
    <row r="166" spans="1:5" ht="12.75">
      <c r="A166" s="25" t="s">
        <v>50</v>
      </c>
      <c r="E166" s="26" t="s">
        <v>47</v>
      </c>
    </row>
    <row r="167" spans="1:5" ht="12.75">
      <c r="A167" s="27" t="s">
        <v>52</v>
      </c>
      <c r="E167" s="28" t="s">
        <v>230</v>
      </c>
    </row>
    <row r="168" spans="1:5" ht="165.75">
      <c r="A168" t="s">
        <v>54</v>
      </c>
      <c r="E168" s="26" t="s">
        <v>231</v>
      </c>
    </row>
    <row r="169" spans="1:16" ht="12.75">
      <c r="A169" s="17" t="s">
        <v>45</v>
      </c>
      <c r="B169" s="21" t="s">
        <v>232</v>
      </c>
      <c r="C169" s="21" t="s">
        <v>233</v>
      </c>
      <c r="D169" s="17" t="s">
        <v>47</v>
      </c>
      <c r="E169" s="22" t="s">
        <v>234</v>
      </c>
      <c r="F169" s="23" t="s">
        <v>163</v>
      </c>
      <c r="G169" s="24">
        <v>228.8</v>
      </c>
      <c r="H169" s="24">
        <v>0</v>
      </c>
      <c r="I169" s="24">
        <f>ROUND(ROUND(H169,2)*ROUND(G169,2),2)</f>
        <v>0</v>
      </c>
      <c r="O169">
        <f>(I169*21)/100</f>
        <v>0</v>
      </c>
      <c r="P169" t="s">
        <v>22</v>
      </c>
    </row>
    <row r="170" spans="1:5" ht="12.75">
      <c r="A170" s="25" t="s">
        <v>50</v>
      </c>
      <c r="E170" s="26" t="s">
        <v>47</v>
      </c>
    </row>
    <row r="171" spans="1:5" ht="12.75">
      <c r="A171" s="27" t="s">
        <v>52</v>
      </c>
      <c r="E171" s="28" t="s">
        <v>235</v>
      </c>
    </row>
    <row r="172" spans="1:5" ht="165.75">
      <c r="A172" t="s">
        <v>54</v>
      </c>
      <c r="E172" s="26" t="s">
        <v>231</v>
      </c>
    </row>
    <row r="173" spans="1:16" ht="25.5">
      <c r="A173" s="17" t="s">
        <v>45</v>
      </c>
      <c r="B173" s="21" t="s">
        <v>236</v>
      </c>
      <c r="C173" s="21" t="s">
        <v>237</v>
      </c>
      <c r="D173" s="17" t="s">
        <v>47</v>
      </c>
      <c r="E173" s="22" t="s">
        <v>238</v>
      </c>
      <c r="F173" s="23" t="s">
        <v>163</v>
      </c>
      <c r="G173" s="24">
        <v>11.2</v>
      </c>
      <c r="H173" s="24">
        <v>0</v>
      </c>
      <c r="I173" s="24">
        <f>ROUND(ROUND(H173,2)*ROUND(G173,2),2)</f>
        <v>0</v>
      </c>
      <c r="O173">
        <f>(I173*21)/100</f>
        <v>0</v>
      </c>
      <c r="P173" t="s">
        <v>22</v>
      </c>
    </row>
    <row r="174" spans="1:5" ht="12.75">
      <c r="A174" s="25" t="s">
        <v>50</v>
      </c>
      <c r="E174" s="26" t="s">
        <v>239</v>
      </c>
    </row>
    <row r="175" spans="1:5" ht="12.75">
      <c r="A175" s="27" t="s">
        <v>52</v>
      </c>
      <c r="E175" s="28" t="s">
        <v>240</v>
      </c>
    </row>
    <row r="176" spans="1:5" ht="165.75">
      <c r="A176" t="s">
        <v>54</v>
      </c>
      <c r="E176" s="26" t="s">
        <v>231</v>
      </c>
    </row>
    <row r="177" spans="1:16" ht="25.5">
      <c r="A177" s="17" t="s">
        <v>45</v>
      </c>
      <c r="B177" s="21" t="s">
        <v>241</v>
      </c>
      <c r="C177" s="21" t="s">
        <v>242</v>
      </c>
      <c r="D177" s="17" t="s">
        <v>47</v>
      </c>
      <c r="E177" s="22" t="s">
        <v>243</v>
      </c>
      <c r="F177" s="23" t="s">
        <v>163</v>
      </c>
      <c r="G177" s="24">
        <v>31</v>
      </c>
      <c r="H177" s="24">
        <v>0</v>
      </c>
      <c r="I177" s="24">
        <f>ROUND(ROUND(H177,2)*ROUND(G177,2),2)</f>
        <v>0</v>
      </c>
      <c r="O177">
        <f>(I177*21)/100</f>
        <v>0</v>
      </c>
      <c r="P177" t="s">
        <v>22</v>
      </c>
    </row>
    <row r="178" spans="1:5" ht="12.75">
      <c r="A178" s="25" t="s">
        <v>50</v>
      </c>
      <c r="E178" s="26" t="s">
        <v>244</v>
      </c>
    </row>
    <row r="179" spans="1:5" ht="12.75">
      <c r="A179" s="27" t="s">
        <v>52</v>
      </c>
      <c r="E179" s="28" t="s">
        <v>47</v>
      </c>
    </row>
    <row r="180" spans="1:5" ht="165.75">
      <c r="A180" t="s">
        <v>54</v>
      </c>
      <c r="E180" s="26" t="s">
        <v>231</v>
      </c>
    </row>
    <row r="181" spans="1:16" ht="25.5">
      <c r="A181" s="17" t="s">
        <v>45</v>
      </c>
      <c r="B181" s="21" t="s">
        <v>245</v>
      </c>
      <c r="C181" s="21" t="s">
        <v>246</v>
      </c>
      <c r="D181" s="17" t="s">
        <v>47</v>
      </c>
      <c r="E181" s="22" t="s">
        <v>247</v>
      </c>
      <c r="F181" s="23" t="s">
        <v>163</v>
      </c>
      <c r="G181" s="24">
        <v>49</v>
      </c>
      <c r="H181" s="24">
        <v>0</v>
      </c>
      <c r="I181" s="24">
        <f>ROUND(ROUND(H181,2)*ROUND(G181,2),2)</f>
        <v>0</v>
      </c>
      <c r="O181">
        <f>(I181*21)/100</f>
        <v>0</v>
      </c>
      <c r="P181" t="s">
        <v>22</v>
      </c>
    </row>
    <row r="182" spans="1:5" ht="12.75">
      <c r="A182" s="25" t="s">
        <v>50</v>
      </c>
      <c r="E182" s="26" t="s">
        <v>244</v>
      </c>
    </row>
    <row r="183" spans="1:5" ht="12.75">
      <c r="A183" s="27" t="s">
        <v>52</v>
      </c>
      <c r="E183" s="28" t="s">
        <v>47</v>
      </c>
    </row>
    <row r="184" spans="1:5" ht="165.75">
      <c r="A184" t="s">
        <v>54</v>
      </c>
      <c r="E184" s="26" t="s">
        <v>231</v>
      </c>
    </row>
    <row r="185" spans="1:16" ht="12.75">
      <c r="A185" s="17" t="s">
        <v>45</v>
      </c>
      <c r="B185" s="21" t="s">
        <v>248</v>
      </c>
      <c r="C185" s="21" t="s">
        <v>249</v>
      </c>
      <c r="D185" s="17" t="s">
        <v>47</v>
      </c>
      <c r="E185" s="22" t="s">
        <v>250</v>
      </c>
      <c r="F185" s="23" t="s">
        <v>163</v>
      </c>
      <c r="G185" s="24">
        <v>19</v>
      </c>
      <c r="H185" s="24">
        <v>0</v>
      </c>
      <c r="I185" s="24">
        <f>ROUND(ROUND(H185,2)*ROUND(G185,2),2)</f>
        <v>0</v>
      </c>
      <c r="O185">
        <f>(I185*21)/100</f>
        <v>0</v>
      </c>
      <c r="P185" t="s">
        <v>22</v>
      </c>
    </row>
    <row r="186" spans="1:5" ht="12.75">
      <c r="A186" s="25" t="s">
        <v>50</v>
      </c>
      <c r="E186" s="26" t="s">
        <v>47</v>
      </c>
    </row>
    <row r="187" spans="1:5" ht="12.75">
      <c r="A187" s="27" t="s">
        <v>52</v>
      </c>
      <c r="E187" s="28" t="s">
        <v>47</v>
      </c>
    </row>
    <row r="188" spans="1:5" ht="102">
      <c r="A188" t="s">
        <v>54</v>
      </c>
      <c r="E188" s="26" t="s">
        <v>251</v>
      </c>
    </row>
    <row r="189" spans="1:18" ht="12.75" customHeight="1">
      <c r="A189" s="5" t="s">
        <v>43</v>
      </c>
      <c r="B189" s="5"/>
      <c r="C189" s="29" t="s">
        <v>74</v>
      </c>
      <c r="D189" s="5"/>
      <c r="E189" s="19" t="s">
        <v>252</v>
      </c>
      <c r="F189" s="5"/>
      <c r="G189" s="5"/>
      <c r="H189" s="5"/>
      <c r="I189" s="30">
        <f>0+Q189</f>
        <v>0</v>
      </c>
      <c r="O189">
        <f>0+R189</f>
        <v>0</v>
      </c>
      <c r="Q189">
        <f>0+I190</f>
        <v>0</v>
      </c>
      <c r="R189">
        <f>0+O190</f>
        <v>0</v>
      </c>
    </row>
    <row r="190" spans="1:16" ht="12.75">
      <c r="A190" s="17" t="s">
        <v>45</v>
      </c>
      <c r="B190" s="21" t="s">
        <v>253</v>
      </c>
      <c r="C190" s="21" t="s">
        <v>254</v>
      </c>
      <c r="D190" s="17" t="s">
        <v>47</v>
      </c>
      <c r="E190" s="22" t="s">
        <v>255</v>
      </c>
      <c r="F190" s="23" t="s">
        <v>163</v>
      </c>
      <c r="G190" s="24">
        <v>142.5</v>
      </c>
      <c r="H190" s="24">
        <v>0</v>
      </c>
      <c r="I190" s="24">
        <f>ROUND(ROUND(H190,2)*ROUND(G190,2),2)</f>
        <v>0</v>
      </c>
      <c r="O190">
        <f>(I190*21)/100</f>
        <v>0</v>
      </c>
      <c r="P190" t="s">
        <v>22</v>
      </c>
    </row>
    <row r="191" spans="1:5" ht="38.25">
      <c r="A191" s="25" t="s">
        <v>50</v>
      </c>
      <c r="E191" s="26" t="s">
        <v>256</v>
      </c>
    </row>
    <row r="192" spans="1:5" ht="12.75">
      <c r="A192" s="27" t="s">
        <v>52</v>
      </c>
      <c r="E192" s="28" t="s">
        <v>257</v>
      </c>
    </row>
    <row r="193" spans="1:5" ht="191.25">
      <c r="A193" t="s">
        <v>54</v>
      </c>
      <c r="E193" s="26" t="s">
        <v>258</v>
      </c>
    </row>
    <row r="194" spans="1:18" ht="12.75" customHeight="1">
      <c r="A194" s="5" t="s">
        <v>43</v>
      </c>
      <c r="B194" s="5"/>
      <c r="C194" s="29" t="s">
        <v>77</v>
      </c>
      <c r="D194" s="5"/>
      <c r="E194" s="19" t="s">
        <v>259</v>
      </c>
      <c r="F194" s="5"/>
      <c r="G194" s="5"/>
      <c r="H194" s="5"/>
      <c r="I194" s="30">
        <f>0+Q194</f>
        <v>0</v>
      </c>
      <c r="O194">
        <f>0+R194</f>
        <v>0</v>
      </c>
      <c r="Q194">
        <f>0+I195+I199+I203+I207</f>
        <v>0</v>
      </c>
      <c r="R194">
        <f>0+O195+O199+O203+O207</f>
        <v>0</v>
      </c>
    </row>
    <row r="195" spans="1:16" ht="12.75">
      <c r="A195" s="17" t="s">
        <v>45</v>
      </c>
      <c r="B195" s="21" t="s">
        <v>260</v>
      </c>
      <c r="C195" s="21" t="s">
        <v>261</v>
      </c>
      <c r="D195" s="17" t="s">
        <v>47</v>
      </c>
      <c r="E195" s="22" t="s">
        <v>262</v>
      </c>
      <c r="F195" s="23" t="s">
        <v>111</v>
      </c>
      <c r="G195" s="24">
        <v>33</v>
      </c>
      <c r="H195" s="24">
        <v>0</v>
      </c>
      <c r="I195" s="24">
        <f>ROUND(ROUND(H195,2)*ROUND(G195,2),2)</f>
        <v>0</v>
      </c>
      <c r="O195">
        <f>(I195*21)/100</f>
        <v>0</v>
      </c>
      <c r="P195" t="s">
        <v>22</v>
      </c>
    </row>
    <row r="196" spans="1:5" ht="12.75">
      <c r="A196" s="25" t="s">
        <v>50</v>
      </c>
      <c r="E196" s="26" t="s">
        <v>47</v>
      </c>
    </row>
    <row r="197" spans="1:5" ht="12.75">
      <c r="A197" s="27" t="s">
        <v>52</v>
      </c>
      <c r="E197" s="28" t="s">
        <v>47</v>
      </c>
    </row>
    <row r="198" spans="1:5" ht="255">
      <c r="A198" t="s">
        <v>54</v>
      </c>
      <c r="E198" s="26" t="s">
        <v>263</v>
      </c>
    </row>
    <row r="199" spans="1:16" ht="12.75">
      <c r="A199" s="17" t="s">
        <v>45</v>
      </c>
      <c r="B199" s="21" t="s">
        <v>264</v>
      </c>
      <c r="C199" s="21" t="s">
        <v>265</v>
      </c>
      <c r="D199" s="17" t="s">
        <v>47</v>
      </c>
      <c r="E199" s="22" t="s">
        <v>266</v>
      </c>
      <c r="F199" s="23" t="s">
        <v>267</v>
      </c>
      <c r="G199" s="24">
        <v>22</v>
      </c>
      <c r="H199" s="24">
        <v>0</v>
      </c>
      <c r="I199" s="24">
        <f>ROUND(ROUND(H199,2)*ROUND(G199,2),2)</f>
        <v>0</v>
      </c>
      <c r="O199">
        <f>(I199*21)/100</f>
        <v>0</v>
      </c>
      <c r="P199" t="s">
        <v>22</v>
      </c>
    </row>
    <row r="200" spans="1:5" ht="12.75">
      <c r="A200" s="25" t="s">
        <v>50</v>
      </c>
      <c r="E200" s="26" t="s">
        <v>268</v>
      </c>
    </row>
    <row r="201" spans="1:5" ht="12.75">
      <c r="A201" s="27" t="s">
        <v>52</v>
      </c>
      <c r="E201" s="28" t="s">
        <v>47</v>
      </c>
    </row>
    <row r="202" spans="1:5" ht="76.5">
      <c r="A202" t="s">
        <v>54</v>
      </c>
      <c r="E202" s="26" t="s">
        <v>269</v>
      </c>
    </row>
    <row r="203" spans="1:16" ht="12.75">
      <c r="A203" s="17" t="s">
        <v>45</v>
      </c>
      <c r="B203" s="21" t="s">
        <v>270</v>
      </c>
      <c r="C203" s="21" t="s">
        <v>271</v>
      </c>
      <c r="D203" s="17" t="s">
        <v>47</v>
      </c>
      <c r="E203" s="22" t="s">
        <v>272</v>
      </c>
      <c r="F203" s="23" t="s">
        <v>267</v>
      </c>
      <c r="G203" s="24">
        <v>13</v>
      </c>
      <c r="H203" s="24">
        <v>0</v>
      </c>
      <c r="I203" s="24">
        <f>ROUND(ROUND(H203,2)*ROUND(G203,2),2)</f>
        <v>0</v>
      </c>
      <c r="O203">
        <f>(I203*21)/100</f>
        <v>0</v>
      </c>
      <c r="P203" t="s">
        <v>22</v>
      </c>
    </row>
    <row r="204" spans="1:5" ht="12.75">
      <c r="A204" s="25" t="s">
        <v>50</v>
      </c>
      <c r="E204" s="26" t="s">
        <v>47</v>
      </c>
    </row>
    <row r="205" spans="1:5" ht="12.75">
      <c r="A205" s="27" t="s">
        <v>52</v>
      </c>
      <c r="E205" s="28" t="s">
        <v>47</v>
      </c>
    </row>
    <row r="206" spans="1:5" ht="38.25">
      <c r="A206" t="s">
        <v>54</v>
      </c>
      <c r="E206" s="26" t="s">
        <v>273</v>
      </c>
    </row>
    <row r="207" spans="1:16" ht="12.75">
      <c r="A207" s="17" t="s">
        <v>45</v>
      </c>
      <c r="B207" s="21" t="s">
        <v>274</v>
      </c>
      <c r="C207" s="21" t="s">
        <v>275</v>
      </c>
      <c r="D207" s="17" t="s">
        <v>47</v>
      </c>
      <c r="E207" s="22" t="s">
        <v>276</v>
      </c>
      <c r="F207" s="23" t="s">
        <v>267</v>
      </c>
      <c r="G207" s="24">
        <v>10</v>
      </c>
      <c r="H207" s="24">
        <v>0</v>
      </c>
      <c r="I207" s="24">
        <f>ROUND(ROUND(H207,2)*ROUND(G207,2),2)</f>
        <v>0</v>
      </c>
      <c r="O207">
        <f>(I207*21)/100</f>
        <v>0</v>
      </c>
      <c r="P207" t="s">
        <v>22</v>
      </c>
    </row>
    <row r="208" spans="1:5" ht="12.75">
      <c r="A208" s="25" t="s">
        <v>50</v>
      </c>
      <c r="E208" s="26" t="s">
        <v>47</v>
      </c>
    </row>
    <row r="209" spans="1:5" ht="12.75">
      <c r="A209" s="27" t="s">
        <v>52</v>
      </c>
      <c r="E209" s="28" t="s">
        <v>277</v>
      </c>
    </row>
    <row r="210" spans="1:5" ht="38.25">
      <c r="A210" t="s">
        <v>54</v>
      </c>
      <c r="E210" s="26" t="s">
        <v>273</v>
      </c>
    </row>
    <row r="211" spans="1:18" ht="12.75" customHeight="1">
      <c r="A211" s="5" t="s">
        <v>43</v>
      </c>
      <c r="B211" s="5"/>
      <c r="C211" s="29" t="s">
        <v>40</v>
      </c>
      <c r="D211" s="5"/>
      <c r="E211" s="19" t="s">
        <v>278</v>
      </c>
      <c r="F211" s="5"/>
      <c r="G211" s="5"/>
      <c r="H211" s="5"/>
      <c r="I211" s="30">
        <f>0+Q211</f>
        <v>0</v>
      </c>
      <c r="O211">
        <f>0+R211</f>
        <v>0</v>
      </c>
      <c r="Q211">
        <f>0+I212+I216+I220+I224+I228+I232+I236+I240+I244+I248+I252</f>
        <v>0</v>
      </c>
      <c r="R211">
        <f>0+O212+O216+O220+O224+O228+O232+O236+O240+O244+O248+O252</f>
        <v>0</v>
      </c>
    </row>
    <row r="212" spans="1:16" ht="25.5">
      <c r="A212" s="17" t="s">
        <v>45</v>
      </c>
      <c r="B212" s="21" t="s">
        <v>279</v>
      </c>
      <c r="C212" s="21" t="s">
        <v>280</v>
      </c>
      <c r="D212" s="17" t="s">
        <v>47</v>
      </c>
      <c r="E212" s="22" t="s">
        <v>281</v>
      </c>
      <c r="F212" s="23" t="s">
        <v>267</v>
      </c>
      <c r="G212" s="24">
        <v>30</v>
      </c>
      <c r="H212" s="24">
        <v>0</v>
      </c>
      <c r="I212" s="24">
        <f>ROUND(ROUND(H212,2)*ROUND(G212,2),2)</f>
        <v>0</v>
      </c>
      <c r="O212">
        <f>(I212*21)/100</f>
        <v>0</v>
      </c>
      <c r="P212" t="s">
        <v>22</v>
      </c>
    </row>
    <row r="213" spans="1:5" ht="12.75">
      <c r="A213" s="25" t="s">
        <v>50</v>
      </c>
      <c r="E213" s="26" t="s">
        <v>47</v>
      </c>
    </row>
    <row r="214" spans="1:5" ht="12.75">
      <c r="A214" s="27" t="s">
        <v>52</v>
      </c>
      <c r="E214" s="28" t="s">
        <v>282</v>
      </c>
    </row>
    <row r="215" spans="1:5" ht="25.5">
      <c r="A215" t="s">
        <v>54</v>
      </c>
      <c r="E215" s="26" t="s">
        <v>283</v>
      </c>
    </row>
    <row r="216" spans="1:16" ht="25.5">
      <c r="A216" s="17" t="s">
        <v>45</v>
      </c>
      <c r="B216" s="21" t="s">
        <v>284</v>
      </c>
      <c r="C216" s="21" t="s">
        <v>285</v>
      </c>
      <c r="D216" s="17" t="s">
        <v>47</v>
      </c>
      <c r="E216" s="22" t="s">
        <v>286</v>
      </c>
      <c r="F216" s="23" t="s">
        <v>267</v>
      </c>
      <c r="G216" s="24">
        <v>18</v>
      </c>
      <c r="H216" s="24">
        <v>0</v>
      </c>
      <c r="I216" s="24">
        <f>ROUND(ROUND(H216,2)*ROUND(G216,2),2)</f>
        <v>0</v>
      </c>
      <c r="O216">
        <f>(I216*21)/100</f>
        <v>0</v>
      </c>
      <c r="P216" t="s">
        <v>22</v>
      </c>
    </row>
    <row r="217" spans="1:5" ht="12.75">
      <c r="A217" s="25" t="s">
        <v>50</v>
      </c>
      <c r="E217" s="26" t="s">
        <v>287</v>
      </c>
    </row>
    <row r="218" spans="1:5" ht="12.75">
      <c r="A218" s="27" t="s">
        <v>52</v>
      </c>
      <c r="E218" s="28" t="s">
        <v>288</v>
      </c>
    </row>
    <row r="219" spans="1:5" ht="25.5">
      <c r="A219" t="s">
        <v>54</v>
      </c>
      <c r="E219" s="26" t="s">
        <v>289</v>
      </c>
    </row>
    <row r="220" spans="1:16" ht="25.5">
      <c r="A220" s="17" t="s">
        <v>45</v>
      </c>
      <c r="B220" s="21" t="s">
        <v>290</v>
      </c>
      <c r="C220" s="21" t="s">
        <v>291</v>
      </c>
      <c r="D220" s="17" t="s">
        <v>47</v>
      </c>
      <c r="E220" s="22" t="s">
        <v>292</v>
      </c>
      <c r="F220" s="23" t="s">
        <v>267</v>
      </c>
      <c r="G220" s="24">
        <v>21</v>
      </c>
      <c r="H220" s="24">
        <v>0</v>
      </c>
      <c r="I220" s="24">
        <f>ROUND(ROUND(H220,2)*ROUND(G220,2),2)</f>
        <v>0</v>
      </c>
      <c r="O220">
        <f>(I220*21)/100</f>
        <v>0</v>
      </c>
      <c r="P220" t="s">
        <v>22</v>
      </c>
    </row>
    <row r="221" spans="1:5" ht="12.75">
      <c r="A221" s="25" t="s">
        <v>50</v>
      </c>
      <c r="E221" s="26" t="s">
        <v>47</v>
      </c>
    </row>
    <row r="222" spans="1:5" ht="12.75">
      <c r="A222" s="27" t="s">
        <v>52</v>
      </c>
      <c r="E222" s="28" t="s">
        <v>293</v>
      </c>
    </row>
    <row r="223" spans="1:5" ht="38.25">
      <c r="A223" t="s">
        <v>54</v>
      </c>
      <c r="E223" s="26" t="s">
        <v>294</v>
      </c>
    </row>
    <row r="224" spans="1:16" ht="12.75">
      <c r="A224" s="17" t="s">
        <v>45</v>
      </c>
      <c r="B224" s="21" t="s">
        <v>295</v>
      </c>
      <c r="C224" s="21" t="s">
        <v>296</v>
      </c>
      <c r="D224" s="17" t="s">
        <v>47</v>
      </c>
      <c r="E224" s="22" t="s">
        <v>297</v>
      </c>
      <c r="F224" s="23" t="s">
        <v>267</v>
      </c>
      <c r="G224" s="24">
        <v>15</v>
      </c>
      <c r="H224" s="24">
        <v>0</v>
      </c>
      <c r="I224" s="24">
        <f>ROUND(ROUND(H224,2)*ROUND(G224,2),2)</f>
        <v>0</v>
      </c>
      <c r="O224">
        <f>(I224*21)/100</f>
        <v>0</v>
      </c>
      <c r="P224" t="s">
        <v>22</v>
      </c>
    </row>
    <row r="225" spans="1:5" ht="12.75">
      <c r="A225" s="25" t="s">
        <v>50</v>
      </c>
      <c r="E225" s="26" t="s">
        <v>287</v>
      </c>
    </row>
    <row r="226" spans="1:5" ht="12.75">
      <c r="A226" s="27" t="s">
        <v>52</v>
      </c>
      <c r="E226" s="28" t="s">
        <v>298</v>
      </c>
    </row>
    <row r="227" spans="1:5" ht="25.5">
      <c r="A227" t="s">
        <v>54</v>
      </c>
      <c r="E227" s="26" t="s">
        <v>289</v>
      </c>
    </row>
    <row r="228" spans="1:16" ht="25.5">
      <c r="A228" s="17" t="s">
        <v>45</v>
      </c>
      <c r="B228" s="21" t="s">
        <v>299</v>
      </c>
      <c r="C228" s="21" t="s">
        <v>300</v>
      </c>
      <c r="D228" s="17" t="s">
        <v>47</v>
      </c>
      <c r="E228" s="22" t="s">
        <v>301</v>
      </c>
      <c r="F228" s="23" t="s">
        <v>163</v>
      </c>
      <c r="G228" s="24">
        <v>48</v>
      </c>
      <c r="H228" s="24">
        <v>0</v>
      </c>
      <c r="I228" s="24">
        <f>ROUND(ROUND(H228,2)*ROUND(G228,2),2)</f>
        <v>0</v>
      </c>
      <c r="O228">
        <f>(I228*21)/100</f>
        <v>0</v>
      </c>
      <c r="P228" t="s">
        <v>22</v>
      </c>
    </row>
    <row r="229" spans="1:5" ht="12.75">
      <c r="A229" s="25" t="s">
        <v>50</v>
      </c>
      <c r="E229" s="26" t="s">
        <v>47</v>
      </c>
    </row>
    <row r="230" spans="1:5" ht="63.75">
      <c r="A230" s="27" t="s">
        <v>52</v>
      </c>
      <c r="E230" s="28" t="s">
        <v>302</v>
      </c>
    </row>
    <row r="231" spans="1:5" ht="38.25">
      <c r="A231" t="s">
        <v>54</v>
      </c>
      <c r="E231" s="26" t="s">
        <v>303</v>
      </c>
    </row>
    <row r="232" spans="1:16" ht="12.75">
      <c r="A232" s="17" t="s">
        <v>45</v>
      </c>
      <c r="B232" s="21" t="s">
        <v>304</v>
      </c>
      <c r="C232" s="21" t="s">
        <v>305</v>
      </c>
      <c r="D232" s="17" t="s">
        <v>47</v>
      </c>
      <c r="E232" s="22" t="s">
        <v>306</v>
      </c>
      <c r="F232" s="23" t="s">
        <v>111</v>
      </c>
      <c r="G232" s="24">
        <v>280</v>
      </c>
      <c r="H232" s="24">
        <v>0</v>
      </c>
      <c r="I232" s="24">
        <f>ROUND(ROUND(H232,2)*ROUND(G232,2),2)</f>
        <v>0</v>
      </c>
      <c r="O232">
        <f>(I232*21)/100</f>
        <v>0</v>
      </c>
      <c r="P232" t="s">
        <v>22</v>
      </c>
    </row>
    <row r="233" spans="1:5" ht="12.75">
      <c r="A233" s="25" t="s">
        <v>50</v>
      </c>
      <c r="E233" s="26" t="s">
        <v>307</v>
      </c>
    </row>
    <row r="234" spans="1:5" ht="12.75">
      <c r="A234" s="27" t="s">
        <v>52</v>
      </c>
      <c r="E234" s="28" t="s">
        <v>47</v>
      </c>
    </row>
    <row r="235" spans="1:5" ht="51">
      <c r="A235" t="s">
        <v>54</v>
      </c>
      <c r="E235" s="26" t="s">
        <v>308</v>
      </c>
    </row>
    <row r="236" spans="1:16" ht="12.75">
      <c r="A236" s="17" t="s">
        <v>45</v>
      </c>
      <c r="B236" s="21" t="s">
        <v>309</v>
      </c>
      <c r="C236" s="21" t="s">
        <v>310</v>
      </c>
      <c r="D236" s="17" t="s">
        <v>47</v>
      </c>
      <c r="E236" s="22" t="s">
        <v>311</v>
      </c>
      <c r="F236" s="23" t="s">
        <v>111</v>
      </c>
      <c r="G236" s="24">
        <v>110</v>
      </c>
      <c r="H236" s="24">
        <v>0</v>
      </c>
      <c r="I236" s="24">
        <f>ROUND(ROUND(H236,2)*ROUND(G236,2),2)</f>
        <v>0</v>
      </c>
      <c r="O236">
        <f>(I236*21)/100</f>
        <v>0</v>
      </c>
      <c r="P236" t="s">
        <v>22</v>
      </c>
    </row>
    <row r="237" spans="1:5" ht="12.75">
      <c r="A237" s="25" t="s">
        <v>50</v>
      </c>
      <c r="E237" s="26" t="s">
        <v>312</v>
      </c>
    </row>
    <row r="238" spans="1:5" ht="12.75">
      <c r="A238" s="27" t="s">
        <v>52</v>
      </c>
      <c r="E238" s="28" t="s">
        <v>47</v>
      </c>
    </row>
    <row r="239" spans="1:5" ht="51">
      <c r="A239" t="s">
        <v>54</v>
      </c>
      <c r="E239" s="26" t="s">
        <v>308</v>
      </c>
    </row>
    <row r="240" spans="1:16" ht="12.75">
      <c r="A240" s="17" t="s">
        <v>45</v>
      </c>
      <c r="B240" s="21" t="s">
        <v>313</v>
      </c>
      <c r="C240" s="21" t="s">
        <v>314</v>
      </c>
      <c r="D240" s="17" t="s">
        <v>47</v>
      </c>
      <c r="E240" s="22" t="s">
        <v>315</v>
      </c>
      <c r="F240" s="23" t="s">
        <v>111</v>
      </c>
      <c r="G240" s="24">
        <v>780</v>
      </c>
      <c r="H240" s="24">
        <v>0</v>
      </c>
      <c r="I240" s="24">
        <f>ROUND(ROUND(H240,2)*ROUND(G240,2),2)</f>
        <v>0</v>
      </c>
      <c r="O240">
        <f>(I240*21)/100</f>
        <v>0</v>
      </c>
      <c r="P240" t="s">
        <v>22</v>
      </c>
    </row>
    <row r="241" spans="1:5" ht="12.75">
      <c r="A241" s="25" t="s">
        <v>50</v>
      </c>
      <c r="E241" s="26" t="s">
        <v>316</v>
      </c>
    </row>
    <row r="242" spans="1:5" ht="12.75">
      <c r="A242" s="27" t="s">
        <v>52</v>
      </c>
      <c r="E242" s="28" t="s">
        <v>47</v>
      </c>
    </row>
    <row r="243" spans="1:5" ht="51">
      <c r="A243" t="s">
        <v>54</v>
      </c>
      <c r="E243" s="26" t="s">
        <v>308</v>
      </c>
    </row>
    <row r="244" spans="1:16" ht="12.75">
      <c r="A244" s="17" t="s">
        <v>45</v>
      </c>
      <c r="B244" s="21" t="s">
        <v>317</v>
      </c>
      <c r="C244" s="21" t="s">
        <v>318</v>
      </c>
      <c r="D244" s="17" t="s">
        <v>65</v>
      </c>
      <c r="E244" s="22" t="s">
        <v>319</v>
      </c>
      <c r="F244" s="23" t="s">
        <v>111</v>
      </c>
      <c r="G244" s="24">
        <v>56</v>
      </c>
      <c r="H244" s="24">
        <v>0</v>
      </c>
      <c r="I244" s="24">
        <f>ROUND(ROUND(H244,2)*ROUND(G244,2),2)</f>
        <v>0</v>
      </c>
      <c r="O244">
        <f>(I244*21)/100</f>
        <v>0</v>
      </c>
      <c r="P244" t="s">
        <v>22</v>
      </c>
    </row>
    <row r="245" spans="1:5" ht="25.5">
      <c r="A245" s="25" t="s">
        <v>50</v>
      </c>
      <c r="E245" s="26" t="s">
        <v>320</v>
      </c>
    </row>
    <row r="246" spans="1:5" ht="12.75">
      <c r="A246" s="27" t="s">
        <v>52</v>
      </c>
      <c r="E246" s="28" t="s">
        <v>47</v>
      </c>
    </row>
    <row r="247" spans="1:5" ht="51">
      <c r="A247" t="s">
        <v>54</v>
      </c>
      <c r="E247" s="26" t="s">
        <v>321</v>
      </c>
    </row>
    <row r="248" spans="1:16" ht="12.75">
      <c r="A248" s="17" t="s">
        <v>45</v>
      </c>
      <c r="B248" s="21" t="s">
        <v>322</v>
      </c>
      <c r="C248" s="21" t="s">
        <v>323</v>
      </c>
      <c r="D248" s="17" t="s">
        <v>47</v>
      </c>
      <c r="E248" s="22" t="s">
        <v>324</v>
      </c>
      <c r="F248" s="23" t="s">
        <v>111</v>
      </c>
      <c r="G248" s="24">
        <v>65</v>
      </c>
      <c r="H248" s="24">
        <v>0</v>
      </c>
      <c r="I248" s="24">
        <f>ROUND(ROUND(H248,2)*ROUND(G248,2),2)</f>
        <v>0</v>
      </c>
      <c r="O248">
        <f>(I248*21)/100</f>
        <v>0</v>
      </c>
      <c r="P248" t="s">
        <v>22</v>
      </c>
    </row>
    <row r="249" spans="1:5" ht="12.75">
      <c r="A249" s="25" t="s">
        <v>50</v>
      </c>
      <c r="E249" s="26" t="s">
        <v>47</v>
      </c>
    </row>
    <row r="250" spans="1:5" ht="12.75">
      <c r="A250" s="27" t="s">
        <v>52</v>
      </c>
      <c r="E250" s="28" t="s">
        <v>47</v>
      </c>
    </row>
    <row r="251" spans="1:5" ht="25.5">
      <c r="A251" t="s">
        <v>54</v>
      </c>
      <c r="E251" s="26" t="s">
        <v>325</v>
      </c>
    </row>
    <row r="252" spans="1:16" ht="12.75">
      <c r="A252" s="17" t="s">
        <v>45</v>
      </c>
      <c r="B252" s="21" t="s">
        <v>326</v>
      </c>
      <c r="C252" s="21" t="s">
        <v>327</v>
      </c>
      <c r="D252" s="17" t="s">
        <v>47</v>
      </c>
      <c r="E252" s="22" t="s">
        <v>328</v>
      </c>
      <c r="F252" s="23" t="s">
        <v>267</v>
      </c>
      <c r="G252" s="24">
        <v>22</v>
      </c>
      <c r="H252" s="24">
        <v>0</v>
      </c>
      <c r="I252" s="24">
        <f>ROUND(ROUND(H252,2)*ROUND(G252,2),2)</f>
        <v>0</v>
      </c>
      <c r="O252">
        <f>(I252*21)/100</f>
        <v>0</v>
      </c>
      <c r="P252" t="s">
        <v>22</v>
      </c>
    </row>
    <row r="253" spans="1:5" ht="12.75">
      <c r="A253" s="25" t="s">
        <v>50</v>
      </c>
      <c r="E253" s="26" t="s">
        <v>329</v>
      </c>
    </row>
    <row r="254" spans="1:5" ht="12.75">
      <c r="A254" s="27" t="s">
        <v>52</v>
      </c>
      <c r="E254" s="28" t="s">
        <v>47</v>
      </c>
    </row>
    <row r="255" spans="1:5" ht="102">
      <c r="A255" t="s">
        <v>54</v>
      </c>
      <c r="E255" s="26" t="s">
        <v>330</v>
      </c>
    </row>
  </sheetData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2"/>
  <sheetViews>
    <sheetView workbookViewId="0" topLeftCell="A1">
      <pane ySplit="7" topLeftCell="A8" activePane="bottomLeft" state="frozen"/>
      <selection pane="bottomLeft" activeCell="H173" sqref="H17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2"/>
      <c r="E3" s="10" t="s">
        <v>16</v>
      </c>
      <c r="F3" s="1"/>
      <c r="G3" s="8"/>
      <c r="H3" s="7" t="s">
        <v>331</v>
      </c>
      <c r="I3" s="31">
        <f>0+I8</f>
        <v>0</v>
      </c>
      <c r="O3" t="s">
        <v>19</v>
      </c>
      <c r="P3" t="s">
        <v>22</v>
      </c>
    </row>
    <row r="4" spans="1:16" ht="15" customHeight="1">
      <c r="A4" t="s">
        <v>17</v>
      </c>
      <c r="B4" s="12" t="s">
        <v>18</v>
      </c>
      <c r="C4" s="37" t="s">
        <v>331</v>
      </c>
      <c r="D4" s="38"/>
      <c r="E4" s="13" t="s">
        <v>332</v>
      </c>
      <c r="F4" s="5"/>
      <c r="G4" s="5"/>
      <c r="H4" s="14"/>
      <c r="I4" s="14"/>
      <c r="O4" t="s">
        <v>20</v>
      </c>
      <c r="P4" t="s">
        <v>22</v>
      </c>
    </row>
    <row r="5" spans="1:16" ht="12.75" customHeight="1">
      <c r="A5" s="35" t="s">
        <v>26</v>
      </c>
      <c r="B5" s="35" t="s">
        <v>28</v>
      </c>
      <c r="C5" s="35" t="s">
        <v>30</v>
      </c>
      <c r="D5" s="35" t="s">
        <v>31</v>
      </c>
      <c r="E5" s="35" t="s">
        <v>32</v>
      </c>
      <c r="F5" s="35" t="s">
        <v>34</v>
      </c>
      <c r="G5" s="35" t="s">
        <v>36</v>
      </c>
      <c r="H5" s="35" t="s">
        <v>38</v>
      </c>
      <c r="I5" s="35"/>
      <c r="O5" t="s">
        <v>21</v>
      </c>
      <c r="P5" t="s">
        <v>22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22</v>
      </c>
      <c r="D7" s="11" t="s">
        <v>23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74</v>
      </c>
      <c r="D8" s="14"/>
      <c r="E8" s="19" t="s">
        <v>252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0+I9+I13+I17+I21+I25+I29+I33+I37+I41+I45+I49+I53+I57+I61+I65+I69+I73+I77+I81+I85+I89+I93+I97+I101+I105+I109+I113+I117+I121+I125+I129+I133+I137+I141+I145+I149+I153+I157+I161+I165+I169</f>
        <v>0</v>
      </c>
      <c r="R8">
        <f>0+O9+O13+O17+O21+O25+O29+O33+O37+O41+O45+O49+O53+O57+O61+O65+O69+O73+O77+O81+O85+O89+O93+O97+O101+O105+O109+O113+O117+O121+O125+O129+O133+O137+O141+O145+O149+O153+O157+O161+O165+O169</f>
        <v>0</v>
      </c>
    </row>
    <row r="9" spans="1:16" ht="12.75">
      <c r="A9" s="17" t="s">
        <v>45</v>
      </c>
      <c r="B9" s="21" t="s">
        <v>29</v>
      </c>
      <c r="C9" s="21" t="s">
        <v>333</v>
      </c>
      <c r="D9" s="17" t="s">
        <v>47</v>
      </c>
      <c r="E9" s="22" t="s">
        <v>334</v>
      </c>
      <c r="F9" s="23" t="s">
        <v>267</v>
      </c>
      <c r="G9" s="24">
        <v>10</v>
      </c>
      <c r="H9" s="24">
        <v>0</v>
      </c>
      <c r="I9" s="24">
        <f>ROUND(ROUND(H9,2)*ROUND(G9,2),2)</f>
        <v>0</v>
      </c>
      <c r="O9">
        <f>(I9*21)/100</f>
        <v>0</v>
      </c>
      <c r="P9" t="s">
        <v>22</v>
      </c>
    </row>
    <row r="10" spans="1:5" ht="12.75">
      <c r="A10" s="25" t="s">
        <v>50</v>
      </c>
      <c r="E10" s="26" t="s">
        <v>47</v>
      </c>
    </row>
    <row r="11" spans="1:5" ht="12.75">
      <c r="A11" s="27" t="s">
        <v>52</v>
      </c>
      <c r="E11" s="28" t="s">
        <v>47</v>
      </c>
    </row>
    <row r="12" spans="1:5" ht="12.75">
      <c r="A12" t="s">
        <v>54</v>
      </c>
      <c r="E12" s="26" t="s">
        <v>47</v>
      </c>
    </row>
    <row r="13" spans="1:16" ht="12.75">
      <c r="A13" s="17" t="s">
        <v>45</v>
      </c>
      <c r="B13" s="21" t="s">
        <v>22</v>
      </c>
      <c r="C13" s="21" t="s">
        <v>335</v>
      </c>
      <c r="D13" s="17" t="s">
        <v>47</v>
      </c>
      <c r="E13" s="22" t="s">
        <v>336</v>
      </c>
      <c r="F13" s="23" t="s">
        <v>267</v>
      </c>
      <c r="G13" s="24">
        <v>10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5" t="s">
        <v>50</v>
      </c>
      <c r="E14" s="26" t="s">
        <v>47</v>
      </c>
    </row>
    <row r="15" spans="1:5" ht="12.75">
      <c r="A15" s="27" t="s">
        <v>52</v>
      </c>
      <c r="E15" s="28" t="s">
        <v>47</v>
      </c>
    </row>
    <row r="16" spans="1:5" ht="12.75">
      <c r="A16" t="s">
        <v>54</v>
      </c>
      <c r="E16" s="26" t="s">
        <v>47</v>
      </c>
    </row>
    <row r="17" spans="1:16" ht="12.75">
      <c r="A17" s="17" t="s">
        <v>45</v>
      </c>
      <c r="B17" s="21" t="s">
        <v>23</v>
      </c>
      <c r="C17" s="21" t="s">
        <v>337</v>
      </c>
      <c r="D17" s="17" t="s">
        <v>47</v>
      </c>
      <c r="E17" s="22" t="s">
        <v>338</v>
      </c>
      <c r="F17" s="23" t="s">
        <v>267</v>
      </c>
      <c r="G17" s="24">
        <v>11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5" t="s">
        <v>50</v>
      </c>
      <c r="E18" s="26" t="s">
        <v>47</v>
      </c>
    </row>
    <row r="19" spans="1:5" ht="12.75">
      <c r="A19" s="27" t="s">
        <v>52</v>
      </c>
      <c r="E19" s="28" t="s">
        <v>47</v>
      </c>
    </row>
    <row r="20" spans="1:5" ht="12.75">
      <c r="A20" t="s">
        <v>54</v>
      </c>
      <c r="E20" s="26" t="s">
        <v>47</v>
      </c>
    </row>
    <row r="21" spans="1:16" ht="12.75">
      <c r="A21" s="17" t="s">
        <v>45</v>
      </c>
      <c r="B21" s="21" t="s">
        <v>33</v>
      </c>
      <c r="C21" s="21" t="s">
        <v>339</v>
      </c>
      <c r="D21" s="17" t="s">
        <v>47</v>
      </c>
      <c r="E21" s="22" t="s">
        <v>340</v>
      </c>
      <c r="F21" s="23" t="s">
        <v>267</v>
      </c>
      <c r="G21" s="24">
        <v>11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5" t="s">
        <v>50</v>
      </c>
      <c r="E22" s="26" t="s">
        <v>47</v>
      </c>
    </row>
    <row r="23" spans="1:5" ht="12.75">
      <c r="A23" s="27" t="s">
        <v>52</v>
      </c>
      <c r="E23" s="28" t="s">
        <v>47</v>
      </c>
    </row>
    <row r="24" spans="1:5" ht="12.75">
      <c r="A24" t="s">
        <v>54</v>
      </c>
      <c r="E24" s="26" t="s">
        <v>47</v>
      </c>
    </row>
    <row r="25" spans="1:16" ht="12.75">
      <c r="A25" s="17" t="s">
        <v>45</v>
      </c>
      <c r="B25" s="21" t="s">
        <v>35</v>
      </c>
      <c r="C25" s="21" t="s">
        <v>341</v>
      </c>
      <c r="D25" s="17" t="s">
        <v>47</v>
      </c>
      <c r="E25" s="22" t="s">
        <v>342</v>
      </c>
      <c r="F25" s="23" t="s">
        <v>267</v>
      </c>
      <c r="G25" s="24">
        <v>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5" t="s">
        <v>50</v>
      </c>
      <c r="E26" s="26" t="s">
        <v>47</v>
      </c>
    </row>
    <row r="27" spans="1:5" ht="12.75">
      <c r="A27" s="27" t="s">
        <v>52</v>
      </c>
      <c r="E27" s="28" t="s">
        <v>47</v>
      </c>
    </row>
    <row r="28" spans="1:5" ht="12.75">
      <c r="A28" t="s">
        <v>54</v>
      </c>
      <c r="E28" s="26" t="s">
        <v>47</v>
      </c>
    </row>
    <row r="29" spans="1:16" ht="25.5">
      <c r="A29" s="17" t="s">
        <v>45</v>
      </c>
      <c r="B29" s="21" t="s">
        <v>37</v>
      </c>
      <c r="C29" s="21" t="s">
        <v>343</v>
      </c>
      <c r="D29" s="17" t="s">
        <v>47</v>
      </c>
      <c r="E29" s="22" t="s">
        <v>344</v>
      </c>
      <c r="F29" s="23" t="s">
        <v>267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5" t="s">
        <v>50</v>
      </c>
      <c r="E30" s="26" t="s">
        <v>47</v>
      </c>
    </row>
    <row r="31" spans="1:5" ht="12.75">
      <c r="A31" s="27" t="s">
        <v>52</v>
      </c>
      <c r="E31" s="28" t="s">
        <v>47</v>
      </c>
    </row>
    <row r="32" spans="1:5" ht="12.75">
      <c r="A32" t="s">
        <v>54</v>
      </c>
      <c r="E32" s="26" t="s">
        <v>47</v>
      </c>
    </row>
    <row r="33" spans="1:16" ht="12.75">
      <c r="A33" s="17" t="s">
        <v>45</v>
      </c>
      <c r="B33" s="21" t="s">
        <v>74</v>
      </c>
      <c r="C33" s="21" t="s">
        <v>345</v>
      </c>
      <c r="D33" s="17" t="s">
        <v>47</v>
      </c>
      <c r="E33" s="22" t="s">
        <v>346</v>
      </c>
      <c r="F33" s="23" t="s">
        <v>267</v>
      </c>
      <c r="G33" s="24">
        <v>1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5" t="s">
        <v>50</v>
      </c>
      <c r="E34" s="26" t="s">
        <v>47</v>
      </c>
    </row>
    <row r="35" spans="1:5" ht="12.75">
      <c r="A35" s="27" t="s">
        <v>52</v>
      </c>
      <c r="E35" s="28" t="s">
        <v>47</v>
      </c>
    </row>
    <row r="36" spans="1:5" ht="12.75">
      <c r="A36" t="s">
        <v>54</v>
      </c>
      <c r="E36" s="26" t="s">
        <v>47</v>
      </c>
    </row>
    <row r="37" spans="1:16" ht="12.75">
      <c r="A37" s="17" t="s">
        <v>45</v>
      </c>
      <c r="B37" s="21" t="s">
        <v>77</v>
      </c>
      <c r="C37" s="21" t="s">
        <v>347</v>
      </c>
      <c r="D37" s="17" t="s">
        <v>47</v>
      </c>
      <c r="E37" s="22" t="s">
        <v>348</v>
      </c>
      <c r="F37" s="23" t="s">
        <v>267</v>
      </c>
      <c r="G37" s="24">
        <v>11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22</v>
      </c>
    </row>
    <row r="38" spans="1:5" ht="12.75">
      <c r="A38" s="25" t="s">
        <v>50</v>
      </c>
      <c r="E38" s="26" t="s">
        <v>47</v>
      </c>
    </row>
    <row r="39" spans="1:5" ht="12.75">
      <c r="A39" s="27" t="s">
        <v>52</v>
      </c>
      <c r="E39" s="28" t="s">
        <v>47</v>
      </c>
    </row>
    <row r="40" spans="1:5" ht="12.75">
      <c r="A40" t="s">
        <v>54</v>
      </c>
      <c r="E40" s="26" t="s">
        <v>47</v>
      </c>
    </row>
    <row r="41" spans="1:16" ht="12.75">
      <c r="A41" s="17" t="s">
        <v>45</v>
      </c>
      <c r="B41" s="21" t="s">
        <v>40</v>
      </c>
      <c r="C41" s="21" t="s">
        <v>349</v>
      </c>
      <c r="D41" s="17" t="s">
        <v>47</v>
      </c>
      <c r="E41" s="22" t="s">
        <v>350</v>
      </c>
      <c r="F41" s="23" t="s">
        <v>111</v>
      </c>
      <c r="G41" s="24">
        <v>180</v>
      </c>
      <c r="H41" s="24">
        <v>0</v>
      </c>
      <c r="I41" s="24">
        <f>ROUND(ROUND(H41,2)*ROUND(G41,2),2)</f>
        <v>0</v>
      </c>
      <c r="O41">
        <f>(I41*21)/100</f>
        <v>0</v>
      </c>
      <c r="P41" t="s">
        <v>22</v>
      </c>
    </row>
    <row r="42" spans="1:5" ht="12.75">
      <c r="A42" s="25" t="s">
        <v>50</v>
      </c>
      <c r="E42" s="26" t="s">
        <v>47</v>
      </c>
    </row>
    <row r="43" spans="1:5" ht="12.75">
      <c r="A43" s="27" t="s">
        <v>52</v>
      </c>
      <c r="E43" s="28" t="s">
        <v>47</v>
      </c>
    </row>
    <row r="44" spans="1:5" ht="12.75">
      <c r="A44" t="s">
        <v>54</v>
      </c>
      <c r="E44" s="26" t="s">
        <v>47</v>
      </c>
    </row>
    <row r="45" spans="1:16" ht="12.75">
      <c r="A45" s="17" t="s">
        <v>45</v>
      </c>
      <c r="B45" s="21" t="s">
        <v>42</v>
      </c>
      <c r="C45" s="21" t="s">
        <v>351</v>
      </c>
      <c r="D45" s="17" t="s">
        <v>47</v>
      </c>
      <c r="E45" s="22" t="s">
        <v>352</v>
      </c>
      <c r="F45" s="23" t="s">
        <v>111</v>
      </c>
      <c r="G45" s="24">
        <v>800</v>
      </c>
      <c r="H45" s="24">
        <v>0</v>
      </c>
      <c r="I45" s="24">
        <f>ROUND(ROUND(H45,2)*ROUND(G45,2),2)</f>
        <v>0</v>
      </c>
      <c r="O45">
        <f>(I45*21)/100</f>
        <v>0</v>
      </c>
      <c r="P45" t="s">
        <v>22</v>
      </c>
    </row>
    <row r="46" spans="1:5" ht="12.75">
      <c r="A46" s="25" t="s">
        <v>50</v>
      </c>
      <c r="E46" s="26" t="s">
        <v>47</v>
      </c>
    </row>
    <row r="47" spans="1:5" ht="12.75">
      <c r="A47" s="27" t="s">
        <v>52</v>
      </c>
      <c r="E47" s="28" t="s">
        <v>47</v>
      </c>
    </row>
    <row r="48" spans="1:5" ht="12.75">
      <c r="A48" t="s">
        <v>54</v>
      </c>
      <c r="E48" s="26" t="s">
        <v>47</v>
      </c>
    </row>
    <row r="49" spans="1:16" ht="12.75">
      <c r="A49" s="17" t="s">
        <v>45</v>
      </c>
      <c r="B49" s="21" t="s">
        <v>91</v>
      </c>
      <c r="C49" s="21" t="s">
        <v>353</v>
      </c>
      <c r="D49" s="17" t="s">
        <v>47</v>
      </c>
      <c r="E49" s="22" t="s">
        <v>354</v>
      </c>
      <c r="F49" s="23" t="s">
        <v>111</v>
      </c>
      <c r="G49" s="24">
        <v>90</v>
      </c>
      <c r="H49" s="24">
        <v>0</v>
      </c>
      <c r="I49" s="24">
        <f>ROUND(ROUND(H49,2)*ROUND(G49,2),2)</f>
        <v>0</v>
      </c>
      <c r="O49">
        <f>(I49*21)/100</f>
        <v>0</v>
      </c>
      <c r="P49" t="s">
        <v>22</v>
      </c>
    </row>
    <row r="50" spans="1:5" ht="12.75">
      <c r="A50" s="25" t="s">
        <v>50</v>
      </c>
      <c r="E50" s="26" t="s">
        <v>47</v>
      </c>
    </row>
    <row r="51" spans="1:5" ht="12.75">
      <c r="A51" s="27" t="s">
        <v>52</v>
      </c>
      <c r="E51" s="28" t="s">
        <v>47</v>
      </c>
    </row>
    <row r="52" spans="1:5" ht="12.75">
      <c r="A52" t="s">
        <v>54</v>
      </c>
      <c r="E52" s="26" t="s">
        <v>47</v>
      </c>
    </row>
    <row r="53" spans="1:16" ht="12.75">
      <c r="A53" s="17" t="s">
        <v>45</v>
      </c>
      <c r="B53" s="21" t="s">
        <v>96</v>
      </c>
      <c r="C53" s="21" t="s">
        <v>355</v>
      </c>
      <c r="D53" s="17" t="s">
        <v>47</v>
      </c>
      <c r="E53" s="22" t="s">
        <v>356</v>
      </c>
      <c r="F53" s="23" t="s">
        <v>111</v>
      </c>
      <c r="G53" s="24">
        <v>650</v>
      </c>
      <c r="H53" s="24">
        <v>0</v>
      </c>
      <c r="I53" s="24">
        <f>ROUND(ROUND(H53,2)*ROUND(G53,2),2)</f>
        <v>0</v>
      </c>
      <c r="O53">
        <f>(I53*21)/100</f>
        <v>0</v>
      </c>
      <c r="P53" t="s">
        <v>22</v>
      </c>
    </row>
    <row r="54" spans="1:5" ht="12.75">
      <c r="A54" s="25" t="s">
        <v>50</v>
      </c>
      <c r="E54" s="26" t="s">
        <v>47</v>
      </c>
    </row>
    <row r="55" spans="1:5" ht="12.75">
      <c r="A55" s="27" t="s">
        <v>52</v>
      </c>
      <c r="E55" s="28" t="s">
        <v>47</v>
      </c>
    </row>
    <row r="56" spans="1:5" ht="12.75">
      <c r="A56" t="s">
        <v>54</v>
      </c>
      <c r="E56" s="26" t="s">
        <v>47</v>
      </c>
    </row>
    <row r="57" spans="1:16" ht="12.75">
      <c r="A57" s="17" t="s">
        <v>45</v>
      </c>
      <c r="B57" s="21" t="s">
        <v>100</v>
      </c>
      <c r="C57" s="21" t="s">
        <v>357</v>
      </c>
      <c r="D57" s="17" t="s">
        <v>47</v>
      </c>
      <c r="E57" s="22" t="s">
        <v>358</v>
      </c>
      <c r="F57" s="23" t="s">
        <v>111</v>
      </c>
      <c r="G57" s="24">
        <v>20</v>
      </c>
      <c r="H57" s="24">
        <v>0</v>
      </c>
      <c r="I57" s="24">
        <f>ROUND(ROUND(H57,2)*ROUND(G57,2),2)</f>
        <v>0</v>
      </c>
      <c r="O57">
        <f>(I57*21)/100</f>
        <v>0</v>
      </c>
      <c r="P57" t="s">
        <v>22</v>
      </c>
    </row>
    <row r="58" spans="1:5" ht="12.75">
      <c r="A58" s="25" t="s">
        <v>50</v>
      </c>
      <c r="E58" s="26" t="s">
        <v>47</v>
      </c>
    </row>
    <row r="59" spans="1:5" ht="12.75">
      <c r="A59" s="27" t="s">
        <v>52</v>
      </c>
      <c r="E59" s="28" t="s">
        <v>47</v>
      </c>
    </row>
    <row r="60" spans="1:5" ht="12.75">
      <c r="A60" t="s">
        <v>54</v>
      </c>
      <c r="E60" s="26" t="s">
        <v>47</v>
      </c>
    </row>
    <row r="61" spans="1:16" ht="12.75">
      <c r="A61" s="17" t="s">
        <v>45</v>
      </c>
      <c r="B61" s="21" t="s">
        <v>104</v>
      </c>
      <c r="C61" s="21" t="s">
        <v>359</v>
      </c>
      <c r="D61" s="17" t="s">
        <v>47</v>
      </c>
      <c r="E61" s="22" t="s">
        <v>360</v>
      </c>
      <c r="F61" s="23" t="s">
        <v>267</v>
      </c>
      <c r="G61" s="24">
        <v>11</v>
      </c>
      <c r="H61" s="24">
        <v>0</v>
      </c>
      <c r="I61" s="24">
        <f>ROUND(ROUND(H61,2)*ROUND(G61,2),2)</f>
        <v>0</v>
      </c>
      <c r="O61">
        <f>(I61*21)/100</f>
        <v>0</v>
      </c>
      <c r="P61" t="s">
        <v>22</v>
      </c>
    </row>
    <row r="62" spans="1:5" ht="12.75">
      <c r="A62" s="25" t="s">
        <v>50</v>
      </c>
      <c r="E62" s="26" t="s">
        <v>47</v>
      </c>
    </row>
    <row r="63" spans="1:5" ht="12.75">
      <c r="A63" s="27" t="s">
        <v>52</v>
      </c>
      <c r="E63" s="28" t="s">
        <v>47</v>
      </c>
    </row>
    <row r="64" spans="1:5" ht="12.75">
      <c r="A64" t="s">
        <v>54</v>
      </c>
      <c r="E64" s="26" t="s">
        <v>47</v>
      </c>
    </row>
    <row r="65" spans="1:16" ht="12.75">
      <c r="A65" s="17" t="s">
        <v>45</v>
      </c>
      <c r="B65" s="21" t="s">
        <v>108</v>
      </c>
      <c r="C65" s="21" t="s">
        <v>361</v>
      </c>
      <c r="D65" s="17" t="s">
        <v>47</v>
      </c>
      <c r="E65" s="22" t="s">
        <v>362</v>
      </c>
      <c r="F65" s="23" t="s">
        <v>267</v>
      </c>
      <c r="G65" s="24">
        <v>30</v>
      </c>
      <c r="H65" s="24">
        <v>0</v>
      </c>
      <c r="I65" s="24">
        <f>ROUND(ROUND(H65,2)*ROUND(G65,2),2)</f>
        <v>0</v>
      </c>
      <c r="O65">
        <f>(I65*21)/100</f>
        <v>0</v>
      </c>
      <c r="P65" t="s">
        <v>22</v>
      </c>
    </row>
    <row r="66" spans="1:5" ht="12.75">
      <c r="A66" s="25" t="s">
        <v>50</v>
      </c>
      <c r="E66" s="26" t="s">
        <v>47</v>
      </c>
    </row>
    <row r="67" spans="1:5" ht="12.75">
      <c r="A67" s="27" t="s">
        <v>52</v>
      </c>
      <c r="E67" s="28" t="s">
        <v>47</v>
      </c>
    </row>
    <row r="68" spans="1:5" ht="12.75">
      <c r="A68" t="s">
        <v>54</v>
      </c>
      <c r="E68" s="26" t="s">
        <v>47</v>
      </c>
    </row>
    <row r="69" spans="1:16" ht="12.75">
      <c r="A69" s="17" t="s">
        <v>45</v>
      </c>
      <c r="B69" s="21" t="s">
        <v>112</v>
      </c>
      <c r="C69" s="21" t="s">
        <v>363</v>
      </c>
      <c r="D69" s="17" t="s">
        <v>47</v>
      </c>
      <c r="E69" s="22" t="s">
        <v>364</v>
      </c>
      <c r="F69" s="23" t="s">
        <v>111</v>
      </c>
      <c r="G69" s="24">
        <v>900</v>
      </c>
      <c r="H69" s="24">
        <v>0</v>
      </c>
      <c r="I69" s="24">
        <f>ROUND(ROUND(H69,2)*ROUND(G69,2),2)</f>
        <v>0</v>
      </c>
      <c r="O69">
        <f>(I69*21)/100</f>
        <v>0</v>
      </c>
      <c r="P69" t="s">
        <v>22</v>
      </c>
    </row>
    <row r="70" spans="1:5" ht="12.75">
      <c r="A70" s="25" t="s">
        <v>50</v>
      </c>
      <c r="E70" s="26" t="s">
        <v>47</v>
      </c>
    </row>
    <row r="71" spans="1:5" ht="12.75">
      <c r="A71" s="27" t="s">
        <v>52</v>
      </c>
      <c r="E71" s="28" t="s">
        <v>47</v>
      </c>
    </row>
    <row r="72" spans="1:5" ht="12.75">
      <c r="A72" t="s">
        <v>54</v>
      </c>
      <c r="E72" s="26" t="s">
        <v>47</v>
      </c>
    </row>
    <row r="73" spans="1:16" ht="12.75">
      <c r="A73" s="17" t="s">
        <v>45</v>
      </c>
      <c r="B73" s="21" t="s">
        <v>115</v>
      </c>
      <c r="C73" s="21" t="s">
        <v>365</v>
      </c>
      <c r="D73" s="17" t="s">
        <v>47</v>
      </c>
      <c r="E73" s="22" t="s">
        <v>366</v>
      </c>
      <c r="F73" s="23" t="s">
        <v>111</v>
      </c>
      <c r="G73" s="24">
        <v>80</v>
      </c>
      <c r="H73" s="24">
        <v>0</v>
      </c>
      <c r="I73" s="24">
        <f>ROUND(ROUND(H73,2)*ROUND(G73,2),2)</f>
        <v>0</v>
      </c>
      <c r="O73">
        <f>(I73*21)/100</f>
        <v>0</v>
      </c>
      <c r="P73" t="s">
        <v>22</v>
      </c>
    </row>
    <row r="74" spans="1:5" ht="12.75">
      <c r="A74" s="25" t="s">
        <v>50</v>
      </c>
      <c r="E74" s="26" t="s">
        <v>47</v>
      </c>
    </row>
    <row r="75" spans="1:5" ht="12.75">
      <c r="A75" s="27" t="s">
        <v>52</v>
      </c>
      <c r="E75" s="28" t="s">
        <v>47</v>
      </c>
    </row>
    <row r="76" spans="1:5" ht="12.75">
      <c r="A76" t="s">
        <v>54</v>
      </c>
      <c r="E76" s="26" t="s">
        <v>47</v>
      </c>
    </row>
    <row r="77" spans="1:16" ht="12.75">
      <c r="A77" s="17" t="s">
        <v>45</v>
      </c>
      <c r="B77" s="21" t="s">
        <v>119</v>
      </c>
      <c r="C77" s="21" t="s">
        <v>367</v>
      </c>
      <c r="D77" s="17" t="s">
        <v>47</v>
      </c>
      <c r="E77" s="22" t="s">
        <v>368</v>
      </c>
      <c r="F77" s="23" t="s">
        <v>111</v>
      </c>
      <c r="G77" s="24">
        <v>650</v>
      </c>
      <c r="H77" s="24">
        <v>0</v>
      </c>
      <c r="I77" s="24">
        <f>ROUND(ROUND(H77,2)*ROUND(G77,2),2)</f>
        <v>0</v>
      </c>
      <c r="O77">
        <f>(I77*21)/100</f>
        <v>0</v>
      </c>
      <c r="P77" t="s">
        <v>22</v>
      </c>
    </row>
    <row r="78" spans="1:5" ht="12.75">
      <c r="A78" s="25" t="s">
        <v>50</v>
      </c>
      <c r="E78" s="26" t="s">
        <v>47</v>
      </c>
    </row>
    <row r="79" spans="1:5" ht="12.75">
      <c r="A79" s="27" t="s">
        <v>52</v>
      </c>
      <c r="E79" s="28" t="s">
        <v>47</v>
      </c>
    </row>
    <row r="80" spans="1:5" ht="12.75">
      <c r="A80" t="s">
        <v>54</v>
      </c>
      <c r="E80" s="26" t="s">
        <v>47</v>
      </c>
    </row>
    <row r="81" spans="1:16" ht="12.75">
      <c r="A81" s="17" t="s">
        <v>45</v>
      </c>
      <c r="B81" s="21" t="s">
        <v>123</v>
      </c>
      <c r="C81" s="21" t="s">
        <v>369</v>
      </c>
      <c r="D81" s="17" t="s">
        <v>47</v>
      </c>
      <c r="E81" s="22" t="s">
        <v>370</v>
      </c>
      <c r="F81" s="23" t="s">
        <v>111</v>
      </c>
      <c r="G81" s="24">
        <v>10</v>
      </c>
      <c r="H81" s="24">
        <v>0</v>
      </c>
      <c r="I81" s="24">
        <f>ROUND(ROUND(H81,2)*ROUND(G81,2),2)</f>
        <v>0</v>
      </c>
      <c r="O81">
        <f>(I81*21)/100</f>
        <v>0</v>
      </c>
      <c r="P81" t="s">
        <v>22</v>
      </c>
    </row>
    <row r="82" spans="1:5" ht="12.75">
      <c r="A82" s="25" t="s">
        <v>50</v>
      </c>
      <c r="E82" s="26" t="s">
        <v>47</v>
      </c>
    </row>
    <row r="83" spans="1:5" ht="12.75">
      <c r="A83" s="27" t="s">
        <v>52</v>
      </c>
      <c r="E83" s="28" t="s">
        <v>47</v>
      </c>
    </row>
    <row r="84" spans="1:5" ht="12.75">
      <c r="A84" t="s">
        <v>54</v>
      </c>
      <c r="E84" s="26" t="s">
        <v>47</v>
      </c>
    </row>
    <row r="85" spans="1:16" ht="12.75">
      <c r="A85" s="17" t="s">
        <v>45</v>
      </c>
      <c r="B85" s="21" t="s">
        <v>127</v>
      </c>
      <c r="C85" s="21" t="s">
        <v>371</v>
      </c>
      <c r="D85" s="17" t="s">
        <v>47</v>
      </c>
      <c r="E85" s="22" t="s">
        <v>372</v>
      </c>
      <c r="F85" s="23" t="s">
        <v>267</v>
      </c>
      <c r="G85" s="24">
        <v>2</v>
      </c>
      <c r="H85" s="24">
        <v>0</v>
      </c>
      <c r="I85" s="24">
        <f>ROUND(ROUND(H85,2)*ROUND(G85,2),2)</f>
        <v>0</v>
      </c>
      <c r="O85">
        <f>(I85*21)/100</f>
        <v>0</v>
      </c>
      <c r="P85" t="s">
        <v>22</v>
      </c>
    </row>
    <row r="86" spans="1:5" ht="12.75">
      <c r="A86" s="25" t="s">
        <v>50</v>
      </c>
      <c r="E86" s="26" t="s">
        <v>47</v>
      </c>
    </row>
    <row r="87" spans="1:5" ht="12.75">
      <c r="A87" s="27" t="s">
        <v>52</v>
      </c>
      <c r="E87" s="28" t="s">
        <v>47</v>
      </c>
    </row>
    <row r="88" spans="1:5" ht="12.75">
      <c r="A88" t="s">
        <v>54</v>
      </c>
      <c r="E88" s="26" t="s">
        <v>47</v>
      </c>
    </row>
    <row r="89" spans="1:16" ht="12.75">
      <c r="A89" s="17" t="s">
        <v>45</v>
      </c>
      <c r="B89" s="21" t="s">
        <v>133</v>
      </c>
      <c r="C89" s="21" t="s">
        <v>373</v>
      </c>
      <c r="D89" s="17" t="s">
        <v>47</v>
      </c>
      <c r="E89" s="22" t="s">
        <v>374</v>
      </c>
      <c r="F89" s="23" t="s">
        <v>267</v>
      </c>
      <c r="G89" s="24">
        <v>2</v>
      </c>
      <c r="H89" s="24">
        <v>0</v>
      </c>
      <c r="I89" s="24">
        <f>ROUND(ROUND(H89,2)*ROUND(G89,2),2)</f>
        <v>0</v>
      </c>
      <c r="O89">
        <f>(I89*21)/100</f>
        <v>0</v>
      </c>
      <c r="P89" t="s">
        <v>22</v>
      </c>
    </row>
    <row r="90" spans="1:5" ht="12.75">
      <c r="A90" s="25" t="s">
        <v>50</v>
      </c>
      <c r="E90" s="26" t="s">
        <v>47</v>
      </c>
    </row>
    <row r="91" spans="1:5" ht="12.75">
      <c r="A91" s="27" t="s">
        <v>52</v>
      </c>
      <c r="E91" s="28" t="s">
        <v>47</v>
      </c>
    </row>
    <row r="92" spans="1:5" ht="12.75">
      <c r="A92" t="s">
        <v>54</v>
      </c>
      <c r="E92" s="26" t="s">
        <v>47</v>
      </c>
    </row>
    <row r="93" spans="1:16" ht="12.75">
      <c r="A93" s="17" t="s">
        <v>45</v>
      </c>
      <c r="B93" s="21" t="s">
        <v>138</v>
      </c>
      <c r="C93" s="21" t="s">
        <v>375</v>
      </c>
      <c r="D93" s="17" t="s">
        <v>47</v>
      </c>
      <c r="E93" s="22" t="s">
        <v>376</v>
      </c>
      <c r="F93" s="23" t="s">
        <v>267</v>
      </c>
      <c r="G93" s="24">
        <v>11</v>
      </c>
      <c r="H93" s="24">
        <v>0</v>
      </c>
      <c r="I93" s="24">
        <f>ROUND(ROUND(H93,2)*ROUND(G93,2),2)</f>
        <v>0</v>
      </c>
      <c r="O93">
        <f>(I93*21)/100</f>
        <v>0</v>
      </c>
      <c r="P93" t="s">
        <v>22</v>
      </c>
    </row>
    <row r="94" spans="1:5" ht="12.75">
      <c r="A94" s="25" t="s">
        <v>50</v>
      </c>
      <c r="E94" s="26" t="s">
        <v>47</v>
      </c>
    </row>
    <row r="95" spans="1:5" ht="12.75">
      <c r="A95" s="27" t="s">
        <v>52</v>
      </c>
      <c r="E95" s="28" t="s">
        <v>47</v>
      </c>
    </row>
    <row r="96" spans="1:5" ht="12.75">
      <c r="A96" t="s">
        <v>54</v>
      </c>
      <c r="E96" s="26" t="s">
        <v>47</v>
      </c>
    </row>
    <row r="97" spans="1:16" ht="12.75">
      <c r="A97" s="17" t="s">
        <v>45</v>
      </c>
      <c r="B97" s="21" t="s">
        <v>143</v>
      </c>
      <c r="C97" s="21" t="s">
        <v>377</v>
      </c>
      <c r="D97" s="17" t="s">
        <v>47</v>
      </c>
      <c r="E97" s="22" t="s">
        <v>378</v>
      </c>
      <c r="F97" s="23" t="s">
        <v>267</v>
      </c>
      <c r="G97" s="24">
        <v>11</v>
      </c>
      <c r="H97" s="24">
        <v>0</v>
      </c>
      <c r="I97" s="24">
        <f>ROUND(ROUND(H97,2)*ROUND(G97,2),2)</f>
        <v>0</v>
      </c>
      <c r="O97">
        <f>(I97*21)/100</f>
        <v>0</v>
      </c>
      <c r="P97" t="s">
        <v>22</v>
      </c>
    </row>
    <row r="98" spans="1:5" ht="12.75">
      <c r="A98" s="25" t="s">
        <v>50</v>
      </c>
      <c r="E98" s="26" t="s">
        <v>47</v>
      </c>
    </row>
    <row r="99" spans="1:5" ht="12.75">
      <c r="A99" s="27" t="s">
        <v>52</v>
      </c>
      <c r="E99" s="28" t="s">
        <v>47</v>
      </c>
    </row>
    <row r="100" spans="1:5" ht="12.75">
      <c r="A100" t="s">
        <v>54</v>
      </c>
      <c r="E100" s="26" t="s">
        <v>47</v>
      </c>
    </row>
    <row r="101" spans="1:16" ht="12.75">
      <c r="A101" s="17" t="s">
        <v>45</v>
      </c>
      <c r="B101" s="21" t="s">
        <v>148</v>
      </c>
      <c r="C101" s="21" t="s">
        <v>379</v>
      </c>
      <c r="D101" s="17" t="s">
        <v>47</v>
      </c>
      <c r="E101" s="22" t="s">
        <v>380</v>
      </c>
      <c r="F101" s="23" t="s">
        <v>111</v>
      </c>
      <c r="G101" s="24">
        <v>600</v>
      </c>
      <c r="H101" s="24">
        <v>0</v>
      </c>
      <c r="I101" s="24">
        <f>ROUND(ROUND(H101,2)*ROUND(G101,2),2)</f>
        <v>0</v>
      </c>
      <c r="O101">
        <f>(I101*21)/100</f>
        <v>0</v>
      </c>
      <c r="P101" t="s">
        <v>22</v>
      </c>
    </row>
    <row r="102" spans="1:5" ht="12.75">
      <c r="A102" s="25" t="s">
        <v>50</v>
      </c>
      <c r="E102" s="26" t="s">
        <v>47</v>
      </c>
    </row>
    <row r="103" spans="1:5" ht="12.75">
      <c r="A103" s="27" t="s">
        <v>52</v>
      </c>
      <c r="E103" s="28" t="s">
        <v>47</v>
      </c>
    </row>
    <row r="104" spans="1:5" ht="12.75">
      <c r="A104" t="s">
        <v>54</v>
      </c>
      <c r="E104" s="26" t="s">
        <v>47</v>
      </c>
    </row>
    <row r="105" spans="1:16" ht="12.75">
      <c r="A105" s="17" t="s">
        <v>45</v>
      </c>
      <c r="B105" s="21" t="s">
        <v>154</v>
      </c>
      <c r="C105" s="21" t="s">
        <v>381</v>
      </c>
      <c r="D105" s="17" t="s">
        <v>47</v>
      </c>
      <c r="E105" s="22" t="s">
        <v>382</v>
      </c>
      <c r="F105" s="23" t="s">
        <v>111</v>
      </c>
      <c r="G105" s="24">
        <v>600</v>
      </c>
      <c r="H105" s="24">
        <v>0</v>
      </c>
      <c r="I105" s="24">
        <f>ROUND(ROUND(H105,2)*ROUND(G105,2),2)</f>
        <v>0</v>
      </c>
      <c r="O105">
        <f>(I105*21)/100</f>
        <v>0</v>
      </c>
      <c r="P105" t="s">
        <v>22</v>
      </c>
    </row>
    <row r="106" spans="1:5" ht="12.75">
      <c r="A106" s="25" t="s">
        <v>50</v>
      </c>
      <c r="E106" s="26" t="s">
        <v>47</v>
      </c>
    </row>
    <row r="107" spans="1:5" ht="12.75">
      <c r="A107" s="27" t="s">
        <v>52</v>
      </c>
      <c r="E107" s="28" t="s">
        <v>47</v>
      </c>
    </row>
    <row r="108" spans="1:5" ht="12.75">
      <c r="A108" t="s">
        <v>54</v>
      </c>
      <c r="E108" s="26" t="s">
        <v>47</v>
      </c>
    </row>
    <row r="109" spans="1:16" ht="12.75">
      <c r="A109" s="17" t="s">
        <v>45</v>
      </c>
      <c r="B109" s="21" t="s">
        <v>160</v>
      </c>
      <c r="C109" s="21" t="s">
        <v>383</v>
      </c>
      <c r="D109" s="17" t="s">
        <v>47</v>
      </c>
      <c r="E109" s="22" t="s">
        <v>384</v>
      </c>
      <c r="F109" s="23" t="s">
        <v>111</v>
      </c>
      <c r="G109" s="24">
        <v>40</v>
      </c>
      <c r="H109" s="24">
        <v>0</v>
      </c>
      <c r="I109" s="24">
        <f>ROUND(ROUND(H109,2)*ROUND(G109,2),2)</f>
        <v>0</v>
      </c>
      <c r="O109">
        <f>(I109*21)/100</f>
        <v>0</v>
      </c>
      <c r="P109" t="s">
        <v>22</v>
      </c>
    </row>
    <row r="110" spans="1:5" ht="12.75">
      <c r="A110" s="25" t="s">
        <v>50</v>
      </c>
      <c r="E110" s="26" t="s">
        <v>47</v>
      </c>
    </row>
    <row r="111" spans="1:5" ht="12.75">
      <c r="A111" s="27" t="s">
        <v>52</v>
      </c>
      <c r="E111" s="28" t="s">
        <v>47</v>
      </c>
    </row>
    <row r="112" spans="1:5" ht="12.75">
      <c r="A112" t="s">
        <v>54</v>
      </c>
      <c r="E112" s="26" t="s">
        <v>47</v>
      </c>
    </row>
    <row r="113" spans="1:16" ht="12.75">
      <c r="A113" s="17" t="s">
        <v>45</v>
      </c>
      <c r="B113" s="21" t="s">
        <v>166</v>
      </c>
      <c r="C113" s="21" t="s">
        <v>385</v>
      </c>
      <c r="D113" s="17" t="s">
        <v>47</v>
      </c>
      <c r="E113" s="22" t="s">
        <v>386</v>
      </c>
      <c r="F113" s="23" t="s">
        <v>111</v>
      </c>
      <c r="G113" s="24">
        <v>40</v>
      </c>
      <c r="H113" s="24">
        <v>0</v>
      </c>
      <c r="I113" s="24">
        <f>ROUND(ROUND(H113,2)*ROUND(G113,2),2)</f>
        <v>0</v>
      </c>
      <c r="O113">
        <f>(I113*21)/100</f>
        <v>0</v>
      </c>
      <c r="P113" t="s">
        <v>22</v>
      </c>
    </row>
    <row r="114" spans="1:5" ht="12.75">
      <c r="A114" s="25" t="s">
        <v>50</v>
      </c>
      <c r="E114" s="26" t="s">
        <v>47</v>
      </c>
    </row>
    <row r="115" spans="1:5" ht="12.75">
      <c r="A115" s="27" t="s">
        <v>52</v>
      </c>
      <c r="E115" s="28" t="s">
        <v>47</v>
      </c>
    </row>
    <row r="116" spans="1:5" ht="12.75">
      <c r="A116" t="s">
        <v>54</v>
      </c>
      <c r="E116" s="26" t="s">
        <v>47</v>
      </c>
    </row>
    <row r="117" spans="1:16" ht="12.75">
      <c r="A117" s="17" t="s">
        <v>45</v>
      </c>
      <c r="B117" s="21" t="s">
        <v>171</v>
      </c>
      <c r="C117" s="21" t="s">
        <v>387</v>
      </c>
      <c r="D117" s="17" t="s">
        <v>47</v>
      </c>
      <c r="E117" s="22" t="s">
        <v>388</v>
      </c>
      <c r="F117" s="23" t="s">
        <v>111</v>
      </c>
      <c r="G117" s="24">
        <v>640</v>
      </c>
      <c r="H117" s="24">
        <v>0</v>
      </c>
      <c r="I117" s="24">
        <f>ROUND(ROUND(H117,2)*ROUND(G117,2),2)</f>
        <v>0</v>
      </c>
      <c r="O117">
        <f>(I117*21)/100</f>
        <v>0</v>
      </c>
      <c r="P117" t="s">
        <v>22</v>
      </c>
    </row>
    <row r="118" spans="1:5" ht="12.75">
      <c r="A118" s="25" t="s">
        <v>50</v>
      </c>
      <c r="E118" s="26" t="s">
        <v>47</v>
      </c>
    </row>
    <row r="119" spans="1:5" ht="12.75">
      <c r="A119" s="27" t="s">
        <v>52</v>
      </c>
      <c r="E119" s="28" t="s">
        <v>47</v>
      </c>
    </row>
    <row r="120" spans="1:5" ht="12.75">
      <c r="A120" t="s">
        <v>54</v>
      </c>
      <c r="E120" s="26" t="s">
        <v>47</v>
      </c>
    </row>
    <row r="121" spans="1:16" ht="12.75">
      <c r="A121" s="17" t="s">
        <v>45</v>
      </c>
      <c r="B121" s="21" t="s">
        <v>175</v>
      </c>
      <c r="C121" s="21" t="s">
        <v>389</v>
      </c>
      <c r="D121" s="17" t="s">
        <v>47</v>
      </c>
      <c r="E121" s="22" t="s">
        <v>390</v>
      </c>
      <c r="F121" s="23" t="s">
        <v>163</v>
      </c>
      <c r="G121" s="24">
        <v>320</v>
      </c>
      <c r="H121" s="24">
        <v>0</v>
      </c>
      <c r="I121" s="24">
        <f>ROUND(ROUND(H121,2)*ROUND(G121,2),2)</f>
        <v>0</v>
      </c>
      <c r="O121">
        <f>(I121*21)/100</f>
        <v>0</v>
      </c>
      <c r="P121" t="s">
        <v>22</v>
      </c>
    </row>
    <row r="122" spans="1:5" ht="12.75">
      <c r="A122" s="25" t="s">
        <v>50</v>
      </c>
      <c r="E122" s="26" t="s">
        <v>47</v>
      </c>
    </row>
    <row r="123" spans="1:5" ht="12.75">
      <c r="A123" s="27" t="s">
        <v>52</v>
      </c>
      <c r="E123" s="28" t="s">
        <v>47</v>
      </c>
    </row>
    <row r="124" spans="1:5" ht="12.75">
      <c r="A124" t="s">
        <v>54</v>
      </c>
      <c r="E124" s="26" t="s">
        <v>47</v>
      </c>
    </row>
    <row r="125" spans="1:16" ht="12.75">
      <c r="A125" s="17" t="s">
        <v>45</v>
      </c>
      <c r="B125" s="21" t="s">
        <v>181</v>
      </c>
      <c r="C125" s="21" t="s">
        <v>391</v>
      </c>
      <c r="D125" s="17" t="s">
        <v>47</v>
      </c>
      <c r="E125" s="22" t="s">
        <v>392</v>
      </c>
      <c r="F125" s="23" t="s">
        <v>393</v>
      </c>
      <c r="G125" s="24">
        <v>1</v>
      </c>
      <c r="H125" s="24">
        <v>0</v>
      </c>
      <c r="I125" s="24">
        <f>ROUND(ROUND(H125,2)*ROUND(G125,2),2)</f>
        <v>0</v>
      </c>
      <c r="O125">
        <f>(I125*21)/100</f>
        <v>0</v>
      </c>
      <c r="P125" t="s">
        <v>22</v>
      </c>
    </row>
    <row r="126" spans="1:5" ht="12.75">
      <c r="A126" s="25" t="s">
        <v>50</v>
      </c>
      <c r="E126" s="26" t="s">
        <v>47</v>
      </c>
    </row>
    <row r="127" spans="1:5" ht="12.75">
      <c r="A127" s="27" t="s">
        <v>52</v>
      </c>
      <c r="E127" s="28" t="s">
        <v>47</v>
      </c>
    </row>
    <row r="128" spans="1:5" ht="12.75">
      <c r="A128" t="s">
        <v>54</v>
      </c>
      <c r="E128" s="26" t="s">
        <v>47</v>
      </c>
    </row>
    <row r="129" spans="1:16" ht="12.75">
      <c r="A129" s="17" t="s">
        <v>45</v>
      </c>
      <c r="B129" s="21" t="s">
        <v>186</v>
      </c>
      <c r="C129" s="21" t="s">
        <v>394</v>
      </c>
      <c r="D129" s="17" t="s">
        <v>47</v>
      </c>
      <c r="E129" s="22" t="s">
        <v>395</v>
      </c>
      <c r="F129" s="23" t="s">
        <v>267</v>
      </c>
      <c r="G129" s="24">
        <v>6</v>
      </c>
      <c r="H129" s="24">
        <v>0</v>
      </c>
      <c r="I129" s="24">
        <f>ROUND(ROUND(H129,2)*ROUND(G129,2),2)</f>
        <v>0</v>
      </c>
      <c r="O129">
        <f>(I129*21)/100</f>
        <v>0</v>
      </c>
      <c r="P129" t="s">
        <v>22</v>
      </c>
    </row>
    <row r="130" spans="1:5" ht="12.75">
      <c r="A130" s="25" t="s">
        <v>50</v>
      </c>
      <c r="E130" s="26" t="s">
        <v>47</v>
      </c>
    </row>
    <row r="131" spans="1:5" ht="12.75">
      <c r="A131" s="27" t="s">
        <v>52</v>
      </c>
      <c r="E131" s="28" t="s">
        <v>47</v>
      </c>
    </row>
    <row r="132" spans="1:5" ht="12.75">
      <c r="A132" t="s">
        <v>54</v>
      </c>
      <c r="E132" s="26" t="s">
        <v>47</v>
      </c>
    </row>
    <row r="133" spans="1:16" ht="12.75">
      <c r="A133" s="17" t="s">
        <v>45</v>
      </c>
      <c r="B133" s="21" t="s">
        <v>192</v>
      </c>
      <c r="C133" s="21" t="s">
        <v>396</v>
      </c>
      <c r="D133" s="17" t="s">
        <v>47</v>
      </c>
      <c r="E133" s="22" t="s">
        <v>397</v>
      </c>
      <c r="F133" s="23" t="s">
        <v>267</v>
      </c>
      <c r="G133" s="24">
        <v>3</v>
      </c>
      <c r="H133" s="24">
        <v>0</v>
      </c>
      <c r="I133" s="24">
        <f>ROUND(ROUND(H133,2)*ROUND(G133,2),2)</f>
        <v>0</v>
      </c>
      <c r="O133">
        <f>(I133*21)/100</f>
        <v>0</v>
      </c>
      <c r="P133" t="s">
        <v>22</v>
      </c>
    </row>
    <row r="134" spans="1:5" ht="12.75">
      <c r="A134" s="25" t="s">
        <v>50</v>
      </c>
      <c r="E134" s="26" t="s">
        <v>47</v>
      </c>
    </row>
    <row r="135" spans="1:5" ht="12.75">
      <c r="A135" s="27" t="s">
        <v>52</v>
      </c>
      <c r="E135" s="28" t="s">
        <v>47</v>
      </c>
    </row>
    <row r="136" spans="1:5" ht="12.75">
      <c r="A136" t="s">
        <v>54</v>
      </c>
      <c r="E136" s="26" t="s">
        <v>47</v>
      </c>
    </row>
    <row r="137" spans="1:16" ht="12.75">
      <c r="A137" s="17" t="s">
        <v>45</v>
      </c>
      <c r="B137" s="21" t="s">
        <v>198</v>
      </c>
      <c r="C137" s="21" t="s">
        <v>398</v>
      </c>
      <c r="D137" s="17" t="s">
        <v>47</v>
      </c>
      <c r="E137" s="22" t="s">
        <v>399</v>
      </c>
      <c r="F137" s="23" t="s">
        <v>393</v>
      </c>
      <c r="G137" s="24">
        <v>1</v>
      </c>
      <c r="H137" s="24">
        <v>0</v>
      </c>
      <c r="I137" s="24">
        <f>ROUND(ROUND(H137,2)*ROUND(G137,2),2)</f>
        <v>0</v>
      </c>
      <c r="O137">
        <f>(I137*21)/100</f>
        <v>0</v>
      </c>
      <c r="P137" t="s">
        <v>22</v>
      </c>
    </row>
    <row r="138" spans="1:5" ht="12.75">
      <c r="A138" s="25" t="s">
        <v>50</v>
      </c>
      <c r="E138" s="26" t="s">
        <v>47</v>
      </c>
    </row>
    <row r="139" spans="1:5" ht="12.75">
      <c r="A139" s="27" t="s">
        <v>52</v>
      </c>
      <c r="E139" s="28" t="s">
        <v>47</v>
      </c>
    </row>
    <row r="140" spans="1:5" ht="12.75">
      <c r="A140" t="s">
        <v>54</v>
      </c>
      <c r="E140" s="26" t="s">
        <v>47</v>
      </c>
    </row>
    <row r="141" spans="1:16" ht="12.75">
      <c r="A141" s="17" t="s">
        <v>45</v>
      </c>
      <c r="B141" s="21" t="s">
        <v>201</v>
      </c>
      <c r="C141" s="21" t="s">
        <v>400</v>
      </c>
      <c r="D141" s="17" t="s">
        <v>47</v>
      </c>
      <c r="E141" s="22" t="s">
        <v>401</v>
      </c>
      <c r="F141" s="23" t="s">
        <v>402</v>
      </c>
      <c r="G141" s="24">
        <v>25</v>
      </c>
      <c r="H141" s="24">
        <v>0</v>
      </c>
      <c r="I141" s="24">
        <f>ROUND(ROUND(H141,2)*ROUND(G141,2),2)</f>
        <v>0</v>
      </c>
      <c r="O141">
        <f>(I141*21)/100</f>
        <v>0</v>
      </c>
      <c r="P141" t="s">
        <v>22</v>
      </c>
    </row>
    <row r="142" spans="1:5" ht="12.75">
      <c r="A142" s="25" t="s">
        <v>50</v>
      </c>
      <c r="E142" s="26" t="s">
        <v>47</v>
      </c>
    </row>
    <row r="143" spans="1:5" ht="12.75">
      <c r="A143" s="27" t="s">
        <v>52</v>
      </c>
      <c r="E143" s="28" t="s">
        <v>47</v>
      </c>
    </row>
    <row r="144" spans="1:5" ht="12.75">
      <c r="A144" t="s">
        <v>54</v>
      </c>
      <c r="E144" s="26" t="s">
        <v>47</v>
      </c>
    </row>
    <row r="145" spans="1:16" ht="12.75">
      <c r="A145" s="17" t="s">
        <v>45</v>
      </c>
      <c r="B145" s="21" t="s">
        <v>207</v>
      </c>
      <c r="C145" s="21" t="s">
        <v>403</v>
      </c>
      <c r="D145" s="17" t="s">
        <v>47</v>
      </c>
      <c r="E145" s="22" t="s">
        <v>404</v>
      </c>
      <c r="F145" s="23" t="s">
        <v>61</v>
      </c>
      <c r="G145" s="24">
        <v>1</v>
      </c>
      <c r="H145" s="24">
        <v>0</v>
      </c>
      <c r="I145" s="24">
        <f>ROUND(ROUND(H145,2)*ROUND(G145,2),2)</f>
        <v>0</v>
      </c>
      <c r="O145">
        <f>(I145*21)/100</f>
        <v>0</v>
      </c>
      <c r="P145" t="s">
        <v>22</v>
      </c>
    </row>
    <row r="146" spans="1:5" ht="12.75">
      <c r="A146" s="25" t="s">
        <v>50</v>
      </c>
      <c r="E146" s="26" t="s">
        <v>47</v>
      </c>
    </row>
    <row r="147" spans="1:5" ht="12.75">
      <c r="A147" s="27" t="s">
        <v>52</v>
      </c>
      <c r="E147" s="28" t="s">
        <v>47</v>
      </c>
    </row>
    <row r="148" spans="1:5" ht="12.75">
      <c r="A148" t="s">
        <v>54</v>
      </c>
      <c r="E148" s="26" t="s">
        <v>47</v>
      </c>
    </row>
    <row r="149" spans="1:16" ht="12.75">
      <c r="A149" s="17" t="s">
        <v>45</v>
      </c>
      <c r="B149" s="21" t="s">
        <v>212</v>
      </c>
      <c r="C149" s="21" t="s">
        <v>405</v>
      </c>
      <c r="D149" s="17" t="s">
        <v>47</v>
      </c>
      <c r="E149" s="22" t="s">
        <v>406</v>
      </c>
      <c r="F149" s="23" t="s">
        <v>61</v>
      </c>
      <c r="G149" s="24">
        <v>1</v>
      </c>
      <c r="H149" s="24">
        <v>0</v>
      </c>
      <c r="I149" s="24">
        <f>ROUND(ROUND(H149,2)*ROUND(G149,2),2)</f>
        <v>0</v>
      </c>
      <c r="O149">
        <f>(I149*21)/100</f>
        <v>0</v>
      </c>
      <c r="P149" t="s">
        <v>22</v>
      </c>
    </row>
    <row r="150" spans="1:5" ht="12.75">
      <c r="A150" s="25" t="s">
        <v>50</v>
      </c>
      <c r="E150" s="26" t="s">
        <v>47</v>
      </c>
    </row>
    <row r="151" spans="1:5" ht="12.75">
      <c r="A151" s="27" t="s">
        <v>52</v>
      </c>
      <c r="E151" s="28" t="s">
        <v>47</v>
      </c>
    </row>
    <row r="152" spans="1:5" ht="12.75">
      <c r="A152" t="s">
        <v>54</v>
      </c>
      <c r="E152" s="26" t="s">
        <v>47</v>
      </c>
    </row>
    <row r="153" spans="1:16" ht="12.75">
      <c r="A153" s="17" t="s">
        <v>45</v>
      </c>
      <c r="B153" s="21" t="s">
        <v>217</v>
      </c>
      <c r="C153" s="21" t="s">
        <v>407</v>
      </c>
      <c r="D153" s="17" t="s">
        <v>47</v>
      </c>
      <c r="E153" s="22" t="s">
        <v>408</v>
      </c>
      <c r="F153" s="23" t="s">
        <v>61</v>
      </c>
      <c r="G153" s="24">
        <v>1</v>
      </c>
      <c r="H153" s="24">
        <v>0</v>
      </c>
      <c r="I153" s="24">
        <f>ROUND(ROUND(H153,2)*ROUND(G153,2),2)</f>
        <v>0</v>
      </c>
      <c r="O153">
        <f>(I153*21)/100</f>
        <v>0</v>
      </c>
      <c r="P153" t="s">
        <v>22</v>
      </c>
    </row>
    <row r="154" spans="1:5" ht="12.75">
      <c r="A154" s="25" t="s">
        <v>50</v>
      </c>
      <c r="E154" s="26" t="s">
        <v>47</v>
      </c>
    </row>
    <row r="155" spans="1:5" ht="12.75">
      <c r="A155" s="27" t="s">
        <v>52</v>
      </c>
      <c r="E155" s="28" t="s">
        <v>47</v>
      </c>
    </row>
    <row r="156" spans="1:5" ht="12.75">
      <c r="A156" t="s">
        <v>54</v>
      </c>
      <c r="E156" s="26" t="s">
        <v>47</v>
      </c>
    </row>
    <row r="157" spans="1:16" ht="12.75">
      <c r="A157" s="17" t="s">
        <v>45</v>
      </c>
      <c r="B157" s="21" t="s">
        <v>222</v>
      </c>
      <c r="C157" s="21" t="s">
        <v>409</v>
      </c>
      <c r="D157" s="17" t="s">
        <v>47</v>
      </c>
      <c r="E157" s="22" t="s">
        <v>410</v>
      </c>
      <c r="F157" s="23" t="s">
        <v>393</v>
      </c>
      <c r="G157" s="24">
        <v>1</v>
      </c>
      <c r="H157" s="24">
        <v>0</v>
      </c>
      <c r="I157" s="24">
        <f>ROUND(ROUND(H157,2)*ROUND(G157,2),2)</f>
        <v>0</v>
      </c>
      <c r="O157">
        <f>(I157*21)/100</f>
        <v>0</v>
      </c>
      <c r="P157" t="s">
        <v>22</v>
      </c>
    </row>
    <row r="158" spans="1:5" ht="12.75">
      <c r="A158" s="25" t="s">
        <v>50</v>
      </c>
      <c r="E158" s="26" t="s">
        <v>47</v>
      </c>
    </row>
    <row r="159" spans="1:5" ht="12.75">
      <c r="A159" s="27" t="s">
        <v>52</v>
      </c>
      <c r="E159" s="28" t="s">
        <v>47</v>
      </c>
    </row>
    <row r="160" spans="1:5" ht="12.75">
      <c r="A160" t="s">
        <v>54</v>
      </c>
      <c r="E160" s="26" t="s">
        <v>47</v>
      </c>
    </row>
    <row r="161" spans="1:16" ht="12.75">
      <c r="A161" s="17" t="s">
        <v>45</v>
      </c>
      <c r="B161" s="21" t="s">
        <v>227</v>
      </c>
      <c r="C161" s="21" t="s">
        <v>411</v>
      </c>
      <c r="D161" s="17" t="s">
        <v>47</v>
      </c>
      <c r="E161" s="22" t="s">
        <v>412</v>
      </c>
      <c r="F161" s="23" t="s">
        <v>267</v>
      </c>
      <c r="G161" s="24">
        <v>1</v>
      </c>
      <c r="H161" s="24">
        <v>0</v>
      </c>
      <c r="I161" s="24">
        <f>ROUND(ROUND(H161,2)*ROUND(G161,2),2)</f>
        <v>0</v>
      </c>
      <c r="O161">
        <f>(I161*21)/100</f>
        <v>0</v>
      </c>
      <c r="P161" t="s">
        <v>22</v>
      </c>
    </row>
    <row r="162" spans="1:5" ht="12.75">
      <c r="A162" s="25" t="s">
        <v>50</v>
      </c>
      <c r="E162" s="26" t="s">
        <v>47</v>
      </c>
    </row>
    <row r="163" spans="1:5" ht="12.75">
      <c r="A163" s="27" t="s">
        <v>52</v>
      </c>
      <c r="E163" s="28" t="s">
        <v>47</v>
      </c>
    </row>
    <row r="164" spans="1:5" ht="12.75">
      <c r="A164" t="s">
        <v>54</v>
      </c>
      <c r="E164" s="26" t="s">
        <v>47</v>
      </c>
    </row>
    <row r="165" spans="1:16" ht="12.75">
      <c r="A165" s="17" t="s">
        <v>45</v>
      </c>
      <c r="B165" s="21" t="s">
        <v>232</v>
      </c>
      <c r="C165" s="21" t="s">
        <v>413</v>
      </c>
      <c r="D165" s="17" t="s">
        <v>47</v>
      </c>
      <c r="E165" s="22" t="s">
        <v>414</v>
      </c>
      <c r="F165" s="23" t="s">
        <v>402</v>
      </c>
      <c r="G165" s="24">
        <v>3</v>
      </c>
      <c r="H165" s="24">
        <v>0</v>
      </c>
      <c r="I165" s="24">
        <f>ROUND(ROUND(H165,2)*ROUND(G165,2),2)</f>
        <v>0</v>
      </c>
      <c r="O165">
        <f>(I165*21)/100</f>
        <v>0</v>
      </c>
      <c r="P165" t="s">
        <v>22</v>
      </c>
    </row>
    <row r="166" spans="1:5" ht="12.75">
      <c r="A166" s="25" t="s">
        <v>50</v>
      </c>
      <c r="E166" s="26" t="s">
        <v>47</v>
      </c>
    </row>
    <row r="167" spans="1:5" ht="12.75">
      <c r="A167" s="27" t="s">
        <v>52</v>
      </c>
      <c r="E167" s="28" t="s">
        <v>47</v>
      </c>
    </row>
    <row r="168" spans="1:5" ht="12.75">
      <c r="A168" t="s">
        <v>54</v>
      </c>
      <c r="E168" s="26" t="s">
        <v>47</v>
      </c>
    </row>
    <row r="169" spans="1:16" ht="12.75">
      <c r="A169" s="17" t="s">
        <v>45</v>
      </c>
      <c r="B169" s="21" t="s">
        <v>236</v>
      </c>
      <c r="C169" s="21" t="s">
        <v>415</v>
      </c>
      <c r="D169" s="17" t="s">
        <v>47</v>
      </c>
      <c r="E169" s="22" t="s">
        <v>416</v>
      </c>
      <c r="F169" s="23" t="s">
        <v>61</v>
      </c>
      <c r="G169" s="24">
        <v>1</v>
      </c>
      <c r="H169" s="24">
        <v>0</v>
      </c>
      <c r="I169" s="24">
        <f>ROUND(ROUND(H169,2)*ROUND(G169,2),2)</f>
        <v>0</v>
      </c>
      <c r="O169">
        <f>(I169*21)/100</f>
        <v>0</v>
      </c>
      <c r="P169" t="s">
        <v>22</v>
      </c>
    </row>
    <row r="170" spans="1:5" ht="12.75">
      <c r="A170" s="25" t="s">
        <v>50</v>
      </c>
      <c r="E170" s="26" t="s">
        <v>47</v>
      </c>
    </row>
    <row r="171" spans="1:5" ht="12.75">
      <c r="A171" s="27" t="s">
        <v>52</v>
      </c>
      <c r="E171" s="28" t="s">
        <v>47</v>
      </c>
    </row>
    <row r="172" spans="1:5" ht="12.75">
      <c r="A172" t="s">
        <v>54</v>
      </c>
      <c r="E172" s="26" t="s">
        <v>47</v>
      </c>
    </row>
  </sheetData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Iwanejko</dc:creator>
  <cp:keywords/>
  <dc:description/>
  <cp:lastModifiedBy>Vojta Iwanejko</cp:lastModifiedBy>
  <dcterms:created xsi:type="dcterms:W3CDTF">2020-03-30T07:32:22Z</dcterms:created>
  <dcterms:modified xsi:type="dcterms:W3CDTF">2020-03-30T07:35:21Z</dcterms:modified>
  <cp:category/>
  <cp:version/>
  <cp:contentType/>
  <cp:contentStatus/>
</cp:coreProperties>
</file>