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7_057_0100 - Stavební část" sheetId="2" r:id="rId2"/>
    <sheet name="17_057_0200 - Ostatní nák..."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'17_057_0100 - Stavební část'!$C$100:$K$1154</definedName>
    <definedName name="_xlnm.Print_Area" localSheetId="1">'17_057_0100 - Stavební část'!$C$4:$J$39,'17_057_0100 - Stavební část'!$C$45:$J$82,'17_057_0100 - Stavební část'!$C$88:$K$1154</definedName>
    <definedName name="_xlnm.Print_Titles" localSheetId="1">'17_057_0100 - Stavební část'!$100:$100</definedName>
    <definedName name="_xlnm._FilterDatabase" localSheetId="2" hidden="1">'17_057_0200 - Ostatní nák...'!$C$79:$K$86</definedName>
    <definedName name="_xlnm.Print_Area" localSheetId="2">'17_057_0200 - Ostatní nák...'!$C$4:$J$39,'17_057_0200 - Ostatní nák...'!$C$45:$J$61,'17_057_0200 - Ostatní nák...'!$C$67:$K$86</definedName>
    <definedName name="_xlnm.Print_Titles" localSheetId="2">'17_057_0200 - Ostatní nák...'!$79:$79</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F37"/>
  <c i="1" r="BD56"/>
  <c i="3" r="BH82"/>
  <c r="F36"/>
  <c i="1" r="BC56"/>
  <c i="3" r="BG82"/>
  <c r="F35"/>
  <c i="1" r="BB56"/>
  <c i="3" r="BF82"/>
  <c r="J34"/>
  <c i="1" r="AW56"/>
  <c i="3" r="F34"/>
  <c i="1" r="BA56"/>
  <c i="3" r="T82"/>
  <c r="T81"/>
  <c r="T80"/>
  <c r="R82"/>
  <c r="R81"/>
  <c r="R80"/>
  <c r="P82"/>
  <c r="P81"/>
  <c r="P80"/>
  <c i="1" r="AU56"/>
  <c i="3" r="BK82"/>
  <c r="BK81"/>
  <c r="J81"/>
  <c r="BK80"/>
  <c r="J80"/>
  <c r="J59"/>
  <c r="J30"/>
  <c i="1" r="AG56"/>
  <c i="3" r="J82"/>
  <c r="BE82"/>
  <c r="J33"/>
  <c i="1" r="AV56"/>
  <c i="3" r="F33"/>
  <c i="1" r="AZ56"/>
  <c i="3" r="J60"/>
  <c r="J77"/>
  <c r="J76"/>
  <c r="F76"/>
  <c r="F74"/>
  <c r="E72"/>
  <c r="J55"/>
  <c r="J54"/>
  <c r="F54"/>
  <c r="F52"/>
  <c r="E50"/>
  <c r="J39"/>
  <c r="J18"/>
  <c r="E18"/>
  <c r="F77"/>
  <c r="F55"/>
  <c r="J17"/>
  <c r="J12"/>
  <c r="J74"/>
  <c r="J52"/>
  <c r="E7"/>
  <c r="E70"/>
  <c r="E48"/>
  <c i="2" r="J37"/>
  <c r="J36"/>
  <c i="1" r="AY55"/>
  <c i="2" r="J35"/>
  <c i="1" r="AX55"/>
  <c i="2" r="BI1154"/>
  <c r="BH1154"/>
  <c r="BG1154"/>
  <c r="BF1154"/>
  <c r="T1154"/>
  <c r="R1154"/>
  <c r="P1154"/>
  <c r="BK1154"/>
  <c r="J1154"/>
  <c r="BE1154"/>
  <c r="BI1153"/>
  <c r="BH1153"/>
  <c r="BG1153"/>
  <c r="BF1153"/>
  <c r="T1153"/>
  <c r="R1153"/>
  <c r="P1153"/>
  <c r="BK1153"/>
  <c r="J1153"/>
  <c r="BE1153"/>
  <c r="BI1152"/>
  <c r="BH1152"/>
  <c r="BG1152"/>
  <c r="BF1152"/>
  <c r="T1152"/>
  <c r="R1152"/>
  <c r="P1152"/>
  <c r="BK1152"/>
  <c r="J1152"/>
  <c r="BE1152"/>
  <c r="BI1151"/>
  <c r="BH1151"/>
  <c r="BG1151"/>
  <c r="BF1151"/>
  <c r="T1151"/>
  <c r="T1150"/>
  <c r="R1151"/>
  <c r="R1150"/>
  <c r="P1151"/>
  <c r="P1150"/>
  <c r="BK1151"/>
  <c r="BK1150"/>
  <c r="J1150"/>
  <c r="J1151"/>
  <c r="BE1151"/>
  <c r="J81"/>
  <c r="BI1138"/>
  <c r="BH1138"/>
  <c r="BG1138"/>
  <c r="BF1138"/>
  <c r="T1138"/>
  <c r="R1138"/>
  <c r="P1138"/>
  <c r="BK1138"/>
  <c r="J1138"/>
  <c r="BE1138"/>
  <c r="BI1126"/>
  <c r="BH1126"/>
  <c r="BG1126"/>
  <c r="BF1126"/>
  <c r="T1126"/>
  <c r="R1126"/>
  <c r="P1126"/>
  <c r="BK1126"/>
  <c r="J1126"/>
  <c r="BE1126"/>
  <c r="BI1121"/>
  <c r="BH1121"/>
  <c r="BG1121"/>
  <c r="BF1121"/>
  <c r="T1121"/>
  <c r="R1121"/>
  <c r="P1121"/>
  <c r="BK1121"/>
  <c r="J1121"/>
  <c r="BE1121"/>
  <c r="BI1117"/>
  <c r="BH1117"/>
  <c r="BG1117"/>
  <c r="BF1117"/>
  <c r="T1117"/>
  <c r="R1117"/>
  <c r="P1117"/>
  <c r="BK1117"/>
  <c r="J1117"/>
  <c r="BE1117"/>
  <c r="BI1113"/>
  <c r="BH1113"/>
  <c r="BG1113"/>
  <c r="BF1113"/>
  <c r="T1113"/>
  <c r="R1113"/>
  <c r="P1113"/>
  <c r="BK1113"/>
  <c r="J1113"/>
  <c r="BE1113"/>
  <c r="BI1109"/>
  <c r="BH1109"/>
  <c r="BG1109"/>
  <c r="BF1109"/>
  <c r="T1109"/>
  <c r="T1108"/>
  <c r="R1109"/>
  <c r="R1108"/>
  <c r="P1109"/>
  <c r="P1108"/>
  <c r="BK1109"/>
  <c r="BK1108"/>
  <c r="J1108"/>
  <c r="J1109"/>
  <c r="BE1109"/>
  <c r="J80"/>
  <c r="BI1107"/>
  <c r="BH1107"/>
  <c r="BG1107"/>
  <c r="BF1107"/>
  <c r="T1107"/>
  <c r="R1107"/>
  <c r="P1107"/>
  <c r="BK1107"/>
  <c r="J1107"/>
  <c r="BE1107"/>
  <c r="BI1106"/>
  <c r="BH1106"/>
  <c r="BG1106"/>
  <c r="BF1106"/>
  <c r="T1106"/>
  <c r="R1106"/>
  <c r="P1106"/>
  <c r="BK1106"/>
  <c r="J1106"/>
  <c r="BE1106"/>
  <c r="BI1091"/>
  <c r="BH1091"/>
  <c r="BG1091"/>
  <c r="BF1091"/>
  <c r="T1091"/>
  <c r="R1091"/>
  <c r="P1091"/>
  <c r="BK1091"/>
  <c r="J1091"/>
  <c r="BE1091"/>
  <c r="BI1076"/>
  <c r="BH1076"/>
  <c r="BG1076"/>
  <c r="BF1076"/>
  <c r="T1076"/>
  <c r="R1076"/>
  <c r="P1076"/>
  <c r="BK1076"/>
  <c r="J1076"/>
  <c r="BE1076"/>
  <c r="BI1074"/>
  <c r="BH1074"/>
  <c r="BG1074"/>
  <c r="BF1074"/>
  <c r="T1074"/>
  <c r="R1074"/>
  <c r="P1074"/>
  <c r="BK1074"/>
  <c r="J1074"/>
  <c r="BE1074"/>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6"/>
  <c r="BH1066"/>
  <c r="BG1066"/>
  <c r="BF1066"/>
  <c r="T1066"/>
  <c r="R1066"/>
  <c r="P1066"/>
  <c r="BK1066"/>
  <c r="J1066"/>
  <c r="BE1066"/>
  <c r="BI1065"/>
  <c r="BH1065"/>
  <c r="BG1065"/>
  <c r="BF1065"/>
  <c r="T1065"/>
  <c r="R1065"/>
  <c r="P1065"/>
  <c r="BK1065"/>
  <c r="J1065"/>
  <c r="BE1065"/>
  <c r="BI1048"/>
  <c r="BH1048"/>
  <c r="BG1048"/>
  <c r="BF1048"/>
  <c r="T1048"/>
  <c r="R1048"/>
  <c r="P1048"/>
  <c r="BK1048"/>
  <c r="J1048"/>
  <c r="BE1048"/>
  <c r="BI1037"/>
  <c r="BH1037"/>
  <c r="BG1037"/>
  <c r="BF1037"/>
  <c r="T1037"/>
  <c r="R1037"/>
  <c r="P1037"/>
  <c r="BK1037"/>
  <c r="J1037"/>
  <c r="BE1037"/>
  <c r="BI1032"/>
  <c r="BH1032"/>
  <c r="BG1032"/>
  <c r="BF1032"/>
  <c r="T1032"/>
  <c r="R1032"/>
  <c r="P1032"/>
  <c r="BK1032"/>
  <c r="J1032"/>
  <c r="BE1032"/>
  <c r="BI1029"/>
  <c r="BH1029"/>
  <c r="BG1029"/>
  <c r="BF1029"/>
  <c r="T1029"/>
  <c r="R1029"/>
  <c r="P1029"/>
  <c r="BK1029"/>
  <c r="J1029"/>
  <c r="BE1029"/>
  <c r="BI1026"/>
  <c r="BH1026"/>
  <c r="BG1026"/>
  <c r="BF1026"/>
  <c r="T1026"/>
  <c r="R1026"/>
  <c r="P1026"/>
  <c r="BK1026"/>
  <c r="J1026"/>
  <c r="BE1026"/>
  <c r="BI1023"/>
  <c r="BH1023"/>
  <c r="BG1023"/>
  <c r="BF1023"/>
  <c r="T1023"/>
  <c r="R1023"/>
  <c r="P1023"/>
  <c r="BK1023"/>
  <c r="J1023"/>
  <c r="BE1023"/>
  <c r="BI1020"/>
  <c r="BH1020"/>
  <c r="BG1020"/>
  <c r="BF1020"/>
  <c r="T1020"/>
  <c r="R1020"/>
  <c r="P1020"/>
  <c r="BK1020"/>
  <c r="J1020"/>
  <c r="BE1020"/>
  <c r="BI1016"/>
  <c r="BH1016"/>
  <c r="BG1016"/>
  <c r="BF1016"/>
  <c r="T1016"/>
  <c r="R1016"/>
  <c r="P1016"/>
  <c r="BK1016"/>
  <c r="J1016"/>
  <c r="BE1016"/>
  <c r="BI1014"/>
  <c r="BH1014"/>
  <c r="BG1014"/>
  <c r="BF1014"/>
  <c r="T1014"/>
  <c r="R1014"/>
  <c r="P1014"/>
  <c r="BK1014"/>
  <c r="J1014"/>
  <c r="BE1014"/>
  <c r="BI1011"/>
  <c r="BH1011"/>
  <c r="BG1011"/>
  <c r="BF1011"/>
  <c r="T1011"/>
  <c r="T1010"/>
  <c r="R1011"/>
  <c r="R1010"/>
  <c r="P1011"/>
  <c r="P1010"/>
  <c r="BK1011"/>
  <c r="BK1010"/>
  <c r="J1010"/>
  <c r="J1011"/>
  <c r="BE1011"/>
  <c r="J79"/>
  <c r="BI1009"/>
  <c r="BH1009"/>
  <c r="BG1009"/>
  <c r="BF1009"/>
  <c r="T1009"/>
  <c r="R1009"/>
  <c r="P1009"/>
  <c r="BK1009"/>
  <c r="J1009"/>
  <c r="BE1009"/>
  <c r="BI1007"/>
  <c r="BH1007"/>
  <c r="BG1007"/>
  <c r="BF1007"/>
  <c r="T1007"/>
  <c r="R1007"/>
  <c r="P1007"/>
  <c r="BK1007"/>
  <c r="J1007"/>
  <c r="BE1007"/>
  <c r="BI1004"/>
  <c r="BH1004"/>
  <c r="BG1004"/>
  <c r="BF1004"/>
  <c r="T1004"/>
  <c r="T1003"/>
  <c r="R1004"/>
  <c r="R1003"/>
  <c r="P1004"/>
  <c r="P1003"/>
  <c r="BK1004"/>
  <c r="BK1003"/>
  <c r="J1003"/>
  <c r="J1004"/>
  <c r="BE1004"/>
  <c r="J78"/>
  <c r="BI1002"/>
  <c r="BH1002"/>
  <c r="BG1002"/>
  <c r="BF1002"/>
  <c r="T1002"/>
  <c r="R1002"/>
  <c r="P1002"/>
  <c r="BK1002"/>
  <c r="J1002"/>
  <c r="BE1002"/>
  <c r="BI999"/>
  <c r="BH999"/>
  <c r="BG999"/>
  <c r="BF999"/>
  <c r="T999"/>
  <c r="R999"/>
  <c r="P999"/>
  <c r="BK999"/>
  <c r="J999"/>
  <c r="BE999"/>
  <c r="BI997"/>
  <c r="BH997"/>
  <c r="BG997"/>
  <c r="BF997"/>
  <c r="T997"/>
  <c r="R997"/>
  <c r="P997"/>
  <c r="BK997"/>
  <c r="J997"/>
  <c r="BE997"/>
  <c r="BI995"/>
  <c r="BH995"/>
  <c r="BG995"/>
  <c r="BF995"/>
  <c r="T995"/>
  <c r="R995"/>
  <c r="P995"/>
  <c r="BK995"/>
  <c r="J995"/>
  <c r="BE995"/>
  <c r="BI993"/>
  <c r="BH993"/>
  <c r="BG993"/>
  <c r="BF993"/>
  <c r="T993"/>
  <c r="R993"/>
  <c r="P993"/>
  <c r="BK993"/>
  <c r="J993"/>
  <c r="BE993"/>
  <c r="BI991"/>
  <c r="BH991"/>
  <c r="BG991"/>
  <c r="BF991"/>
  <c r="T991"/>
  <c r="R991"/>
  <c r="P991"/>
  <c r="BK991"/>
  <c r="J991"/>
  <c r="BE991"/>
  <c r="BI989"/>
  <c r="BH989"/>
  <c r="BG989"/>
  <c r="BF989"/>
  <c r="T989"/>
  <c r="R989"/>
  <c r="P989"/>
  <c r="BK989"/>
  <c r="J989"/>
  <c r="BE989"/>
  <c r="BI987"/>
  <c r="BH987"/>
  <c r="BG987"/>
  <c r="BF987"/>
  <c r="T987"/>
  <c r="R987"/>
  <c r="P987"/>
  <c r="BK987"/>
  <c r="J987"/>
  <c r="BE987"/>
  <c r="BI985"/>
  <c r="BH985"/>
  <c r="BG985"/>
  <c r="BF985"/>
  <c r="T985"/>
  <c r="R985"/>
  <c r="P985"/>
  <c r="BK985"/>
  <c r="J985"/>
  <c r="BE985"/>
  <c r="BI983"/>
  <c r="BH983"/>
  <c r="BG983"/>
  <c r="BF983"/>
  <c r="T983"/>
  <c r="T982"/>
  <c r="R983"/>
  <c r="R982"/>
  <c r="P983"/>
  <c r="P982"/>
  <c r="BK983"/>
  <c r="BK982"/>
  <c r="J982"/>
  <c r="J983"/>
  <c r="BE983"/>
  <c r="J77"/>
  <c r="BI981"/>
  <c r="BH981"/>
  <c r="BG981"/>
  <c r="BF981"/>
  <c r="T981"/>
  <c r="R981"/>
  <c r="P981"/>
  <c r="BK981"/>
  <c r="J981"/>
  <c r="BE981"/>
  <c r="BI979"/>
  <c r="BH979"/>
  <c r="BG979"/>
  <c r="BF979"/>
  <c r="T979"/>
  <c r="R979"/>
  <c r="P979"/>
  <c r="BK979"/>
  <c r="J979"/>
  <c r="BE979"/>
  <c r="BI977"/>
  <c r="BH977"/>
  <c r="BG977"/>
  <c r="BF977"/>
  <c r="T977"/>
  <c r="R977"/>
  <c r="P977"/>
  <c r="BK977"/>
  <c r="J977"/>
  <c r="BE977"/>
  <c r="BI972"/>
  <c r="BH972"/>
  <c r="BG972"/>
  <c r="BF972"/>
  <c r="T972"/>
  <c r="R972"/>
  <c r="P972"/>
  <c r="BK972"/>
  <c r="J972"/>
  <c r="BE972"/>
  <c r="BI965"/>
  <c r="BH965"/>
  <c r="BG965"/>
  <c r="BF965"/>
  <c r="T965"/>
  <c r="R965"/>
  <c r="P965"/>
  <c r="BK965"/>
  <c r="J965"/>
  <c r="BE965"/>
  <c r="BI958"/>
  <c r="BH958"/>
  <c r="BG958"/>
  <c r="BF958"/>
  <c r="T958"/>
  <c r="R958"/>
  <c r="P958"/>
  <c r="BK958"/>
  <c r="J958"/>
  <c r="BE958"/>
  <c r="BI956"/>
  <c r="BH956"/>
  <c r="BG956"/>
  <c r="BF956"/>
  <c r="T956"/>
  <c r="R956"/>
  <c r="P956"/>
  <c r="BK956"/>
  <c r="J956"/>
  <c r="BE956"/>
  <c r="BI954"/>
  <c r="BH954"/>
  <c r="BG954"/>
  <c r="BF954"/>
  <c r="T954"/>
  <c r="R954"/>
  <c r="P954"/>
  <c r="BK954"/>
  <c r="J954"/>
  <c r="BE954"/>
  <c r="BI952"/>
  <c r="BH952"/>
  <c r="BG952"/>
  <c r="BF952"/>
  <c r="T952"/>
  <c r="R952"/>
  <c r="P952"/>
  <c r="BK952"/>
  <c r="J952"/>
  <c r="BE952"/>
  <c r="BI949"/>
  <c r="BH949"/>
  <c r="BG949"/>
  <c r="BF949"/>
  <c r="T949"/>
  <c r="R949"/>
  <c r="P949"/>
  <c r="BK949"/>
  <c r="J949"/>
  <c r="BE949"/>
  <c r="BI946"/>
  <c r="BH946"/>
  <c r="BG946"/>
  <c r="BF946"/>
  <c r="T946"/>
  <c r="R946"/>
  <c r="P946"/>
  <c r="BK946"/>
  <c r="J946"/>
  <c r="BE946"/>
  <c r="BI943"/>
  <c r="BH943"/>
  <c r="BG943"/>
  <c r="BF943"/>
  <c r="T943"/>
  <c r="R943"/>
  <c r="P943"/>
  <c r="BK943"/>
  <c r="J943"/>
  <c r="BE943"/>
  <c r="BI940"/>
  <c r="BH940"/>
  <c r="BG940"/>
  <c r="BF940"/>
  <c r="T940"/>
  <c r="R940"/>
  <c r="P940"/>
  <c r="BK940"/>
  <c r="J940"/>
  <c r="BE940"/>
  <c r="BI937"/>
  <c r="BH937"/>
  <c r="BG937"/>
  <c r="BF937"/>
  <c r="T937"/>
  <c r="R937"/>
  <c r="P937"/>
  <c r="BK937"/>
  <c r="J937"/>
  <c r="BE937"/>
  <c r="BI934"/>
  <c r="BH934"/>
  <c r="BG934"/>
  <c r="BF934"/>
  <c r="T934"/>
  <c r="R934"/>
  <c r="P934"/>
  <c r="BK934"/>
  <c r="J934"/>
  <c r="BE934"/>
  <c r="BI931"/>
  <c r="BH931"/>
  <c r="BG931"/>
  <c r="BF931"/>
  <c r="T931"/>
  <c r="R931"/>
  <c r="P931"/>
  <c r="BK931"/>
  <c r="J931"/>
  <c r="BE931"/>
  <c r="BI928"/>
  <c r="BH928"/>
  <c r="BG928"/>
  <c r="BF928"/>
  <c r="T928"/>
  <c r="R928"/>
  <c r="P928"/>
  <c r="BK928"/>
  <c r="J928"/>
  <c r="BE928"/>
  <c r="BI925"/>
  <c r="BH925"/>
  <c r="BG925"/>
  <c r="BF925"/>
  <c r="T925"/>
  <c r="R925"/>
  <c r="P925"/>
  <c r="BK925"/>
  <c r="J925"/>
  <c r="BE925"/>
  <c r="BI922"/>
  <c r="BH922"/>
  <c r="BG922"/>
  <c r="BF922"/>
  <c r="T922"/>
  <c r="R922"/>
  <c r="P922"/>
  <c r="BK922"/>
  <c r="J922"/>
  <c r="BE922"/>
  <c r="BI919"/>
  <c r="BH919"/>
  <c r="BG919"/>
  <c r="BF919"/>
  <c r="T919"/>
  <c r="R919"/>
  <c r="P919"/>
  <c r="BK919"/>
  <c r="J919"/>
  <c r="BE919"/>
  <c r="BI916"/>
  <c r="BH916"/>
  <c r="BG916"/>
  <c r="BF916"/>
  <c r="T916"/>
  <c r="R916"/>
  <c r="P916"/>
  <c r="BK916"/>
  <c r="J916"/>
  <c r="BE916"/>
  <c r="BI913"/>
  <c r="BH913"/>
  <c r="BG913"/>
  <c r="BF913"/>
  <c r="T913"/>
  <c r="R913"/>
  <c r="P913"/>
  <c r="BK913"/>
  <c r="J913"/>
  <c r="BE913"/>
  <c r="BI910"/>
  <c r="BH910"/>
  <c r="BG910"/>
  <c r="BF910"/>
  <c r="T910"/>
  <c r="R910"/>
  <c r="P910"/>
  <c r="BK910"/>
  <c r="J910"/>
  <c r="BE910"/>
  <c r="BI907"/>
  <c r="BH907"/>
  <c r="BG907"/>
  <c r="BF907"/>
  <c r="T907"/>
  <c r="R907"/>
  <c r="P907"/>
  <c r="BK907"/>
  <c r="J907"/>
  <c r="BE907"/>
  <c r="BI904"/>
  <c r="BH904"/>
  <c r="BG904"/>
  <c r="BF904"/>
  <c r="T904"/>
  <c r="R904"/>
  <c r="P904"/>
  <c r="BK904"/>
  <c r="J904"/>
  <c r="BE904"/>
  <c r="BI901"/>
  <c r="BH901"/>
  <c r="BG901"/>
  <c r="BF901"/>
  <c r="T901"/>
  <c r="R901"/>
  <c r="P901"/>
  <c r="BK901"/>
  <c r="J901"/>
  <c r="BE901"/>
  <c r="BI898"/>
  <c r="BH898"/>
  <c r="BG898"/>
  <c r="BF898"/>
  <c r="T898"/>
  <c r="R898"/>
  <c r="P898"/>
  <c r="BK898"/>
  <c r="J898"/>
  <c r="BE898"/>
  <c r="BI895"/>
  <c r="BH895"/>
  <c r="BG895"/>
  <c r="BF895"/>
  <c r="T895"/>
  <c r="R895"/>
  <c r="P895"/>
  <c r="BK895"/>
  <c r="J895"/>
  <c r="BE895"/>
  <c r="BI892"/>
  <c r="BH892"/>
  <c r="BG892"/>
  <c r="BF892"/>
  <c r="T892"/>
  <c r="R892"/>
  <c r="P892"/>
  <c r="BK892"/>
  <c r="J892"/>
  <c r="BE892"/>
  <c r="BI889"/>
  <c r="BH889"/>
  <c r="BG889"/>
  <c r="BF889"/>
  <c r="T889"/>
  <c r="R889"/>
  <c r="P889"/>
  <c r="BK889"/>
  <c r="J889"/>
  <c r="BE889"/>
  <c r="BI886"/>
  <c r="BH886"/>
  <c r="BG886"/>
  <c r="BF886"/>
  <c r="T886"/>
  <c r="R886"/>
  <c r="P886"/>
  <c r="BK886"/>
  <c r="J886"/>
  <c r="BE886"/>
  <c r="BI883"/>
  <c r="BH883"/>
  <c r="BG883"/>
  <c r="BF883"/>
  <c r="T883"/>
  <c r="R883"/>
  <c r="P883"/>
  <c r="BK883"/>
  <c r="J883"/>
  <c r="BE883"/>
  <c r="BI880"/>
  <c r="BH880"/>
  <c r="BG880"/>
  <c r="BF880"/>
  <c r="T880"/>
  <c r="R880"/>
  <c r="P880"/>
  <c r="BK880"/>
  <c r="J880"/>
  <c r="BE880"/>
  <c r="BI877"/>
  <c r="BH877"/>
  <c r="BG877"/>
  <c r="BF877"/>
  <c r="T877"/>
  <c r="R877"/>
  <c r="P877"/>
  <c r="BK877"/>
  <c r="J877"/>
  <c r="BE877"/>
  <c r="BI875"/>
  <c r="BH875"/>
  <c r="BG875"/>
  <c r="BF875"/>
  <c r="T875"/>
  <c r="R875"/>
  <c r="P875"/>
  <c r="BK875"/>
  <c r="J875"/>
  <c r="BE875"/>
  <c r="BI872"/>
  <c r="BH872"/>
  <c r="BG872"/>
  <c r="BF872"/>
  <c r="T872"/>
  <c r="R872"/>
  <c r="P872"/>
  <c r="BK872"/>
  <c r="J872"/>
  <c r="BE872"/>
  <c r="BI869"/>
  <c r="BH869"/>
  <c r="BG869"/>
  <c r="BF869"/>
  <c r="T869"/>
  <c r="R869"/>
  <c r="P869"/>
  <c r="BK869"/>
  <c r="J869"/>
  <c r="BE869"/>
  <c r="BI866"/>
  <c r="BH866"/>
  <c r="BG866"/>
  <c r="BF866"/>
  <c r="T866"/>
  <c r="R866"/>
  <c r="P866"/>
  <c r="BK866"/>
  <c r="J866"/>
  <c r="BE866"/>
  <c r="BI864"/>
  <c r="BH864"/>
  <c r="BG864"/>
  <c r="BF864"/>
  <c r="T864"/>
  <c r="R864"/>
  <c r="P864"/>
  <c r="BK864"/>
  <c r="J864"/>
  <c r="BE864"/>
  <c r="BI861"/>
  <c r="BH861"/>
  <c r="BG861"/>
  <c r="BF861"/>
  <c r="T861"/>
  <c r="R861"/>
  <c r="P861"/>
  <c r="BK861"/>
  <c r="J861"/>
  <c r="BE861"/>
  <c r="BI858"/>
  <c r="BH858"/>
  <c r="BG858"/>
  <c r="BF858"/>
  <c r="T858"/>
  <c r="R858"/>
  <c r="P858"/>
  <c r="BK858"/>
  <c r="J858"/>
  <c r="BE858"/>
  <c r="BI855"/>
  <c r="BH855"/>
  <c r="BG855"/>
  <c r="BF855"/>
  <c r="T855"/>
  <c r="R855"/>
  <c r="P855"/>
  <c r="BK855"/>
  <c r="J855"/>
  <c r="BE855"/>
  <c r="BI853"/>
  <c r="BH853"/>
  <c r="BG853"/>
  <c r="BF853"/>
  <c r="T853"/>
  <c r="R853"/>
  <c r="P853"/>
  <c r="BK853"/>
  <c r="J853"/>
  <c r="BE853"/>
  <c r="BI850"/>
  <c r="BH850"/>
  <c r="BG850"/>
  <c r="BF850"/>
  <c r="T850"/>
  <c r="R850"/>
  <c r="P850"/>
  <c r="BK850"/>
  <c r="J850"/>
  <c r="BE850"/>
  <c r="BI847"/>
  <c r="BH847"/>
  <c r="BG847"/>
  <c r="BF847"/>
  <c r="T847"/>
  <c r="R847"/>
  <c r="P847"/>
  <c r="BK847"/>
  <c r="J847"/>
  <c r="BE847"/>
  <c r="BI844"/>
  <c r="BH844"/>
  <c r="BG844"/>
  <c r="BF844"/>
  <c r="T844"/>
  <c r="R844"/>
  <c r="P844"/>
  <c r="BK844"/>
  <c r="J844"/>
  <c r="BE844"/>
  <c r="BI841"/>
  <c r="BH841"/>
  <c r="BG841"/>
  <c r="BF841"/>
  <c r="T841"/>
  <c r="R841"/>
  <c r="P841"/>
  <c r="BK841"/>
  <c r="J841"/>
  <c r="BE841"/>
  <c r="BI839"/>
  <c r="BH839"/>
  <c r="BG839"/>
  <c r="BF839"/>
  <c r="T839"/>
  <c r="T838"/>
  <c r="R839"/>
  <c r="R838"/>
  <c r="P839"/>
  <c r="P838"/>
  <c r="BK839"/>
  <c r="BK838"/>
  <c r="J838"/>
  <c r="J839"/>
  <c r="BE839"/>
  <c r="J76"/>
  <c r="BI837"/>
  <c r="BH837"/>
  <c r="BG837"/>
  <c r="BF837"/>
  <c r="T837"/>
  <c r="R837"/>
  <c r="P837"/>
  <c r="BK837"/>
  <c r="J837"/>
  <c r="BE837"/>
  <c r="BI830"/>
  <c r="BH830"/>
  <c r="BG830"/>
  <c r="BF830"/>
  <c r="T830"/>
  <c r="R830"/>
  <c r="P830"/>
  <c r="BK830"/>
  <c r="J830"/>
  <c r="BE830"/>
  <c r="BI828"/>
  <c r="BH828"/>
  <c r="BG828"/>
  <c r="BF828"/>
  <c r="T828"/>
  <c r="R828"/>
  <c r="P828"/>
  <c r="BK828"/>
  <c r="J828"/>
  <c r="BE828"/>
  <c r="BI826"/>
  <c r="BH826"/>
  <c r="BG826"/>
  <c r="BF826"/>
  <c r="T826"/>
  <c r="R826"/>
  <c r="P826"/>
  <c r="BK826"/>
  <c r="J826"/>
  <c r="BE826"/>
  <c r="BI817"/>
  <c r="BH817"/>
  <c r="BG817"/>
  <c r="BF817"/>
  <c r="T817"/>
  <c r="T816"/>
  <c r="R817"/>
  <c r="R816"/>
  <c r="P817"/>
  <c r="P816"/>
  <c r="BK817"/>
  <c r="BK816"/>
  <c r="J816"/>
  <c r="J817"/>
  <c r="BE817"/>
  <c r="J75"/>
  <c r="BI815"/>
  <c r="BH815"/>
  <c r="BG815"/>
  <c r="BF815"/>
  <c r="T815"/>
  <c r="R815"/>
  <c r="P815"/>
  <c r="BK815"/>
  <c r="J815"/>
  <c r="BE815"/>
  <c r="BI813"/>
  <c r="BH813"/>
  <c r="BG813"/>
  <c r="BF813"/>
  <c r="T813"/>
  <c r="R813"/>
  <c r="P813"/>
  <c r="BK813"/>
  <c r="J813"/>
  <c r="BE813"/>
  <c r="BI811"/>
  <c r="BH811"/>
  <c r="BG811"/>
  <c r="BF811"/>
  <c r="T811"/>
  <c r="R811"/>
  <c r="P811"/>
  <c r="BK811"/>
  <c r="J811"/>
  <c r="BE811"/>
  <c r="BI809"/>
  <c r="BH809"/>
  <c r="BG809"/>
  <c r="BF809"/>
  <c r="T809"/>
  <c r="R809"/>
  <c r="P809"/>
  <c r="BK809"/>
  <c r="J809"/>
  <c r="BE809"/>
  <c r="BI807"/>
  <c r="BH807"/>
  <c r="BG807"/>
  <c r="BF807"/>
  <c r="T807"/>
  <c r="R807"/>
  <c r="P807"/>
  <c r="BK807"/>
  <c r="J807"/>
  <c r="BE807"/>
  <c r="BI804"/>
  <c r="BH804"/>
  <c r="BG804"/>
  <c r="BF804"/>
  <c r="T804"/>
  <c r="R804"/>
  <c r="P804"/>
  <c r="BK804"/>
  <c r="J804"/>
  <c r="BE804"/>
  <c r="BI801"/>
  <c r="BH801"/>
  <c r="BG801"/>
  <c r="BF801"/>
  <c r="T801"/>
  <c r="R801"/>
  <c r="P801"/>
  <c r="BK801"/>
  <c r="J801"/>
  <c r="BE801"/>
  <c r="BI799"/>
  <c r="BH799"/>
  <c r="BG799"/>
  <c r="BF799"/>
  <c r="T799"/>
  <c r="R799"/>
  <c r="P799"/>
  <c r="BK799"/>
  <c r="J799"/>
  <c r="BE799"/>
  <c r="BI796"/>
  <c r="BH796"/>
  <c r="BG796"/>
  <c r="BF796"/>
  <c r="T796"/>
  <c r="R796"/>
  <c r="P796"/>
  <c r="BK796"/>
  <c r="J796"/>
  <c r="BE796"/>
  <c r="BI793"/>
  <c r="BH793"/>
  <c r="BG793"/>
  <c r="BF793"/>
  <c r="T793"/>
  <c r="R793"/>
  <c r="P793"/>
  <c r="BK793"/>
  <c r="J793"/>
  <c r="BE793"/>
  <c r="BI790"/>
  <c r="BH790"/>
  <c r="BG790"/>
  <c r="BF790"/>
  <c r="T790"/>
  <c r="R790"/>
  <c r="P790"/>
  <c r="BK790"/>
  <c r="J790"/>
  <c r="BE790"/>
  <c r="BI787"/>
  <c r="BH787"/>
  <c r="BG787"/>
  <c r="BF787"/>
  <c r="T787"/>
  <c r="R787"/>
  <c r="P787"/>
  <c r="BK787"/>
  <c r="J787"/>
  <c r="BE787"/>
  <c r="BI784"/>
  <c r="BH784"/>
  <c r="BG784"/>
  <c r="BF784"/>
  <c r="T784"/>
  <c r="R784"/>
  <c r="P784"/>
  <c r="BK784"/>
  <c r="J784"/>
  <c r="BE784"/>
  <c r="BI783"/>
  <c r="BH783"/>
  <c r="BG783"/>
  <c r="BF783"/>
  <c r="T783"/>
  <c r="R783"/>
  <c r="P783"/>
  <c r="BK783"/>
  <c r="J783"/>
  <c r="BE783"/>
  <c r="BI781"/>
  <c r="BH781"/>
  <c r="BG781"/>
  <c r="BF781"/>
  <c r="T781"/>
  <c r="R781"/>
  <c r="P781"/>
  <c r="BK781"/>
  <c r="J781"/>
  <c r="BE781"/>
  <c r="BI775"/>
  <c r="BH775"/>
  <c r="BG775"/>
  <c r="BF775"/>
  <c r="T775"/>
  <c r="R775"/>
  <c r="P775"/>
  <c r="BK775"/>
  <c r="J775"/>
  <c r="BE775"/>
  <c r="BI768"/>
  <c r="BH768"/>
  <c r="BG768"/>
  <c r="BF768"/>
  <c r="T768"/>
  <c r="R768"/>
  <c r="P768"/>
  <c r="BK768"/>
  <c r="J768"/>
  <c r="BE768"/>
  <c r="BI765"/>
  <c r="BH765"/>
  <c r="BG765"/>
  <c r="BF765"/>
  <c r="T765"/>
  <c r="R765"/>
  <c r="P765"/>
  <c r="BK765"/>
  <c r="J765"/>
  <c r="BE765"/>
  <c r="BI763"/>
  <c r="BH763"/>
  <c r="BG763"/>
  <c r="BF763"/>
  <c r="T763"/>
  <c r="R763"/>
  <c r="P763"/>
  <c r="BK763"/>
  <c r="J763"/>
  <c r="BE763"/>
  <c r="BI761"/>
  <c r="BH761"/>
  <c r="BG761"/>
  <c r="BF761"/>
  <c r="T761"/>
  <c r="R761"/>
  <c r="P761"/>
  <c r="BK761"/>
  <c r="J761"/>
  <c r="BE761"/>
  <c r="BI759"/>
  <c r="BH759"/>
  <c r="BG759"/>
  <c r="BF759"/>
  <c r="T759"/>
  <c r="R759"/>
  <c r="P759"/>
  <c r="BK759"/>
  <c r="J759"/>
  <c r="BE759"/>
  <c r="BI756"/>
  <c r="BH756"/>
  <c r="BG756"/>
  <c r="BF756"/>
  <c r="T756"/>
  <c r="R756"/>
  <c r="P756"/>
  <c r="BK756"/>
  <c r="J756"/>
  <c r="BE756"/>
  <c r="BI754"/>
  <c r="BH754"/>
  <c r="BG754"/>
  <c r="BF754"/>
  <c r="T754"/>
  <c r="R754"/>
  <c r="P754"/>
  <c r="BK754"/>
  <c r="J754"/>
  <c r="BE754"/>
  <c r="BI747"/>
  <c r="BH747"/>
  <c r="BG747"/>
  <c r="BF747"/>
  <c r="T747"/>
  <c r="R747"/>
  <c r="P747"/>
  <c r="BK747"/>
  <c r="J747"/>
  <c r="BE747"/>
  <c r="BI743"/>
  <c r="BH743"/>
  <c r="BG743"/>
  <c r="BF743"/>
  <c r="T743"/>
  <c r="R743"/>
  <c r="P743"/>
  <c r="BK743"/>
  <c r="J743"/>
  <c r="BE743"/>
  <c r="BI739"/>
  <c r="BH739"/>
  <c r="BG739"/>
  <c r="BF739"/>
  <c r="T739"/>
  <c r="R739"/>
  <c r="P739"/>
  <c r="BK739"/>
  <c r="J739"/>
  <c r="BE739"/>
  <c r="BI732"/>
  <c r="BH732"/>
  <c r="BG732"/>
  <c r="BF732"/>
  <c r="T732"/>
  <c r="R732"/>
  <c r="P732"/>
  <c r="BK732"/>
  <c r="J732"/>
  <c r="BE732"/>
  <c r="BI730"/>
  <c r="BH730"/>
  <c r="BG730"/>
  <c r="BF730"/>
  <c r="T730"/>
  <c r="R730"/>
  <c r="P730"/>
  <c r="BK730"/>
  <c r="J730"/>
  <c r="BE730"/>
  <c r="BI729"/>
  <c r="BH729"/>
  <c r="BG729"/>
  <c r="BF729"/>
  <c r="T729"/>
  <c r="R729"/>
  <c r="P729"/>
  <c r="BK729"/>
  <c r="J729"/>
  <c r="BE729"/>
  <c r="BI727"/>
  <c r="BH727"/>
  <c r="BG727"/>
  <c r="BF727"/>
  <c r="T727"/>
  <c r="R727"/>
  <c r="P727"/>
  <c r="BK727"/>
  <c r="J727"/>
  <c r="BE727"/>
  <c r="BI725"/>
  <c r="BH725"/>
  <c r="BG725"/>
  <c r="BF725"/>
  <c r="T725"/>
  <c r="R725"/>
  <c r="P725"/>
  <c r="BK725"/>
  <c r="J725"/>
  <c r="BE725"/>
  <c r="BI723"/>
  <c r="BH723"/>
  <c r="BG723"/>
  <c r="BF723"/>
  <c r="T723"/>
  <c r="R723"/>
  <c r="P723"/>
  <c r="BK723"/>
  <c r="J723"/>
  <c r="BE723"/>
  <c r="BI721"/>
  <c r="BH721"/>
  <c r="BG721"/>
  <c r="BF721"/>
  <c r="T721"/>
  <c r="R721"/>
  <c r="P721"/>
  <c r="BK721"/>
  <c r="J721"/>
  <c r="BE721"/>
  <c r="BI719"/>
  <c r="BH719"/>
  <c r="BG719"/>
  <c r="BF719"/>
  <c r="T719"/>
  <c r="R719"/>
  <c r="P719"/>
  <c r="BK719"/>
  <c r="J719"/>
  <c r="BE719"/>
  <c r="BI717"/>
  <c r="BH717"/>
  <c r="BG717"/>
  <c r="BF717"/>
  <c r="T717"/>
  <c r="T716"/>
  <c r="R717"/>
  <c r="R716"/>
  <c r="P717"/>
  <c r="P716"/>
  <c r="BK717"/>
  <c r="BK716"/>
  <c r="J716"/>
  <c r="J717"/>
  <c r="BE717"/>
  <c r="J74"/>
  <c r="BI715"/>
  <c r="BH715"/>
  <c r="BG715"/>
  <c r="BF715"/>
  <c r="T715"/>
  <c r="R715"/>
  <c r="P715"/>
  <c r="BK715"/>
  <c r="J715"/>
  <c r="BE715"/>
  <c r="BI707"/>
  <c r="BH707"/>
  <c r="BG707"/>
  <c r="BF707"/>
  <c r="T707"/>
  <c r="R707"/>
  <c r="P707"/>
  <c r="BK707"/>
  <c r="J707"/>
  <c r="BE707"/>
  <c r="BI703"/>
  <c r="BH703"/>
  <c r="BG703"/>
  <c r="BF703"/>
  <c r="T703"/>
  <c r="R703"/>
  <c r="P703"/>
  <c r="BK703"/>
  <c r="J703"/>
  <c r="BE703"/>
  <c r="BI701"/>
  <c r="BH701"/>
  <c r="BG701"/>
  <c r="BF701"/>
  <c r="T701"/>
  <c r="R701"/>
  <c r="P701"/>
  <c r="BK701"/>
  <c r="J701"/>
  <c r="BE701"/>
  <c r="BI696"/>
  <c r="BH696"/>
  <c r="BG696"/>
  <c r="BF696"/>
  <c r="T696"/>
  <c r="R696"/>
  <c r="P696"/>
  <c r="BK696"/>
  <c r="J696"/>
  <c r="BE696"/>
  <c r="BI693"/>
  <c r="BH693"/>
  <c r="BG693"/>
  <c r="BF693"/>
  <c r="T693"/>
  <c r="R693"/>
  <c r="P693"/>
  <c r="BK693"/>
  <c r="J693"/>
  <c r="BE693"/>
  <c r="BI689"/>
  <c r="BH689"/>
  <c r="BG689"/>
  <c r="BF689"/>
  <c r="T689"/>
  <c r="R689"/>
  <c r="P689"/>
  <c r="BK689"/>
  <c r="J689"/>
  <c r="BE689"/>
  <c r="BI678"/>
  <c r="BH678"/>
  <c r="BG678"/>
  <c r="BF678"/>
  <c r="T678"/>
  <c r="R678"/>
  <c r="P678"/>
  <c r="BK678"/>
  <c r="J678"/>
  <c r="BE678"/>
  <c r="BI671"/>
  <c r="BH671"/>
  <c r="BG671"/>
  <c r="BF671"/>
  <c r="T671"/>
  <c r="R671"/>
  <c r="P671"/>
  <c r="BK671"/>
  <c r="J671"/>
  <c r="BE671"/>
  <c r="BI667"/>
  <c r="BH667"/>
  <c r="BG667"/>
  <c r="BF667"/>
  <c r="T667"/>
  <c r="R667"/>
  <c r="P667"/>
  <c r="BK667"/>
  <c r="J667"/>
  <c r="BE667"/>
  <c r="BI663"/>
  <c r="BH663"/>
  <c r="BG663"/>
  <c r="BF663"/>
  <c r="T663"/>
  <c r="R663"/>
  <c r="P663"/>
  <c r="BK663"/>
  <c r="J663"/>
  <c r="BE663"/>
  <c r="BI660"/>
  <c r="BH660"/>
  <c r="BG660"/>
  <c r="BF660"/>
  <c r="T660"/>
  <c r="T659"/>
  <c r="R660"/>
  <c r="R659"/>
  <c r="P660"/>
  <c r="P659"/>
  <c r="BK660"/>
  <c r="BK659"/>
  <c r="J659"/>
  <c r="J660"/>
  <c r="BE660"/>
  <c r="J73"/>
  <c r="BI658"/>
  <c r="BH658"/>
  <c r="BG658"/>
  <c r="BF658"/>
  <c r="T658"/>
  <c r="R658"/>
  <c r="P658"/>
  <c r="BK658"/>
  <c r="J658"/>
  <c r="BE658"/>
  <c r="BI651"/>
  <c r="BH651"/>
  <c r="BG651"/>
  <c r="BF651"/>
  <c r="T651"/>
  <c r="R651"/>
  <c r="P651"/>
  <c r="BK651"/>
  <c r="J651"/>
  <c r="BE651"/>
  <c r="BI649"/>
  <c r="BH649"/>
  <c r="BG649"/>
  <c r="BF649"/>
  <c r="T649"/>
  <c r="R649"/>
  <c r="P649"/>
  <c r="BK649"/>
  <c r="J649"/>
  <c r="BE649"/>
  <c r="BI647"/>
  <c r="BH647"/>
  <c r="BG647"/>
  <c r="BF647"/>
  <c r="T647"/>
  <c r="R647"/>
  <c r="P647"/>
  <c r="BK647"/>
  <c r="J647"/>
  <c r="BE647"/>
  <c r="BI644"/>
  <c r="BH644"/>
  <c r="BG644"/>
  <c r="BF644"/>
  <c r="T644"/>
  <c r="R644"/>
  <c r="P644"/>
  <c r="BK644"/>
  <c r="J644"/>
  <c r="BE644"/>
  <c r="BI642"/>
  <c r="BH642"/>
  <c r="BG642"/>
  <c r="BF642"/>
  <c r="T642"/>
  <c r="R642"/>
  <c r="P642"/>
  <c r="BK642"/>
  <c r="J642"/>
  <c r="BE642"/>
  <c r="BI639"/>
  <c r="BH639"/>
  <c r="BG639"/>
  <c r="BF639"/>
  <c r="T639"/>
  <c r="R639"/>
  <c r="P639"/>
  <c r="BK639"/>
  <c r="J639"/>
  <c r="BE639"/>
  <c r="BI636"/>
  <c r="BH636"/>
  <c r="BG636"/>
  <c r="BF636"/>
  <c r="T636"/>
  <c r="R636"/>
  <c r="P636"/>
  <c r="BK636"/>
  <c r="J636"/>
  <c r="BE636"/>
  <c r="BI629"/>
  <c r="BH629"/>
  <c r="BG629"/>
  <c r="BF629"/>
  <c r="T629"/>
  <c r="R629"/>
  <c r="P629"/>
  <c r="BK629"/>
  <c r="J629"/>
  <c r="BE629"/>
  <c r="BI627"/>
  <c r="BH627"/>
  <c r="BG627"/>
  <c r="BF627"/>
  <c r="T627"/>
  <c r="R627"/>
  <c r="P627"/>
  <c r="BK627"/>
  <c r="J627"/>
  <c r="BE627"/>
  <c r="BI621"/>
  <c r="BH621"/>
  <c r="BG621"/>
  <c r="BF621"/>
  <c r="T621"/>
  <c r="R621"/>
  <c r="P621"/>
  <c r="BK621"/>
  <c r="J621"/>
  <c r="BE621"/>
  <c r="BI614"/>
  <c r="BH614"/>
  <c r="BG614"/>
  <c r="BF614"/>
  <c r="T614"/>
  <c r="R614"/>
  <c r="P614"/>
  <c r="BK614"/>
  <c r="J614"/>
  <c r="BE614"/>
  <c r="BI609"/>
  <c r="BH609"/>
  <c r="BG609"/>
  <c r="BF609"/>
  <c r="T609"/>
  <c r="R609"/>
  <c r="P609"/>
  <c r="BK609"/>
  <c r="J609"/>
  <c r="BE609"/>
  <c r="BI599"/>
  <c r="BH599"/>
  <c r="BG599"/>
  <c r="BF599"/>
  <c r="T599"/>
  <c r="R599"/>
  <c r="P599"/>
  <c r="BK599"/>
  <c r="J599"/>
  <c r="BE599"/>
  <c r="BI592"/>
  <c r="BH592"/>
  <c r="BG592"/>
  <c r="BF592"/>
  <c r="T592"/>
  <c r="R592"/>
  <c r="P592"/>
  <c r="BK592"/>
  <c r="J592"/>
  <c r="BE592"/>
  <c r="BI576"/>
  <c r="BH576"/>
  <c r="BG576"/>
  <c r="BF576"/>
  <c r="T576"/>
  <c r="R576"/>
  <c r="P576"/>
  <c r="BK576"/>
  <c r="J576"/>
  <c r="BE576"/>
  <c r="BI567"/>
  <c r="BH567"/>
  <c r="BG567"/>
  <c r="BF567"/>
  <c r="T567"/>
  <c r="R567"/>
  <c r="P567"/>
  <c r="BK567"/>
  <c r="J567"/>
  <c r="BE567"/>
  <c r="BI562"/>
  <c r="BH562"/>
  <c r="BG562"/>
  <c r="BF562"/>
  <c r="T562"/>
  <c r="R562"/>
  <c r="P562"/>
  <c r="BK562"/>
  <c r="J562"/>
  <c r="BE562"/>
  <c r="BI555"/>
  <c r="BH555"/>
  <c r="BG555"/>
  <c r="BF555"/>
  <c r="T555"/>
  <c r="R555"/>
  <c r="P555"/>
  <c r="BK555"/>
  <c r="J555"/>
  <c r="BE555"/>
  <c r="BI550"/>
  <c r="BH550"/>
  <c r="BG550"/>
  <c r="BF550"/>
  <c r="T550"/>
  <c r="R550"/>
  <c r="P550"/>
  <c r="BK550"/>
  <c r="J550"/>
  <c r="BE550"/>
  <c r="BI543"/>
  <c r="BH543"/>
  <c r="BG543"/>
  <c r="BF543"/>
  <c r="T543"/>
  <c r="R543"/>
  <c r="P543"/>
  <c r="BK543"/>
  <c r="J543"/>
  <c r="BE543"/>
  <c r="BI527"/>
  <c r="BH527"/>
  <c r="BG527"/>
  <c r="BF527"/>
  <c r="T527"/>
  <c r="R527"/>
  <c r="P527"/>
  <c r="BK527"/>
  <c r="J527"/>
  <c r="BE527"/>
  <c r="BI522"/>
  <c r="BH522"/>
  <c r="BG522"/>
  <c r="BF522"/>
  <c r="T522"/>
  <c r="R522"/>
  <c r="P522"/>
  <c r="BK522"/>
  <c r="J522"/>
  <c r="BE522"/>
  <c r="BI519"/>
  <c r="BH519"/>
  <c r="BG519"/>
  <c r="BF519"/>
  <c r="T519"/>
  <c r="R519"/>
  <c r="P519"/>
  <c r="BK519"/>
  <c r="J519"/>
  <c r="BE519"/>
  <c r="BI518"/>
  <c r="BH518"/>
  <c r="BG518"/>
  <c r="BF518"/>
  <c r="T518"/>
  <c r="R518"/>
  <c r="P518"/>
  <c r="BK518"/>
  <c r="J518"/>
  <c r="BE518"/>
  <c r="BI495"/>
  <c r="BH495"/>
  <c r="BG495"/>
  <c r="BF495"/>
  <c r="T495"/>
  <c r="R495"/>
  <c r="P495"/>
  <c r="BK495"/>
  <c r="J495"/>
  <c r="BE495"/>
  <c r="BI489"/>
  <c r="BH489"/>
  <c r="BG489"/>
  <c r="BF489"/>
  <c r="T489"/>
  <c r="R489"/>
  <c r="P489"/>
  <c r="BK489"/>
  <c r="J489"/>
  <c r="BE489"/>
  <c r="BI487"/>
  <c r="BH487"/>
  <c r="BG487"/>
  <c r="BF487"/>
  <c r="T487"/>
  <c r="R487"/>
  <c r="P487"/>
  <c r="BK487"/>
  <c r="J487"/>
  <c r="BE487"/>
  <c r="BI485"/>
  <c r="BH485"/>
  <c r="BG485"/>
  <c r="BF485"/>
  <c r="T485"/>
  <c r="R485"/>
  <c r="P485"/>
  <c r="BK485"/>
  <c r="J485"/>
  <c r="BE485"/>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2"/>
  <c r="BH472"/>
  <c r="BG472"/>
  <c r="BF472"/>
  <c r="T472"/>
  <c r="R472"/>
  <c r="P472"/>
  <c r="BK472"/>
  <c r="J472"/>
  <c r="BE472"/>
  <c r="BI469"/>
  <c r="BH469"/>
  <c r="BG469"/>
  <c r="BF469"/>
  <c r="T469"/>
  <c r="R469"/>
  <c r="P469"/>
  <c r="BK469"/>
  <c r="J469"/>
  <c r="BE469"/>
  <c r="BI468"/>
  <c r="BH468"/>
  <c r="BG468"/>
  <c r="BF468"/>
  <c r="T468"/>
  <c r="R468"/>
  <c r="P468"/>
  <c r="BK468"/>
  <c r="J468"/>
  <c r="BE468"/>
  <c r="BI467"/>
  <c r="BH467"/>
  <c r="BG467"/>
  <c r="BF467"/>
  <c r="T467"/>
  <c r="T466"/>
  <c r="R467"/>
  <c r="R466"/>
  <c r="P467"/>
  <c r="P466"/>
  <c r="BK467"/>
  <c r="BK466"/>
  <c r="J466"/>
  <c r="J467"/>
  <c r="BE467"/>
  <c r="J72"/>
  <c r="BI464"/>
  <c r="BH464"/>
  <c r="BG464"/>
  <c r="BF464"/>
  <c r="T464"/>
  <c r="T463"/>
  <c r="R464"/>
  <c r="R463"/>
  <c r="P464"/>
  <c r="P463"/>
  <c r="BK464"/>
  <c r="BK463"/>
  <c r="J463"/>
  <c r="J464"/>
  <c r="BE464"/>
  <c r="J71"/>
  <c r="BI460"/>
  <c r="BH460"/>
  <c r="BG460"/>
  <c r="BF460"/>
  <c r="T460"/>
  <c r="R460"/>
  <c r="P460"/>
  <c r="BK460"/>
  <c r="J460"/>
  <c r="BE460"/>
  <c r="BI457"/>
  <c r="BH457"/>
  <c r="BG457"/>
  <c r="BF457"/>
  <c r="T457"/>
  <c r="R457"/>
  <c r="P457"/>
  <c r="BK457"/>
  <c r="J457"/>
  <c r="BE457"/>
  <c r="BI455"/>
  <c r="BH455"/>
  <c r="BG455"/>
  <c r="BF455"/>
  <c r="T455"/>
  <c r="R455"/>
  <c r="P455"/>
  <c r="BK455"/>
  <c r="J455"/>
  <c r="BE455"/>
  <c r="BI454"/>
  <c r="BH454"/>
  <c r="BG454"/>
  <c r="BF454"/>
  <c r="T454"/>
  <c r="T453"/>
  <c r="R454"/>
  <c r="R453"/>
  <c r="P454"/>
  <c r="P453"/>
  <c r="BK454"/>
  <c r="BK453"/>
  <c r="J453"/>
  <c r="J454"/>
  <c r="BE454"/>
  <c r="J70"/>
  <c r="BI451"/>
  <c r="BH451"/>
  <c r="BG451"/>
  <c r="BF451"/>
  <c r="T451"/>
  <c r="R451"/>
  <c r="P451"/>
  <c r="BK451"/>
  <c r="J451"/>
  <c r="BE451"/>
  <c r="BI449"/>
  <c r="BH449"/>
  <c r="BG449"/>
  <c r="BF449"/>
  <c r="T449"/>
  <c r="R449"/>
  <c r="P449"/>
  <c r="BK449"/>
  <c r="J449"/>
  <c r="BE449"/>
  <c r="BI448"/>
  <c r="BH448"/>
  <c r="BG448"/>
  <c r="BF448"/>
  <c r="T448"/>
  <c r="T447"/>
  <c r="R448"/>
  <c r="R447"/>
  <c r="P448"/>
  <c r="P447"/>
  <c r="BK448"/>
  <c r="BK447"/>
  <c r="J447"/>
  <c r="J448"/>
  <c r="BE448"/>
  <c r="J69"/>
  <c r="BI446"/>
  <c r="BH446"/>
  <c r="BG446"/>
  <c r="BF446"/>
  <c r="T446"/>
  <c r="R446"/>
  <c r="P446"/>
  <c r="BK446"/>
  <c r="J446"/>
  <c r="BE446"/>
  <c r="BI443"/>
  <c r="BH443"/>
  <c r="BG443"/>
  <c r="BF443"/>
  <c r="T443"/>
  <c r="R443"/>
  <c r="P443"/>
  <c r="BK443"/>
  <c r="J443"/>
  <c r="BE443"/>
  <c r="BI439"/>
  <c r="BH439"/>
  <c r="BG439"/>
  <c r="BF439"/>
  <c r="T439"/>
  <c r="R439"/>
  <c r="P439"/>
  <c r="BK439"/>
  <c r="J439"/>
  <c r="BE439"/>
  <c r="BI438"/>
  <c r="BH438"/>
  <c r="BG438"/>
  <c r="BF438"/>
  <c r="T438"/>
  <c r="R438"/>
  <c r="P438"/>
  <c r="BK438"/>
  <c r="J438"/>
  <c r="BE438"/>
  <c r="BI435"/>
  <c r="BH435"/>
  <c r="BG435"/>
  <c r="BF435"/>
  <c r="T435"/>
  <c r="R435"/>
  <c r="P435"/>
  <c r="BK435"/>
  <c r="J435"/>
  <c r="BE435"/>
  <c r="BI428"/>
  <c r="BH428"/>
  <c r="BG428"/>
  <c r="BF428"/>
  <c r="T428"/>
  <c r="R428"/>
  <c r="P428"/>
  <c r="BK428"/>
  <c r="J428"/>
  <c r="BE428"/>
  <c r="BI425"/>
  <c r="BH425"/>
  <c r="BG425"/>
  <c r="BF425"/>
  <c r="T425"/>
  <c r="R425"/>
  <c r="P425"/>
  <c r="BK425"/>
  <c r="J425"/>
  <c r="BE425"/>
  <c r="BI419"/>
  <c r="BH419"/>
  <c r="BG419"/>
  <c r="BF419"/>
  <c r="T419"/>
  <c r="R419"/>
  <c r="P419"/>
  <c r="BK419"/>
  <c r="J419"/>
  <c r="BE419"/>
  <c r="BI418"/>
  <c r="BH418"/>
  <c r="BG418"/>
  <c r="BF418"/>
  <c r="T418"/>
  <c r="R418"/>
  <c r="P418"/>
  <c r="BK418"/>
  <c r="J418"/>
  <c r="BE418"/>
  <c r="BI416"/>
  <c r="BH416"/>
  <c r="BG416"/>
  <c r="BF416"/>
  <c r="T416"/>
  <c r="R416"/>
  <c r="P416"/>
  <c r="BK416"/>
  <c r="J416"/>
  <c r="BE416"/>
  <c r="BI412"/>
  <c r="BH412"/>
  <c r="BG412"/>
  <c r="BF412"/>
  <c r="T412"/>
  <c r="R412"/>
  <c r="P412"/>
  <c r="BK412"/>
  <c r="J412"/>
  <c r="BE412"/>
  <c r="BI410"/>
  <c r="BH410"/>
  <c r="BG410"/>
  <c r="BF410"/>
  <c r="T410"/>
  <c r="R410"/>
  <c r="P410"/>
  <c r="BK410"/>
  <c r="J410"/>
  <c r="BE410"/>
  <c r="BI404"/>
  <c r="BH404"/>
  <c r="BG404"/>
  <c r="BF404"/>
  <c r="T404"/>
  <c r="T403"/>
  <c r="T402"/>
  <c r="R404"/>
  <c r="R403"/>
  <c r="R402"/>
  <c r="P404"/>
  <c r="P403"/>
  <c r="P402"/>
  <c r="BK404"/>
  <c r="BK403"/>
  <c r="J403"/>
  <c r="BK402"/>
  <c r="J402"/>
  <c r="J404"/>
  <c r="BE404"/>
  <c r="J68"/>
  <c r="J67"/>
  <c r="BI401"/>
  <c r="BH401"/>
  <c r="BG401"/>
  <c r="BF401"/>
  <c r="T401"/>
  <c r="R401"/>
  <c r="P401"/>
  <c r="BK401"/>
  <c r="J401"/>
  <c r="BE401"/>
  <c r="BI400"/>
  <c r="BH400"/>
  <c r="BG400"/>
  <c r="BF400"/>
  <c r="T400"/>
  <c r="R400"/>
  <c r="P400"/>
  <c r="BK400"/>
  <c r="J400"/>
  <c r="BE400"/>
  <c r="BI399"/>
  <c r="BH399"/>
  <c r="BG399"/>
  <c r="BF399"/>
  <c r="T399"/>
  <c r="T398"/>
  <c r="R399"/>
  <c r="R398"/>
  <c r="P399"/>
  <c r="P398"/>
  <c r="BK399"/>
  <c r="BK398"/>
  <c r="J398"/>
  <c r="J399"/>
  <c r="BE399"/>
  <c r="J66"/>
  <c r="BI396"/>
  <c r="BH396"/>
  <c r="BG396"/>
  <c r="BF396"/>
  <c r="T396"/>
  <c r="R396"/>
  <c r="P396"/>
  <c r="BK396"/>
  <c r="J396"/>
  <c r="BE396"/>
  <c r="BI394"/>
  <c r="BH394"/>
  <c r="BG394"/>
  <c r="BF394"/>
  <c r="T394"/>
  <c r="R394"/>
  <c r="P394"/>
  <c r="BK394"/>
  <c r="J394"/>
  <c r="BE394"/>
  <c r="BI392"/>
  <c r="BH392"/>
  <c r="BG392"/>
  <c r="BF392"/>
  <c r="T392"/>
  <c r="R392"/>
  <c r="P392"/>
  <c r="BK392"/>
  <c r="J392"/>
  <c r="BE392"/>
  <c r="BI390"/>
  <c r="BH390"/>
  <c r="BG390"/>
  <c r="BF390"/>
  <c r="T390"/>
  <c r="R390"/>
  <c r="P390"/>
  <c r="BK390"/>
  <c r="J390"/>
  <c r="BE390"/>
  <c r="BI388"/>
  <c r="BH388"/>
  <c r="BG388"/>
  <c r="BF388"/>
  <c r="T388"/>
  <c r="R388"/>
  <c r="P388"/>
  <c r="BK388"/>
  <c r="J388"/>
  <c r="BE388"/>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T379"/>
  <c r="R380"/>
  <c r="R379"/>
  <c r="P380"/>
  <c r="P379"/>
  <c r="BK380"/>
  <c r="BK379"/>
  <c r="J379"/>
  <c r="J380"/>
  <c r="BE380"/>
  <c r="J65"/>
  <c r="BI377"/>
  <c r="BH377"/>
  <c r="BG377"/>
  <c r="BF377"/>
  <c r="T377"/>
  <c r="T376"/>
  <c r="R377"/>
  <c r="R376"/>
  <c r="P377"/>
  <c r="P376"/>
  <c r="BK377"/>
  <c r="BK376"/>
  <c r="J376"/>
  <c r="J377"/>
  <c r="BE377"/>
  <c r="J64"/>
  <c r="BI374"/>
  <c r="BH374"/>
  <c r="BG374"/>
  <c r="BF374"/>
  <c r="T374"/>
  <c r="R374"/>
  <c r="P374"/>
  <c r="BK374"/>
  <c r="J374"/>
  <c r="BE374"/>
  <c r="BI371"/>
  <c r="BH371"/>
  <c r="BG371"/>
  <c r="BF371"/>
  <c r="T371"/>
  <c r="R371"/>
  <c r="P371"/>
  <c r="BK371"/>
  <c r="J371"/>
  <c r="BE371"/>
  <c r="BI369"/>
  <c r="BH369"/>
  <c r="BG369"/>
  <c r="BF369"/>
  <c r="T369"/>
  <c r="R369"/>
  <c r="P369"/>
  <c r="BK369"/>
  <c r="J369"/>
  <c r="BE369"/>
  <c r="BI365"/>
  <c r="BH365"/>
  <c r="BG365"/>
  <c r="BF365"/>
  <c r="T365"/>
  <c r="R365"/>
  <c r="P365"/>
  <c r="BK365"/>
  <c r="J365"/>
  <c r="BE365"/>
  <c r="BI361"/>
  <c r="BH361"/>
  <c r="BG361"/>
  <c r="BF361"/>
  <c r="T361"/>
  <c r="R361"/>
  <c r="P361"/>
  <c r="BK361"/>
  <c r="J361"/>
  <c r="BE361"/>
  <c r="BI359"/>
  <c r="BH359"/>
  <c r="BG359"/>
  <c r="BF359"/>
  <c r="T359"/>
  <c r="R359"/>
  <c r="P359"/>
  <c r="BK359"/>
  <c r="J359"/>
  <c r="BE359"/>
  <c r="BI357"/>
  <c r="BH357"/>
  <c r="BG357"/>
  <c r="BF357"/>
  <c r="T357"/>
  <c r="T356"/>
  <c r="R357"/>
  <c r="R356"/>
  <c r="P357"/>
  <c r="P356"/>
  <c r="BK357"/>
  <c r="BK356"/>
  <c r="J356"/>
  <c r="J357"/>
  <c r="BE357"/>
  <c r="J63"/>
  <c r="BI353"/>
  <c r="BH353"/>
  <c r="BG353"/>
  <c r="BF353"/>
  <c r="T353"/>
  <c r="R353"/>
  <c r="P353"/>
  <c r="BK353"/>
  <c r="J353"/>
  <c r="BE353"/>
  <c r="BI344"/>
  <c r="BH344"/>
  <c r="BG344"/>
  <c r="BF344"/>
  <c r="T344"/>
  <c r="R344"/>
  <c r="P344"/>
  <c r="BK344"/>
  <c r="J344"/>
  <c r="BE344"/>
  <c r="BI339"/>
  <c r="BH339"/>
  <c r="BG339"/>
  <c r="BF339"/>
  <c r="T339"/>
  <c r="R339"/>
  <c r="P339"/>
  <c r="BK339"/>
  <c r="J339"/>
  <c r="BE339"/>
  <c r="BI331"/>
  <c r="BH331"/>
  <c r="BG331"/>
  <c r="BF331"/>
  <c r="T331"/>
  <c r="R331"/>
  <c r="P331"/>
  <c r="BK331"/>
  <c r="J331"/>
  <c r="BE331"/>
  <c r="BI323"/>
  <c r="BH323"/>
  <c r="BG323"/>
  <c r="BF323"/>
  <c r="T323"/>
  <c r="R323"/>
  <c r="P323"/>
  <c r="BK323"/>
  <c r="J323"/>
  <c r="BE323"/>
  <c r="BI309"/>
  <c r="BH309"/>
  <c r="BG309"/>
  <c r="BF309"/>
  <c r="T309"/>
  <c r="R309"/>
  <c r="P309"/>
  <c r="BK309"/>
  <c r="J309"/>
  <c r="BE309"/>
  <c r="BI303"/>
  <c r="BH303"/>
  <c r="BG303"/>
  <c r="BF303"/>
  <c r="T303"/>
  <c r="R303"/>
  <c r="P303"/>
  <c r="BK303"/>
  <c r="J303"/>
  <c r="BE303"/>
  <c r="BI295"/>
  <c r="BH295"/>
  <c r="BG295"/>
  <c r="BF295"/>
  <c r="T295"/>
  <c r="R295"/>
  <c r="P295"/>
  <c r="BK295"/>
  <c r="J295"/>
  <c r="BE295"/>
  <c r="BI293"/>
  <c r="BH293"/>
  <c r="BG293"/>
  <c r="BF293"/>
  <c r="T293"/>
  <c r="R293"/>
  <c r="P293"/>
  <c r="BK293"/>
  <c r="J293"/>
  <c r="BE293"/>
  <c r="BI290"/>
  <c r="BH290"/>
  <c r="BG290"/>
  <c r="BF290"/>
  <c r="T290"/>
  <c r="R290"/>
  <c r="P290"/>
  <c r="BK290"/>
  <c r="J290"/>
  <c r="BE290"/>
  <c r="BI287"/>
  <c r="BH287"/>
  <c r="BG287"/>
  <c r="BF287"/>
  <c r="T287"/>
  <c r="R287"/>
  <c r="P287"/>
  <c r="BK287"/>
  <c r="J287"/>
  <c r="BE287"/>
  <c r="BI286"/>
  <c r="BH286"/>
  <c r="BG286"/>
  <c r="BF286"/>
  <c r="T286"/>
  <c r="R286"/>
  <c r="P286"/>
  <c r="BK286"/>
  <c r="J286"/>
  <c r="BE286"/>
  <c r="BI283"/>
  <c r="BH283"/>
  <c r="BG283"/>
  <c r="BF283"/>
  <c r="T283"/>
  <c r="R283"/>
  <c r="P283"/>
  <c r="BK283"/>
  <c r="J283"/>
  <c r="BE283"/>
  <c r="BI281"/>
  <c r="BH281"/>
  <c r="BG281"/>
  <c r="BF281"/>
  <c r="T281"/>
  <c r="R281"/>
  <c r="P281"/>
  <c r="BK281"/>
  <c r="J281"/>
  <c r="BE281"/>
  <c r="BI279"/>
  <c r="BH279"/>
  <c r="BG279"/>
  <c r="BF279"/>
  <c r="T279"/>
  <c r="R279"/>
  <c r="P279"/>
  <c r="BK279"/>
  <c r="J279"/>
  <c r="BE279"/>
  <c r="BI275"/>
  <c r="BH275"/>
  <c r="BG275"/>
  <c r="BF275"/>
  <c r="T275"/>
  <c r="R275"/>
  <c r="P275"/>
  <c r="BK275"/>
  <c r="J275"/>
  <c r="BE275"/>
  <c r="BI267"/>
  <c r="BH267"/>
  <c r="BG267"/>
  <c r="BF267"/>
  <c r="T267"/>
  <c r="R267"/>
  <c r="P267"/>
  <c r="BK267"/>
  <c r="J267"/>
  <c r="BE267"/>
  <c r="BI265"/>
  <c r="BH265"/>
  <c r="BG265"/>
  <c r="BF265"/>
  <c r="T265"/>
  <c r="R265"/>
  <c r="P265"/>
  <c r="BK265"/>
  <c r="J265"/>
  <c r="BE265"/>
  <c r="BI263"/>
  <c r="BH263"/>
  <c r="BG263"/>
  <c r="BF263"/>
  <c r="T263"/>
  <c r="T262"/>
  <c r="R263"/>
  <c r="R262"/>
  <c r="P263"/>
  <c r="P262"/>
  <c r="BK263"/>
  <c r="BK262"/>
  <c r="J262"/>
  <c r="J263"/>
  <c r="BE263"/>
  <c r="J62"/>
  <c r="BI255"/>
  <c r="BH255"/>
  <c r="BG255"/>
  <c r="BF255"/>
  <c r="T255"/>
  <c r="R255"/>
  <c r="P255"/>
  <c r="BK255"/>
  <c r="J255"/>
  <c r="BE255"/>
  <c r="BI248"/>
  <c r="BH248"/>
  <c r="BG248"/>
  <c r="BF248"/>
  <c r="T248"/>
  <c r="R248"/>
  <c r="P248"/>
  <c r="BK248"/>
  <c r="J248"/>
  <c r="BE248"/>
  <c r="BI246"/>
  <c r="BH246"/>
  <c r="BG246"/>
  <c r="BF246"/>
  <c r="T246"/>
  <c r="R246"/>
  <c r="P246"/>
  <c r="BK246"/>
  <c r="J246"/>
  <c r="BE246"/>
  <c r="BI238"/>
  <c r="BH238"/>
  <c r="BG238"/>
  <c r="BF238"/>
  <c r="T238"/>
  <c r="R238"/>
  <c r="P238"/>
  <c r="BK238"/>
  <c r="J238"/>
  <c r="BE238"/>
  <c r="BI228"/>
  <c r="BH228"/>
  <c r="BG228"/>
  <c r="BF228"/>
  <c r="T228"/>
  <c r="R228"/>
  <c r="P228"/>
  <c r="BK228"/>
  <c r="J228"/>
  <c r="BE228"/>
  <c r="BI225"/>
  <c r="BH225"/>
  <c r="BG225"/>
  <c r="BF225"/>
  <c r="T225"/>
  <c r="R225"/>
  <c r="P225"/>
  <c r="BK225"/>
  <c r="J225"/>
  <c r="BE225"/>
  <c r="BI201"/>
  <c r="BH201"/>
  <c r="BG201"/>
  <c r="BF201"/>
  <c r="T201"/>
  <c r="R201"/>
  <c r="P201"/>
  <c r="BK201"/>
  <c r="J201"/>
  <c r="BE201"/>
  <c r="BI193"/>
  <c r="BH193"/>
  <c r="BG193"/>
  <c r="BF193"/>
  <c r="T193"/>
  <c r="R193"/>
  <c r="P193"/>
  <c r="BK193"/>
  <c r="J193"/>
  <c r="BE193"/>
  <c r="BI185"/>
  <c r="BH185"/>
  <c r="BG185"/>
  <c r="BF185"/>
  <c r="T185"/>
  <c r="R185"/>
  <c r="P185"/>
  <c r="BK185"/>
  <c r="J185"/>
  <c r="BE185"/>
  <c r="BI168"/>
  <c r="BH168"/>
  <c r="BG168"/>
  <c r="BF168"/>
  <c r="T168"/>
  <c r="R168"/>
  <c r="P168"/>
  <c r="BK168"/>
  <c r="J168"/>
  <c r="BE168"/>
  <c r="BI166"/>
  <c r="BH166"/>
  <c r="BG166"/>
  <c r="BF166"/>
  <c r="T166"/>
  <c r="R166"/>
  <c r="P166"/>
  <c r="BK166"/>
  <c r="J166"/>
  <c r="BE166"/>
  <c r="BI158"/>
  <c r="BH158"/>
  <c r="BG158"/>
  <c r="BF158"/>
  <c r="T158"/>
  <c r="R158"/>
  <c r="P158"/>
  <c r="BK158"/>
  <c r="J158"/>
  <c r="BE158"/>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3"/>
  <c r="BH143"/>
  <c r="BG143"/>
  <c r="BF143"/>
  <c r="T143"/>
  <c r="R143"/>
  <c r="P143"/>
  <c r="BK143"/>
  <c r="J143"/>
  <c r="BE143"/>
  <c r="BI130"/>
  <c r="BH130"/>
  <c r="BG130"/>
  <c r="BF130"/>
  <c r="T130"/>
  <c r="R130"/>
  <c r="P130"/>
  <c r="BK130"/>
  <c r="J130"/>
  <c r="BE130"/>
  <c r="BI118"/>
  <c r="BH118"/>
  <c r="BG118"/>
  <c r="BF118"/>
  <c r="T118"/>
  <c r="R118"/>
  <c r="P118"/>
  <c r="BK118"/>
  <c r="J118"/>
  <c r="BE118"/>
  <c r="BI105"/>
  <c r="BH105"/>
  <c r="BG105"/>
  <c r="BF105"/>
  <c r="T105"/>
  <c r="R105"/>
  <c r="P105"/>
  <c r="BK105"/>
  <c r="J105"/>
  <c r="BE105"/>
  <c r="BI104"/>
  <c r="F37"/>
  <c i="1" r="BD55"/>
  <c i="2" r="BH104"/>
  <c r="F36"/>
  <c i="1" r="BC55"/>
  <c i="2" r="BG104"/>
  <c r="F35"/>
  <c i="1" r="BB55"/>
  <c i="2" r="BF104"/>
  <c r="J34"/>
  <c i="1" r="AW55"/>
  <c i="2" r="F34"/>
  <c i="1" r="BA55"/>
  <c i="2" r="T104"/>
  <c r="T103"/>
  <c r="T102"/>
  <c r="T101"/>
  <c r="R104"/>
  <c r="R103"/>
  <c r="R102"/>
  <c r="R101"/>
  <c r="P104"/>
  <c r="P103"/>
  <c r="P102"/>
  <c r="P101"/>
  <c i="1" r="AU55"/>
  <c i="2" r="BK104"/>
  <c r="BK103"/>
  <c r="J103"/>
  <c r="BK102"/>
  <c r="J102"/>
  <c r="BK101"/>
  <c r="J101"/>
  <c r="J59"/>
  <c r="J30"/>
  <c i="1" r="AG55"/>
  <c i="2" r="J104"/>
  <c r="BE104"/>
  <c r="J33"/>
  <c i="1" r="AV55"/>
  <c i="2" r="F33"/>
  <c i="1" r="AZ55"/>
  <c i="2" r="J61"/>
  <c r="J60"/>
  <c r="J98"/>
  <c r="J97"/>
  <c r="F97"/>
  <c r="F95"/>
  <c r="E93"/>
  <c r="J55"/>
  <c r="J54"/>
  <c r="F54"/>
  <c r="F52"/>
  <c r="E50"/>
  <c r="J39"/>
  <c r="J18"/>
  <c r="E18"/>
  <c r="F98"/>
  <c r="F55"/>
  <c r="J17"/>
  <c r="J12"/>
  <c r="J95"/>
  <c r="J52"/>
  <c r="E7"/>
  <c r="E91"/>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<sst xmlns="http://schemas.openxmlformats.org/spreadsheetml/2006/main">
  <si>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</si>
  <si>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</si>
  <si>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</si>
  <si>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</si>
  <si>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</si>
  <si>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{566d0261-2a10-43ac-9ff0-4df0bcea25c3}</t>
  </si>
  <si>
    <t>0,01</t>
  </si>
  <si>
    <t>21</t>
  </si>
  <si>
    <t>15</t>
  </si>
  <si>
    <t>REKAPITULACE STAVBY</t>
  </si>
  <si>
    <t xml:space="preserve">v ---  níže se nacházejí doplnkové a pomocné údaje k sestavám  --- v</t>
  </si>
  <si>
    <t>Návod na vyplnění</t>
  </si>
  <si>
    <t>0,001</t>
  </si>
  <si>
    <t>Kód:</t>
  </si>
  <si>
    <t>20_049_0000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</si>
  <si>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</si>
  <si>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</si>
  <si>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pro energetické úspory MŠ Sedmikráska</t>
  </si>
  <si>
    <t>0,1</t>
  </si>
  <si>
    <t>KSO:</t>
  </si>
  <si>
    <t/>
  </si>
  <si>
    <t>CC-CZ:</t>
  </si>
  <si>
    <t>1</t>
  </si>
  <si>
    <t>Místo:</t>
  </si>
  <si>
    <t>MŠ Sedmikráska</t>
  </si>
  <si>
    <t>Datum:</t>
  </si>
  <si>
    <t>30. 6. 2020</t>
  </si>
  <si>
    <t>10</t>
  </si>
  <si>
    <t>100</t>
  </si>
  <si>
    <t>Zadavatel:</t>
  </si>
  <si>
    <t>IČ:</t>
  </si>
  <si>
    <t>00262978</t>
  </si>
  <si>
    <t xml:space="preserve">STATUTÁRNÍ MĚSTO LIBEREC </t>
  </si>
  <si>
    <t>DIČ:</t>
  </si>
  <si>
    <t>Uchazeč:</t>
  </si>
  <si>
    <t>Vyplň údaj</t>
  </si>
  <si>
    <t>Projektant:</t>
  </si>
  <si>
    <t>Ing. Radomír Hladký</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</si>
  <si>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</si>
  <si>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</si>
  <si>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</si>
  <si>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</si>
  <si>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</si>
  <si>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</si>
  <si>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</si>
  <si>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</si>
  <si>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</si>
  <si>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</si>
  <si>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</si>
  <si>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</si>
  <si>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</si>
  <si>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</si>
  <si>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</si>
  <si>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</si>
  <si>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</si>
  <si>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</si>
  <si>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</si>
  <si>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</si>
  <si>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</si>
  <si>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</si>
  <si>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</si>
  <si>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</si>
  <si>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</si>
  <si>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</si>
  <si>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</si>
  <si>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</si>
  <si>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</si>
  <si>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</si>
  <si>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</si>
  <si>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</si>
  <si>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</si>
  <si>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</si>
  <si>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</si>
  <si>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</si>
  <si>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</si>
  <si>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</si>
  <si>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</si>
  <si>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</si>
  <si>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</si>
  <si>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</si>
  <si>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</si>
  <si>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17_057_0100</t>
  </si>
  <si>
    <t>Stavební část</t>
  </si>
  <si>
    <t>STA</t>
  </si>
  <si>
    <t>{24e40baf-44bd-4d66-ac2c-f8edf0ed6fd7}</t>
  </si>
  <si>
    <t>2</t>
  </si>
  <si>
    <t>17_057_0200</t>
  </si>
  <si>
    <t>Ostatní náklady</t>
  </si>
  <si>
    <t>{6a39c945-c703-414c-ba24-84de6ccfe23b}</t>
  </si>
  <si>
    <t>KRYCÍ LIST SOUPISU PRACÍ</t>
  </si>
  <si>
    <t>Objekt:</t>
  </si>
  <si>
    <t>17_057_0100 - Stavební část</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</si>
  <si>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</si>
  <si>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</si>
  <si>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</si>
  <si>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</si>
  <si>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</si>
  <si>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</si>
  <si>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</si>
  <si>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</si>
  <si>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</si>
  <si>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OST - Ostatní</t>
  </si>
  <si>
    <t>MP01 - Montážní práce</t>
  </si>
  <si>
    <t>PSV - Práce a dodávky PSV</t>
  </si>
  <si>
    <t xml:space="preserve">    713 - Izolace tepelné</t>
  </si>
  <si>
    <t xml:space="preserve">    733 - Ústřední vytápění - rozvodné potrubí</t>
  </si>
  <si>
    <t xml:space="preserve">    734 - Ústřední vytápění - armatury</t>
  </si>
  <si>
    <t xml:space="preserve">    735 - Ústřední vytápění - otopná tělesa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</si>
  <si>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</si>
  <si>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</si>
  <si>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</si>
  <si>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</si>
  <si>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</si>
  <si>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</si>
  <si>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781 - Dokončovací práce - obklady</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</si>
  <si>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</si>
  <si>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</si>
  <si>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</si>
  <si>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</si>
  <si>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</si>
  <si>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</si>
  <si>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</si>
  <si>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</si>
  <si>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</si>
  <si>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</si>
  <si>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</si>
  <si>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</si>
  <si>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</si>
  <si>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</si>
  <si>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</si>
  <si>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</si>
  <si>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</si>
  <si>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</si>
  <si>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</si>
  <si>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</si>
  <si>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</si>
  <si>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</si>
  <si>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6_001</t>
  </si>
  <si>
    <t>D+M náklady na skreslení fasády, vypracování kompletní fotodokumentace fasády a dotčených míst</t>
  </si>
  <si>
    <t>kus</t>
  </si>
  <si>
    <t>Kalkul. rozpočtáře</t>
  </si>
  <si>
    <t>4</t>
  </si>
  <si>
    <t>-644531542</t>
  </si>
  <si>
    <t>6_001.1</t>
  </si>
  <si>
    <t>D+M oprava vnitřních ostění po instalaci oken, omítka jádrová, štuková úprava</t>
  </si>
  <si>
    <t>bm</t>
  </si>
  <si>
    <t>1238091748</t>
  </si>
  <si>
    <t>VV</t>
  </si>
  <si>
    <t>"v.č. D1.1-01-05"</t>
  </si>
  <si>
    <t xml:space="preserve">položka obsahuje:  oškrábání vnitřní malby, penetrace, dolepení špalet a nadpraží - ozuby ostění </t>
  </si>
  <si>
    <t xml:space="preserve">doplnění  špalety po instalaci okna polystyrenem XPS, přetažení perlinkou + lepidlo přes roh špalety, nebo do vnitřního rohu zazubení ostění okna</t>
  </si>
  <si>
    <t>předpokládaná tl. doplněné špalety XPS 20-80mm</t>
  </si>
  <si>
    <t xml:space="preserve">orohování špalety, štukování omítky špalety do 0,5m a stěny do 0,5m šíře, vč. napojení ve stěně na stávající </t>
  </si>
  <si>
    <t>cena bude stanovena na 1bm vč. materiálu</t>
  </si>
  <si>
    <t>uváděná velikost oken je dle zaměření špalety, zhotovitel je seznámen s možností rozměrové tolernace +10%, která nastane po vybourání špaletového okna</t>
  </si>
  <si>
    <t>"1.PP špaletové"((0,98+0,9*2)*2+0,95*3+0,95+0,9*2+(0,75+0,6*2)*2+1+0,95*2)</t>
  </si>
  <si>
    <t>"1.NP špaletové"(1*2+2*4+0,7*2+2,05*6+1,2+1,05*4+2,05*8+0,9+2,05*2+0,6+1,25*2+1*3+2,05*6)</t>
  </si>
  <si>
    <t>"2.NP špaletové" (1,1*6+2,05*12+0,7*2+2*6+1,1+1,05+2,05*2+0,95+2,05*2+2*2+0,6+0,95*3+2*6)</t>
  </si>
  <si>
    <t>"3.NP špaletové" (0,8*3+1,7*6+0,63*2+0,8+1,6*6+0,3+0,8*2+0,77+1,52*2+0,65+1,1*2)</t>
  </si>
  <si>
    <t>Mezisoučet</t>
  </si>
  <si>
    <t>3</t>
  </si>
  <si>
    <t>6_001.2</t>
  </si>
  <si>
    <t>-1085813117</t>
  </si>
  <si>
    <t xml:space="preserve">doplnění  špalety okna dle reality polystyrenem XPS, nebo omítka, přetažení perlinkou + lepidlo přes roh špalety, nebo do vnitřního rohu </t>
  </si>
  <si>
    <t>předpokládaná tl. doplněné špalety XPS 15-40mm</t>
  </si>
  <si>
    <t>"1.PP jednoduché okno"((0,9+0,87*2)*2)+(0,7+0,75*2)</t>
  </si>
  <si>
    <t>"1.NP jednoduché okno" (1+2*2)</t>
  </si>
  <si>
    <t>"půda - jednoduché okno"0,8*3,14</t>
  </si>
  <si>
    <t>6_001.3</t>
  </si>
  <si>
    <t xml:space="preserve">D+M doplnění pod parapet, začištění po instalaci parapetu., oprava a npojení omítky po instalaci oken a parapetů </t>
  </si>
  <si>
    <t>1716235732</t>
  </si>
  <si>
    <t xml:space="preserve">položka obsahuje:  oškrábání vnitřní malby, penetrace, dolepení parapetu</t>
  </si>
  <si>
    <t xml:space="preserve">doplnění  parapetu okna dle reality polystyrenem XPS, nebo dozdívka, přetažení perlinkou + lepidlo přes roh, šíře parapetu do 500mm</t>
  </si>
  <si>
    <t>předpokládaná tl. doplněné špalety XPS 30-80mm</t>
  </si>
  <si>
    <t xml:space="preserve">štukování omítky stěny do 0,5m šíře, vč. napojení ve stěně na stávající </t>
  </si>
  <si>
    <t>"1.PP"0,98+1,02+1+1,07+1+1,255+0,95+0,98+1,23</t>
  </si>
  <si>
    <t>"1.NP"1,26+1,26+3,37+1,26+1,26+1,26*2+1,05+0,8+1,06+1,06+1,05+1,23</t>
  </si>
  <si>
    <t>"2.NP"1,1*2+1,3+3,38+1,3+1,27+1,32+1,25+1,08+0,82+1,08*3</t>
  </si>
  <si>
    <t>"podkroví"0,98+1*2+2,9+0,9+0,58+0,96</t>
  </si>
  <si>
    <t>"půda"0,8*2</t>
  </si>
  <si>
    <t>5</t>
  </si>
  <si>
    <t>6_002</t>
  </si>
  <si>
    <t>D+M hydrofobizačního nátěru komínů - nadstřešní část, vč. očištění podkladu, omytí, po opravě spárování</t>
  </si>
  <si>
    <t>m2</t>
  </si>
  <si>
    <t>-586453578</t>
  </si>
  <si>
    <t>D.1.1-6-9_planometrie"</t>
  </si>
  <si>
    <t>2,82*2+2,39*2+0,51*2+0,613*2+2,5*2+0,85*2</t>
  </si>
  <si>
    <t>6_003</t>
  </si>
  <si>
    <t>D+M provedení nové komínové hlavy tl. min, 80mm, rozměr cca 1,55x 0,5m, vč. bednění, odtokové hrany, betonáže, součástí ceny je i odbourání stávající hlavy</t>
  </si>
  <si>
    <t>377794301</t>
  </si>
  <si>
    <t>"v.č. D1.1-11"1</t>
  </si>
  <si>
    <t>7</t>
  </si>
  <si>
    <t>6_004</t>
  </si>
  <si>
    <t>D+M provedení nové komínové hlavy tl. min, 80mm, rozměr cca 1,1x 0,55m, vč. bednění, odtokové hrany, betonáže, součástí ceny je i odbourání stávající hlavy</t>
  </si>
  <si>
    <t>1165713191</t>
  </si>
  <si>
    <t>8</t>
  </si>
  <si>
    <t>6_005</t>
  </si>
  <si>
    <t>D+M provedení nové komínové hlavy tl. min, 80mm, rozměr cca 0,75x 0,55m, vč. bednění, odtokové hrany, betonáže, součástí ceny je i odbourání stávající hlavy</t>
  </si>
  <si>
    <t>-1627727154</t>
  </si>
  <si>
    <t>"v.č. D1.1-11"2</t>
  </si>
  <si>
    <t>9</t>
  </si>
  <si>
    <t>6_006</t>
  </si>
  <si>
    <t>D+M příplatek na realizaci zateplení v místě rozvodů - zajištěny PE systémovou izolací tl. cca 15-20mm, po zateplení vypěnění nízkoexpanzní PUR pěnou</t>
  </si>
  <si>
    <t>1449212127</t>
  </si>
  <si>
    <t>"v.č. D1.1-01_odhad rozpočtáře"20</t>
  </si>
  <si>
    <t>611311133</t>
  </si>
  <si>
    <t>Potažení vnitřních ploch štukem tloušťky do 3 mm vodorovných konstrukcí kleneb nebo skořepin</t>
  </si>
  <si>
    <t>CS ÚRS 2019 02</t>
  </si>
  <si>
    <t>-1350223036</t>
  </si>
  <si>
    <t>"v.č. D1.1-01"</t>
  </si>
  <si>
    <t>14,98+15,28+9,55+12,53</t>
  </si>
  <si>
    <t>11</t>
  </si>
  <si>
    <t>621221021a</t>
  </si>
  <si>
    <t>Montáž kontaktního zateplení z desek z minerální vlny s podélnou orientací vláken na vnější podhledy, tloušťky desek přes 80 do 120 mm - vnitřní podhled</t>
  </si>
  <si>
    <t>116861403</t>
  </si>
  <si>
    <t xml:space="preserve"> V cenách jsou započteny náklady na:</t>
  </si>
  <si>
    <t xml:space="preserve">    a) upevnění desek lepením a talířovými hmoždinkami,</t>
  </si>
  <si>
    <t xml:space="preserve">    b) přestěrkování izolačních desek,</t>
  </si>
  <si>
    <t xml:space="preserve">    c) vložení sklovláknité výztužné tkaniny.</t>
  </si>
  <si>
    <t>12</t>
  </si>
  <si>
    <t>M</t>
  </si>
  <si>
    <t>631515270</t>
  </si>
  <si>
    <t>deska tepelně izolační minerální kontaktních fasád podélné vlákno λ=max0,038 tl 100mm</t>
  </si>
  <si>
    <t>-604317468</t>
  </si>
  <si>
    <t>52,34*1,05</t>
  </si>
  <si>
    <t>13</t>
  </si>
  <si>
    <t>622321131a</t>
  </si>
  <si>
    <t>Potažení vnějších ploch štukem aktivovaným, tloušťky do 3 mm stěn, , složitosti 5</t>
  </si>
  <si>
    <t>848966983</t>
  </si>
  <si>
    <t>"v.č. D1.1-01-09, planometrie"</t>
  </si>
  <si>
    <t>"Zhotovitel v CN zohlední reálný stupeň složitosti fasády - dle popisu ceníku RTS by složitost byla stanovena na IV"</t>
  </si>
  <si>
    <t>"Celoplošné přepěnování a vyretušování jemným vápenným štukem dle PD"</t>
  </si>
  <si>
    <t>"cena kalkulována na 1m2 pohledové plochy (součástí ceny je i oprava špalet oken)"</t>
  </si>
  <si>
    <t>"pohled J"164,79-"okna"0,98*0,9-1,58*2,5-1*2-1,1*2,05*2-0,8*1,7*2-0,4*0,4*3,14/2</t>
  </si>
  <si>
    <t>"špalety"0,25*(0,98*2+0,9*2+1,58+2,5*2+1+2*2+1,1*2+2,05*4+0,8*3+1,7*6+0,8*3,14/2)</t>
  </si>
  <si>
    <t>"pohled Z"176,34+10,61*(1,9+1,915+3,3)+11,17*1,5"okna"-0,9*0,87*2-1,05*2,05-0,7*2,05*2-1,25*2,05-1*2-1,05*2,05-0,7*2*2-1,1*2-1,1*2,05-0,65*1,1</t>
  </si>
  <si>
    <t>-0,63*1,6*2-0,8*1,6-0,4*0,4*3,14/2</t>
  </si>
  <si>
    <t>"špalety"0,25*(0,98*2+0,9*2+0,9*4+0,87*4+1+2*2+0,7*2+1,2+2,05*6+1,05*2+2,05*4+1,1*2+2,05*4+0,7*2+1,1+2*6+1,05+2,05*2+0,63*2+0,8+1,6*6+0,65+1,1*2)</t>
  </si>
  <si>
    <t>0,25*(0,8+3,14/2)</t>
  </si>
  <si>
    <t>"pohled S"93,60-"okna"0,95*0,9*2-1,05*2,05*2-1,1*2,05*2</t>
  </si>
  <si>
    <t>"špalety"0,25*(0,95*2+0,9*4+0,95*4+1,05*2+2,05*4+1,1*2+2,05*4)</t>
  </si>
  <si>
    <t>"pohled V"183,33-"okna"0,75*0,6-0,75*0,6-1*2,05*3-0,9*2,05-1,0*2,0-0,95*2,05-0,6*2-0,95*2*3-0,3*0,8-0,77*1,52</t>
  </si>
  <si>
    <t>"špalety" 0,25*(1+2*2+0,9+2*2+0,95+2,05*2+0,6+2*2)</t>
  </si>
  <si>
    <t>"odpočet fasády s nižší složitostí"-109,1</t>
  </si>
  <si>
    <t>14</t>
  </si>
  <si>
    <t>622321131b</t>
  </si>
  <si>
    <t>Potažení vnějších ploch štukem aktivovaným, tloušťky do 3 mm stěn, složitosti 3</t>
  </si>
  <si>
    <t>-937861641</t>
  </si>
  <si>
    <t>"pohled J"24,34</t>
  </si>
  <si>
    <t>"pohled S"17,31</t>
  </si>
  <si>
    <t>"pohled V"81,61-"okna"0,75*0,6-0,75*0,6-1*2,05*3-0,95*2*3-0,3*0,8-0,77*1,52</t>
  </si>
  <si>
    <t>"špalety" 0,25*(0,75*4+0,6*4+1*3+2,06*6+0,95*3+2*6+0,3+0,8*2+0,77+1,52*2)</t>
  </si>
  <si>
    <t>622325406</t>
  </si>
  <si>
    <t>Oprava vápenné omítky vnějších ploch stupně členitosti 3 štukové, v rozsahu opravované plochy přes 40 do 50%</t>
  </si>
  <si>
    <t>839139043</t>
  </si>
  <si>
    <t xml:space="preserve">"štít z  východní světové strany je zatřízen do nižšího stupně složitosti fasády"</t>
  </si>
  <si>
    <t>16</t>
  </si>
  <si>
    <t>622325606</t>
  </si>
  <si>
    <t>Oprava vápenné omítky vnějších ploch stupně členitosti 5 štukové, v rozsahu opravované plochy přes 40 do 50%</t>
  </si>
  <si>
    <t>-1265229325</t>
  </si>
  <si>
    <t>"součástí předmětné položky jsou rovněž následující opravy fasády - zhotovitel v CN stanoví na poměrnou cenu na 1/m2 fasády:"</t>
  </si>
  <si>
    <t>1. provedení důkladné kontroly stávající fasády při odstraňování nesoudržných částí</t>
  </si>
  <si>
    <t>2. provedení hloubkové penetrace, sjednocení a zpevnění podkladu</t>
  </si>
  <si>
    <t>3. začištění omítek po výměně oken</t>
  </si>
  <si>
    <t>4. začištění omítek po opravách tesařských konstrukcí</t>
  </si>
  <si>
    <t>5. začištění omítek po výměně klempířských prvků</t>
  </si>
  <si>
    <t>6. oprava korunní římsy, vč. kostry do 400mm, vytažení , délka římsy při líci fasády cca 53m</t>
  </si>
  <si>
    <t>7. oprava říms podokenních, nadokenních, patrových, průběžný vč. kostry do 200mm, vytažení , délka římsy při líci fasády cca (53x6-2x2-1,6*2-1)=309,8m</t>
  </si>
  <si>
    <t>8. oprava šambrány oken, vytažení, stěrka, délka cca (J_6,3x3+4,4*2+1,3+Z_6,3*6+13,4*2+10,2+1,3+3,1+S_6,3*4+V_6,3*4+5,8+4,6)=169,0m</t>
  </si>
  <si>
    <t>9. oprava nadokenních dekorací, podokenních dekorací fasády</t>
  </si>
  <si>
    <t>10. položka obsahuje náklady na doplnění scházející plochy fasády (započteno do rozsahu 50%)</t>
  </si>
  <si>
    <t xml:space="preserve">11. položka obsahuje náklady na opravy bosáží,  klenáků ....</t>
  </si>
  <si>
    <t>12. položka obsahuje i doplnění soklového zdiva cementovou maltou/ sanační omítkou na kamenné zdivo (východní strana) 50m2</t>
  </si>
  <si>
    <t>"pohled V"183,33-"okna"0,75*0,6-0,75*0,6-1*2,05*3-0,9*2,05-1*2-0,95*2,05-0,6*2-0,95*2*3-0,3*0,8-0,77*1,52</t>
  </si>
  <si>
    <t>17</t>
  </si>
  <si>
    <t>622635091</t>
  </si>
  <si>
    <t>Oprava spárování cihelného zdiva cementovou maltou včetně vysekání a vyčištění spár komínového nad střechou, v rozsahu opravované plochy přes 40 do 50 %</t>
  </si>
  <si>
    <t>-989307259</t>
  </si>
  <si>
    <t>18</t>
  </si>
  <si>
    <t>629995101</t>
  </si>
  <si>
    <t>Očištění vnějších ploch tlakovou vodou omytím</t>
  </si>
  <si>
    <t>973014007</t>
  </si>
  <si>
    <t>"cena kalkulována na 1m2 pohledové plochy (součástí ceny je i oprava špalet oken), okna jsou z plochy fasády odečteny"</t>
  </si>
  <si>
    <t>"cena omytí obsahuje i náklady na použití detergentu"</t>
  </si>
  <si>
    <t>19</t>
  </si>
  <si>
    <t>629995215</t>
  </si>
  <si>
    <t>Očištění vnějších ploch tryskáním křemičitým pískem nesušeným ( metodou torbo tryskání), povrchu kamenného přírodního měkkého</t>
  </si>
  <si>
    <t>1014888885</t>
  </si>
  <si>
    <t>PSC</t>
  </si>
  <si>
    <t xml:space="preserve">Poznámka k souboru cen:_x000d_
1. Povrchy z kamene přírodního tvrdého jsou např. ze žuly, z kamene měkkého např. z pískovce, vápence, travertinu apod._x000d_
2. Cenu 629 99-5215 lze použít i pro tryskání povrchu z lícových cihel._x000d_
</t>
  </si>
  <si>
    <t>"v.č. D1.1-01-09, parapety"</t>
  </si>
  <si>
    <t>"1.NP"0,4*(1,4*3+(((1+1,05)))+1,4+1,4+3,77+1,45+1,45+1,45+1,45)</t>
  </si>
  <si>
    <t>"2.NP"0,4*(1,35*3+1,5*2+1,5+3,78+1,5+1,45+1,5*2+1,35+1)</t>
  </si>
  <si>
    <t>"podkroví"0,4*(0,7*2+1,17+1,2*3+3,3+1,05)</t>
  </si>
  <si>
    <t>"půda"1,2*2</t>
  </si>
  <si>
    <t>20</t>
  </si>
  <si>
    <t>629995223</t>
  </si>
  <si>
    <t>Očištění vnějších ploch tryskáním Příplatek k cenám za zvýšenou pracnost ve stísněném nebo uzavřeném prostoru</t>
  </si>
  <si>
    <t>-1590767416</t>
  </si>
  <si>
    <t>6299959a</t>
  </si>
  <si>
    <t>D+M vyspravení kamenných parapetů pomocí umělého kamene vč. probarveného pigmentu, dotvarování, vč. přípravy podkladu, opracování, opakovaných oprav v daném místě</t>
  </si>
  <si>
    <t>-1137139717</t>
  </si>
  <si>
    <t>22</t>
  </si>
  <si>
    <t>6299959b</t>
  </si>
  <si>
    <t>D+M finální úprava kamenných parapetů pomocí ochranné, konzervační impregnace - provedeno dle TP výrobce, systém odsouhlasen při realizaci stavby</t>
  </si>
  <si>
    <t>2070962624</t>
  </si>
  <si>
    <t>Ostatní konstrukce a práce, bourání</t>
  </si>
  <si>
    <t>23</t>
  </si>
  <si>
    <t>9_001</t>
  </si>
  <si>
    <t>D+M + následná demontáž ochrany stříšky z východní strany pro stavbu lešení, geotextilie + OSB deska</t>
  </si>
  <si>
    <t>1330024894</t>
  </si>
  <si>
    <t>"D1.1-02+03"2*2,43</t>
  </si>
  <si>
    <t>24</t>
  </si>
  <si>
    <t>9_002</t>
  </si>
  <si>
    <t>D+M + demontáš lišty vytažené hydroizolace soklu, zaříznutí s rovinou terénu, nové zalištování ukončení, vč. případných zemních prací, tmelení, nové lišty, nové kotvení</t>
  </si>
  <si>
    <t>-1098489502</t>
  </si>
  <si>
    <t>"D1.1-01"64,68</t>
  </si>
  <si>
    <t>25</t>
  </si>
  <si>
    <t>941211112</t>
  </si>
  <si>
    <t>Montáž lešení řadového rámového lehkého pracovního s podlahami s provozním zatížením tř. 3 do 200 kg/m2 šířky tř. SW06 přes 0,6 do 0,9 m, výšky přes 10 do 25 m</t>
  </si>
  <si>
    <t>538077758</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</si>
  <si>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</si>
  <si>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"v.č. D1.1-01-09"</t>
  </si>
  <si>
    <t>"J"13,5*(1,2*2+9,675)</t>
  </si>
  <si>
    <t>"Z"11,2*(15,12+0,2*2+1,5*2+1,2*2+1,9+3,3+1,2*2)+3,6*6,85+3*3,3</t>
  </si>
  <si>
    <t>"S"11,1*(1,915+7,405+1,2+0,2)</t>
  </si>
  <si>
    <t>"V"15*(3,05+2+7,06+5,33+0,2+1,2*2+0,2)+3,2*7,06</t>
  </si>
  <si>
    <t>26</t>
  </si>
  <si>
    <t>941211211</t>
  </si>
  <si>
    <t>Montáž lešení řadového rámového lehkého pracovního s podlahami s provozním zatížením tř. 3 do 200 kg/m2 Příplatek za první a každý další den použití lešení k ceně -1111 nebo -1112</t>
  </si>
  <si>
    <t>-574957452</t>
  </si>
  <si>
    <t>"převzata položka množství - nájem 90 dní"</t>
  </si>
  <si>
    <t>962,181*90</t>
  </si>
  <si>
    <t>27</t>
  </si>
  <si>
    <t>941211812</t>
  </si>
  <si>
    <t>Demontáž lešení řadového rámového lehkého pracovního s provozním zatížením tř. 3 do 200 kg/m2 šířky tř. SW06 přes 0,6 do 0,9 m, výšky přes 10 do 25 m</t>
  </si>
  <si>
    <t>1862211627</t>
  </si>
  <si>
    <t xml:space="preserve">Poznámka k souboru cen:_x000d_
1. Demontáž lešení řadového rámového lehkého výšky přes 40 m se oceňuje individuálně._x000d_
</t>
  </si>
  <si>
    <t>28</t>
  </si>
  <si>
    <t>944511111</t>
  </si>
  <si>
    <t>Montáž ochranné sítě zavěšené na konstrukci lešení z textilie z umělých vláken</t>
  </si>
  <si>
    <t>-960699383</t>
  </si>
  <si>
    <t xml:space="preserve">Poznámka k souboru cen:_x000d_
1. V cenách nejsou započteny náklady na lešení potřebné pro zavěšení sítí; toto lešení se oceňuje příslušnými cenami lešení._x000d_
</t>
  </si>
  <si>
    <t>29</t>
  </si>
  <si>
    <t>944511211</t>
  </si>
  <si>
    <t>Montáž ochranné sítě Příplatek za první a každý další den použití sítě k ceně -1111</t>
  </si>
  <si>
    <t>865159914</t>
  </si>
  <si>
    <t>30</t>
  </si>
  <si>
    <t>944511811</t>
  </si>
  <si>
    <t>Demontáž ochranné sítě zavěšené na konstrukci lešení z textilie z umělých vláken</t>
  </si>
  <si>
    <t>-1357902385</t>
  </si>
  <si>
    <t>31</t>
  </si>
  <si>
    <t>944711112</t>
  </si>
  <si>
    <t>Montáž záchytné stříšky zřizované současně s lehkým nebo těžkým lešením, šířky přes 1,5 do 2,0 m</t>
  </si>
  <si>
    <t>m</t>
  </si>
  <si>
    <t>-843867207</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</si>
  <si>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</si>
  <si>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"v místě hlavního vstupu"2</t>
  </si>
  <si>
    <t>32</t>
  </si>
  <si>
    <t>944711212</t>
  </si>
  <si>
    <t>Montáž záchytné stříšky Příplatek za první a každý další den použití záchytné stříšky k ceně -1112</t>
  </si>
  <si>
    <t>1928273601</t>
  </si>
  <si>
    <t>2,000*60</t>
  </si>
  <si>
    <t>33</t>
  </si>
  <si>
    <t>944711812</t>
  </si>
  <si>
    <t>Demontáž záchytné stříšky zřizované současně s lehkým nebo těžkým lešením, šířky přes 1,5 do 2,0 m</t>
  </si>
  <si>
    <t>1309698982</t>
  </si>
  <si>
    <t xml:space="preserve">Poznámka k souboru cen:_x000d_
1. Ceny nelze použít pro samostatnou záchytnou stříšku či jiné ochranné konstrukce, které mají za účel chránit chodce před padající omítkou či zchátralými římsami apod._x000d_
</t>
  </si>
  <si>
    <t>34</t>
  </si>
  <si>
    <t>952901111</t>
  </si>
  <si>
    <t>Vyčištění budov nebo objektů před předáním do užívání budov bytové nebo občanské výstavby, světlé výšky podlaží do 4 m</t>
  </si>
  <si>
    <t>-834273512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</si>
  <si>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</si>
  <si>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"D1.1-01-03"</t>
  </si>
  <si>
    <t>"1.PP"9,69+18,38+14,98+15,28+25,63+9,55+11,84+5,12+12,53</t>
  </si>
  <si>
    <t>"1.NP"16,46+21,06+33,03+26,84+21,06+3,31+8,51+13,78+12,37+3,07</t>
  </si>
  <si>
    <t>"2.NP"16,3+22,8+34+28,75+11,86+12,4+1,47+7,22+14,08</t>
  </si>
  <si>
    <t>"3.NP"16,3</t>
  </si>
  <si>
    <t>35</t>
  </si>
  <si>
    <t>952902021</t>
  </si>
  <si>
    <t>Čištění budov při provádění oprav a udržovacích prací podlah hladkých zametením</t>
  </si>
  <si>
    <t>1177123144</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</si>
  <si>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</si>
  <si>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"3.NP"20,37+9,3+27,88+8,48+17,13+7,9+47,8</t>
  </si>
  <si>
    <t>"půda"85,32</t>
  </si>
  <si>
    <t>36</t>
  </si>
  <si>
    <t>967031132</t>
  </si>
  <si>
    <t>Přisekání (špicování) plošné nebo rovných ostění zdiva z cihel pálených rovných ostění, bez odstupu, po hrubém vybourání otvorů, na maltu vápennou nebo vápenocementovou</t>
  </si>
  <si>
    <t>180146646</t>
  </si>
  <si>
    <t>"D1.1-01-04"</t>
  </si>
  <si>
    <t>položka vychází z předpokladu stavu, kdy bylo při realizaci špaletových oken provedeno dohození prostoru za špaletu - toto bude odsekáno</t>
  </si>
  <si>
    <t xml:space="preserve">U jednoduchého okna je rovněž přisekání  - pro zajištění osazení shodného okna jako bylo původní - zachování vzhledu fasády</t>
  </si>
  <si>
    <t>"přisekání je uvažováno i v rovině parapetu - odkontrolováno dle reality"</t>
  </si>
  <si>
    <t>"uváděná velikost oken je dle zaměření špalety, zhotovitel je seznámen s možností rozměrové tolerance +10%"</t>
  </si>
  <si>
    <t>"1.PP špaletové"0,4*((0,98*2+0,9*2)*2+0,95*4+0,95*2+0,9*2+(0,75*2+0,6*2)*2+1*2+0,95*2)</t>
  </si>
  <si>
    <t>"1.PP jednoduché okno"0,6*((0,9*2+0,87*2)*2)+0,9*(0,7*2+0,75*2)</t>
  </si>
  <si>
    <t>"1.NP špaletové"0,4*(1*4+2*4+0,7*4+2,05*6+1,2*2+1,05*8+2,05*8+0,9*2+2,05*2+0,6*2+1,25*2+1*6+2,05*6)</t>
  </si>
  <si>
    <t>"1.NP jednoduché okno" 0,5*(1*2+2*2)</t>
  </si>
  <si>
    <t>"2.NP špaletové" 0,4*(1,1*12+2,05*12+0,7*4+2*6+1,1*2+1,05*2+2,05*2+0,95*2+2,05*2+2*2+0,6*2+0,95*6+2*6)</t>
  </si>
  <si>
    <t>"3.NP špaletové" 0,4*(0,8*6+1,7*6+0,63*4+0,8*2+1,6*6+0,3*2+0,8*2+0,77*2+1,52*2+0,65*2+1,1*2)</t>
  </si>
  <si>
    <t>37</t>
  </si>
  <si>
    <t>968062374</t>
  </si>
  <si>
    <t>Vybourání dřevěných rámů oken s křídly, dveřních zárubní, vrat, stěn, ostění nebo obkladů rámů oken s křídly zdvojených, plochy do 1 m2</t>
  </si>
  <si>
    <t>-1516946562</t>
  </si>
  <si>
    <t xml:space="preserve">Poznámka k souboru cen:_x000d_
1. V cenách -2244 až -2747 jsou započteny i náklady na vyvěšení křídel._x000d_
</t>
  </si>
  <si>
    <t>"1.PP"0,98*0,9*2+0,9*0,87*2+0,95*0,95+0,9*0,95+0,75*0,6*2+1*0,95</t>
  </si>
  <si>
    <t>"3.NP"0,65*1,1+0,3*0,8</t>
  </si>
  <si>
    <t>"půda"0,4*0,4*3,14+0,8*0,5*2</t>
  </si>
  <si>
    <t>38</t>
  </si>
  <si>
    <t>968062375</t>
  </si>
  <si>
    <t>Vybourání dřevěných rámů oken s křídly, dveřních zárubní, vrat, stěn, ostění nebo obkladů rámů oken s křídly zdvojených, plochy do 2 m2</t>
  </si>
  <si>
    <t>-912998450</t>
  </si>
  <si>
    <t>"1.NP"1*2*2+0,7*2,05*2+1,05*2,05*4+0,9*2,05+1*2,05*3+1*2</t>
  </si>
  <si>
    <t>"2.NP"1,1*2,05*3+0,7*2*2+1,1*2+1,05*2,05+1,1*2,05*2+0,95*2,05+0,6*2+0,95*2*3</t>
  </si>
  <si>
    <t>"3.NP"0,8*1,7*2+0,63*1,6*2+0,8*1,6+0,77*1,52</t>
  </si>
  <si>
    <t>39</t>
  </si>
  <si>
    <t>968062376</t>
  </si>
  <si>
    <t>Vybourání dřevěných rámů oken s křídly, dveřních zárubní, vrat, stěn, ostění nebo obkladů rámů oken s křídly zdvojených, plochy do 4 m2</t>
  </si>
  <si>
    <t>559003812</t>
  </si>
  <si>
    <t>"1.NP"1,2*2,05</t>
  </si>
  <si>
    <t>40</t>
  </si>
  <si>
    <t>978019361</t>
  </si>
  <si>
    <t>Otlučení vápenných nebo vápenocementových omítek vnějších ploch s vyškrabáním spar a s očištěním zdiva stupně členitosti 3 až 5, v rozsahu přes 40 do 50 %</t>
  </si>
  <si>
    <t>-1146870126</t>
  </si>
  <si>
    <t>41</t>
  </si>
  <si>
    <t>978023471</t>
  </si>
  <si>
    <t>Vyškrabání cementové malty ze spár zdiva cihelného komínového nad střechou</t>
  </si>
  <si>
    <t>679753937</t>
  </si>
  <si>
    <t>997</t>
  </si>
  <si>
    <t>Přesun sutě</t>
  </si>
  <si>
    <t>42</t>
  </si>
  <si>
    <t>997013213</t>
  </si>
  <si>
    <t>Vnitrostaveništní doprava suti a vybouraných hmot vodorovně do 50 m svisle ručně pro budovy a haly výšky přes 9 do 12 m</t>
  </si>
  <si>
    <t>t</t>
  </si>
  <si>
    <t>-1217686203</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</si>
  <si>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</si>
  <si>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43</t>
  </si>
  <si>
    <t>997013219</t>
  </si>
  <si>
    <t>Vnitrostaveništní doprava suti a vybouraných hmot vodorovně do 50 m Příplatek k cenám -3111 až -3217 za zvětšenou vodorovnou dopravu přes vymezenou dopravní vzdálenost za každých dalších i započatých 10 m</t>
  </si>
  <si>
    <t>-2119769782</t>
  </si>
  <si>
    <t>44</t>
  </si>
  <si>
    <t>997013312</t>
  </si>
  <si>
    <t>Doprava suti shozem montáž a demontáž shozu výšky přes 10 do 20 m</t>
  </si>
  <si>
    <t>116470598</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</si>
  <si>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</si>
  <si>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"v.č. D11.1-07"</t>
  </si>
  <si>
    <t>"uvažuji materiál z prostoru půdy"12,6</t>
  </si>
  <si>
    <t>45</t>
  </si>
  <si>
    <t>997013322</t>
  </si>
  <si>
    <t>Doprava suti shozem montáž a demontáž shozu výšky Příplatek za první a každý další den použití shozu k ceně -3312</t>
  </si>
  <si>
    <t>15143435</t>
  </si>
  <si>
    <t>"řez bourání až po úroveň podkroví - 30 dní"</t>
  </si>
  <si>
    <t>(6,98+0,5)*30</t>
  </si>
  <si>
    <t>46</t>
  </si>
  <si>
    <t>997013501</t>
  </si>
  <si>
    <t>Odvoz suti a vybouraných hmot na skládku nebo meziskládku se složením, na vzdálenost do 1 km</t>
  </si>
  <si>
    <t>-158652370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</si>
  <si>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</si>
  <si>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47</t>
  </si>
  <si>
    <t>997013509</t>
  </si>
  <si>
    <t>Odvoz suti a vybouraných hmot na skládku nebo meziskládku se složením, na vzdálenost Příplatek k ceně za každý další i započatý 1 km přes 1 km</t>
  </si>
  <si>
    <t>-1083513985</t>
  </si>
  <si>
    <t>56,907*19 'Přepočtené koeficientem množství</t>
  </si>
  <si>
    <t>48</t>
  </si>
  <si>
    <t>997013831</t>
  </si>
  <si>
    <t>Poplatek za uložení stavebního odpadu na skládce (skládkovné) směsného stavebního a demoličního zatříděného do Katalogu odpadů pod kódem 170 904</t>
  </si>
  <si>
    <t>2031774647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</si>
  <si>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</si>
  <si>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</si>
  <si>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</si>
  <si>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49</t>
  </si>
  <si>
    <t>998011002</t>
  </si>
  <si>
    <t>Přesun hmot pro budovy občanské výstavby, bydlení, výrobu a služby s nosnou svislou konstrukcí zděnou z cihel, tvárnic nebo kamene vodorovná dopravní vzdálenost do 100 m pro budovy výšky přes 6 do 12 m</t>
  </si>
  <si>
    <t>-328930427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</si>
  <si>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</si>
  <si>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OST</t>
  </si>
  <si>
    <t>Ostatní</t>
  </si>
  <si>
    <t>50</t>
  </si>
  <si>
    <t>OST_001</t>
  </si>
  <si>
    <t>Demontáž čísla popisného, uskladnění, po opravě fasády nově montáž</t>
  </si>
  <si>
    <t>Kč</t>
  </si>
  <si>
    <t>512</t>
  </si>
  <si>
    <t>50750317</t>
  </si>
  <si>
    <t>"D1.1-07"1</t>
  </si>
  <si>
    <t>51</t>
  </si>
  <si>
    <t>OST_002</t>
  </si>
  <si>
    <t>Demontáž kamery u vstupu, uskladnění, po opravě fasády nově nainstalováno</t>
  </si>
  <si>
    <t>982282232</t>
  </si>
  <si>
    <t>"D1.1-06"1</t>
  </si>
  <si>
    <t>52</t>
  </si>
  <si>
    <t>OST_003</t>
  </si>
  <si>
    <t>Demontáž zvonkového tabla, uskladnění, po opravě fasády nově nainstalováno, úprava fasády v místě</t>
  </si>
  <si>
    <t>1047612574</t>
  </si>
  <si>
    <t>53</t>
  </si>
  <si>
    <t>OST_004</t>
  </si>
  <si>
    <t>Demontáž lampy na rohu domu, D+M nového osvětlení LED na fotobuňku, zapojení, výchozí revize, úprava fasády v místě, vyvzorkovat při realizaci</t>
  </si>
  <si>
    <t>-1285711529</t>
  </si>
  <si>
    <t>54</t>
  </si>
  <si>
    <t>OST_005</t>
  </si>
  <si>
    <t>Demontáž lampy nad vstupem domu, po opravě fasády opětovná montáž, zapojení, výchozí revize</t>
  </si>
  <si>
    <t>-2092770794</t>
  </si>
  <si>
    <t>55</t>
  </si>
  <si>
    <t>OST_006</t>
  </si>
  <si>
    <t>Demontáž sirény nad vstupem, uskladnění, po opravě fasády nově nainstalováno</t>
  </si>
  <si>
    <t>-1406029474</t>
  </si>
  <si>
    <t>56</t>
  </si>
  <si>
    <t>OST_007</t>
  </si>
  <si>
    <t>Demontáž čidla kotelna fasádě, uskladnění, po opravě fasády nově nainstalováno</t>
  </si>
  <si>
    <t>-1973531399</t>
  </si>
  <si>
    <t>"D1.1-08"1</t>
  </si>
  <si>
    <t>57</t>
  </si>
  <si>
    <t>OST_008</t>
  </si>
  <si>
    <t>D+M stávající kabelové vedení po fasádě bude zapuštěno do stěny, chránička, vysekání drážky, zapravení drážky - úprava vedení</t>
  </si>
  <si>
    <t>52816073</t>
  </si>
  <si>
    <t>"D1.1-08+TZ"4</t>
  </si>
  <si>
    <t>58</t>
  </si>
  <si>
    <t>OST_009</t>
  </si>
  <si>
    <t>Demontáž lampy podhledu v 1.PP, po zateplení opětovná montáž, zapojení, výchozí revize</t>
  </si>
  <si>
    <t>536224433</t>
  </si>
  <si>
    <t>"D1.1-01"4</t>
  </si>
  <si>
    <t>MP01</t>
  </si>
  <si>
    <t>Montážní práce</t>
  </si>
  <si>
    <t>59</t>
  </si>
  <si>
    <t>MP_001</t>
  </si>
  <si>
    <t>Výměna vodící tyče, nová Pz kulatina, dl. 2m, včetně zkušební svorky tabulek</t>
  </si>
  <si>
    <t>1810115700</t>
  </si>
  <si>
    <t>60</t>
  </si>
  <si>
    <t>MP_003</t>
  </si>
  <si>
    <t>Srovnání vedení hromosvodu hromosvodu, kontrola uchycení</t>
  </si>
  <si>
    <t>ks</t>
  </si>
  <si>
    <t>-1137373498</t>
  </si>
  <si>
    <t>61</t>
  </si>
  <si>
    <t>MP_005</t>
  </si>
  <si>
    <t>Revize a měření</t>
  </si>
  <si>
    <t>360781412</t>
  </si>
  <si>
    <t>PSV</t>
  </si>
  <si>
    <t>Práce a dodávky PSV</t>
  </si>
  <si>
    <t>713</t>
  </si>
  <si>
    <t>Izolace tepelné</t>
  </si>
  <si>
    <t>62</t>
  </si>
  <si>
    <t>713111121</t>
  </si>
  <si>
    <t>Montáž tepelné izolace stropů rohožemi, pásy, dílci, deskami, bloky (izolační materiál ve specifikaci) rovných spodem s uchycením (drátem, páskou apod.)</t>
  </si>
  <si>
    <t>-744436424</t>
  </si>
  <si>
    <t>"v.č. D1.1-04+10, planometrie"</t>
  </si>
  <si>
    <t>"POD1"9,72+20,16+27,88-2,781+7,51+10,08</t>
  </si>
  <si>
    <t>"přípočet na bednění vaznic"0,2*(3,01+1,9+6,1-0,43+4,35*2+3,09+3,85)</t>
  </si>
  <si>
    <t>"POD3"13,52</t>
  </si>
  <si>
    <t>63</t>
  </si>
  <si>
    <t>631537060</t>
  </si>
  <si>
    <t>deska tepelně izolační minerální univerzální λ=max 0,038 tl 100mm</t>
  </si>
  <si>
    <t>-1130045902</t>
  </si>
  <si>
    <t>91,333*1,02</t>
  </si>
  <si>
    <t>64</t>
  </si>
  <si>
    <t>713121111</t>
  </si>
  <si>
    <t>Montáž tepelné izolace podlah rohožemi, pásy, deskami, dílci, bloky (izolační materiál ve specifikaci) kladenými volně jednovrstvá</t>
  </si>
  <si>
    <t>-81877439</t>
  </si>
  <si>
    <t xml:space="preserve">Poznámka k souboru cen:_x000d_
1. Množství tepelné izolace podlah okrajovými pásky k ceně -1211 se určuje v m projektované délky obložení (bez přesahů) na obvodu podlahy._x000d_
</t>
  </si>
  <si>
    <t>"D1.1-05_planometrie"</t>
  </si>
  <si>
    <t>"pokládka ze strany půdy tl. 40mm+160mm skladba POD1"(86,85-1,44*0,4-1*0,44)*2</t>
  </si>
  <si>
    <t>65</t>
  </si>
  <si>
    <t>631537000</t>
  </si>
  <si>
    <t>deska tepelně izolační minerální univerzální λ=max 0,038 tl 40mm</t>
  </si>
  <si>
    <t>-51732326</t>
  </si>
  <si>
    <t>"pokládka ze strany půdy tl. 40mm+160mm"(86,85-1,44*0,4-1*0,44)*1,02</t>
  </si>
  <si>
    <t>66</t>
  </si>
  <si>
    <t>631537130</t>
  </si>
  <si>
    <t>deska tepelně izolační minerální univerzální λ=max 0,038 tl 160mm</t>
  </si>
  <si>
    <t>-1914434399</t>
  </si>
  <si>
    <t>67</t>
  </si>
  <si>
    <t>713151111</t>
  </si>
  <si>
    <t>Montáž tepelné izolace střech šikmých rohožemi, pásy, deskami (izolační materiál ve specifikaci) kladenými volně mezi krokve</t>
  </si>
  <si>
    <t>121693929</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</si>
  <si>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</si>
  <si>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"POD2"(6,58+9,04+2,78+7,05+8,08)/0,719</t>
  </si>
  <si>
    <t>"POD4"(35,71)/0,719-0,55*0,78*2</t>
  </si>
  <si>
    <t>68</t>
  </si>
  <si>
    <t>631537080</t>
  </si>
  <si>
    <t>deska tepelně izolační minerální univerzální λ=0,038 tl 120mm</t>
  </si>
  <si>
    <t>887991166</t>
  </si>
  <si>
    <t>95,442*1,02</t>
  </si>
  <si>
    <t>97,351*1,02 'Přepočtené koeficientem množství</t>
  </si>
  <si>
    <t>69</t>
  </si>
  <si>
    <t>713151121</t>
  </si>
  <si>
    <t>Montáž tepelné izolace střech šikmých rohožemi, pásy, deskami (izolační materiál ve specifikaci) kladenými volně pod krokve</t>
  </si>
  <si>
    <t>776484172</t>
  </si>
  <si>
    <t>95,442</t>
  </si>
  <si>
    <t>70</t>
  </si>
  <si>
    <t>1747829232</t>
  </si>
  <si>
    <t>71</t>
  </si>
  <si>
    <t>631537100</t>
  </si>
  <si>
    <t>deska tepelně izolační minerální univerzální λ=max 0,038 tl 140mm</t>
  </si>
  <si>
    <t>-241628896</t>
  </si>
  <si>
    <t>72</t>
  </si>
  <si>
    <t>713151811</t>
  </si>
  <si>
    <t>Odstranění tepelné izolace střech šikmých nebo nadstřešních částí z rohoží, pásů, dílců, desek, bloků mezi krokve nebo pod krokve volně položených z vláknitých materiálů suchých, tloušťka izolace do 100 mm</t>
  </si>
  <si>
    <t>1949942976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</si>
  <si>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</si>
  <si>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73</t>
  </si>
  <si>
    <t>713190813</t>
  </si>
  <si>
    <t>Odstranění tepelné izolace běžných stavebních konstrukcí – vrstvy, doplňky a konstrukční součásti izolační vrstvy lože škvárové průměrné tloušťky přes 100 do 150 mm</t>
  </si>
  <si>
    <t>1557752650</t>
  </si>
  <si>
    <t xml:space="preserve">Poznámka k souboru cen:_x000d_
1. Plocha u prostupů v položce -0831 se počítá z půdorysné plochy._x000d_
2. V ceně nejsou započteny náklady na odstranění separačních vrstev. Tyto práce lze oceňovat příslušnými cenami katalogu 800-711 Izolace proti vodě, vlhkosti a plynům._x000d_
</t>
  </si>
  <si>
    <t>"D1.1-05_planometrie"86,85-1,44*0,4-1*0,44</t>
  </si>
  <si>
    <t>74</t>
  </si>
  <si>
    <t>998713202a</t>
  </si>
  <si>
    <t>Přesun hmot pro izolace tepelné v objektech v do 12 m</t>
  </si>
  <si>
    <t>-1334049463</t>
  </si>
  <si>
    <t>733</t>
  </si>
  <si>
    <t>Ústřední vytápění - rozvodné potrubí</t>
  </si>
  <si>
    <t>75</t>
  </si>
  <si>
    <t>733_001</t>
  </si>
  <si>
    <t>Napojení nové větve na stávající rozvod za kotlem</t>
  </si>
  <si>
    <t>956975626</t>
  </si>
  <si>
    <t>76</t>
  </si>
  <si>
    <t>733221102</t>
  </si>
  <si>
    <t>Potrubí z trubek měděných měkkých spojovaných měkkým pájením Ø 15/1</t>
  </si>
  <si>
    <t>-1788914930</t>
  </si>
  <si>
    <t>"v.č. D1.1-01-04"2*(1*2+3,9+4,2+1,2+3)</t>
  </si>
  <si>
    <t>77</t>
  </si>
  <si>
    <t>733291101</t>
  </si>
  <si>
    <t>Zkoušky těsnosti potrubí z trubek měděných Ø do 35/1,5</t>
  </si>
  <si>
    <t>417725928</t>
  </si>
  <si>
    <t>734</t>
  </si>
  <si>
    <t>Ústřední vytápění - armatury</t>
  </si>
  <si>
    <t>78</t>
  </si>
  <si>
    <t>734_001</t>
  </si>
  <si>
    <t>D+M náklady na vyregulování soustavy po doplnění těles</t>
  </si>
  <si>
    <t>-736463427</t>
  </si>
  <si>
    <t>79</t>
  </si>
  <si>
    <t>734211112</t>
  </si>
  <si>
    <t>Ventily odvzdušňovací závitové otopných těles PN 6 do 120°C G 1/4</t>
  </si>
  <si>
    <t>1987722934</t>
  </si>
  <si>
    <t>"v.č. D1.1-01-04"2</t>
  </si>
  <si>
    <t>80</t>
  </si>
  <si>
    <t>734221535</t>
  </si>
  <si>
    <t>Ventily regulační závitové termostatické, bez hlavice ovládání PN 16 do 110°C rohové dvouregulační G 3/8</t>
  </si>
  <si>
    <t>-1002328224</t>
  </si>
  <si>
    <t xml:space="preserve">Poznámka k souboru cen:_x000d_
1. V cenách -0101 až -0105 nejsou započteny náklady na dodávku a montáž měřící a vypouštěcí armatury.Tyto se oceňují samostatně souborem cen 734 49 1101 až -1105._x000d_
</t>
  </si>
  <si>
    <t>81</t>
  </si>
  <si>
    <t>734221682</t>
  </si>
  <si>
    <t>Ventily regulační závitové hlavice termostatické, pro ovládání ventilů PN 10 do 110°C kapalinové otopných těles VK</t>
  </si>
  <si>
    <t>-1580956028</t>
  </si>
  <si>
    <t>735</t>
  </si>
  <si>
    <t>Ústřední vytápění - otopná tělesa</t>
  </si>
  <si>
    <t>82</t>
  </si>
  <si>
    <t>735152580</t>
  </si>
  <si>
    <t>Otopná tělesa panelová VK dvoudesková PN 1,0 MPa, T do 110°C se dvěma přídavnými přestupními plochami výšky tělesa 600 mm stavební délky / výkonu 1400 mm / 2351 W</t>
  </si>
  <si>
    <t>1428435267</t>
  </si>
  <si>
    <t>762</t>
  </si>
  <si>
    <t>Konstrukce tesařské</t>
  </si>
  <si>
    <t>83</t>
  </si>
  <si>
    <t>762_001</t>
  </si>
  <si>
    <t>Demontáž tesařská konstrukce pro původní otevřenou expanzní nádobu - odbourat, uklidit, 0,5m3</t>
  </si>
  <si>
    <t>2008891354</t>
  </si>
  <si>
    <t>84</t>
  </si>
  <si>
    <t>762_002</t>
  </si>
  <si>
    <t>Demontáž tesařská konstrukce půdy - částečně odbouráno - odbourat, uklidit 0,5m3</t>
  </si>
  <si>
    <t>-246507743</t>
  </si>
  <si>
    <t>85</t>
  </si>
  <si>
    <t>762_003</t>
  </si>
  <si>
    <t>D+M difuzní kontaktní fólie podlahy - ze strany půdy, 140g/m2</t>
  </si>
  <si>
    <t>1164844978</t>
  </si>
  <si>
    <t>"D1.1-05_planometrie_skladba POD1"86,85-1,44*0,4-1*0,44</t>
  </si>
  <si>
    <t>"5% na přesahy u střechy"85,834*1,05</t>
  </si>
  <si>
    <t>86</t>
  </si>
  <si>
    <t>762_004</t>
  </si>
  <si>
    <t>D+M difuzní kontaktní fólie střechy - mezi krokve - ze strany půdy, 140g/m2, fólie přisponkována k vymezující lati a krokvi</t>
  </si>
  <si>
    <t>-1780080001</t>
  </si>
  <si>
    <t>"15% na přesahy"95,442*1,15</t>
  </si>
  <si>
    <t>87</t>
  </si>
  <si>
    <t>762_010</t>
  </si>
  <si>
    <t>D+M provedení skreslení zdobných prvků krovu, skreslení štítového zdobení</t>
  </si>
  <si>
    <t>1993896661</t>
  </si>
  <si>
    <t>88</t>
  </si>
  <si>
    <t>762_011</t>
  </si>
  <si>
    <t>D+M příplatek na provedení zdobných prvků jižního štítu, položka obsahuje náklady na kotvení zdobných prvků, plošné hoblování, frézování, kotvení nových prvků, příplatek pracnost demontáže stávajícího, montáže nového, náklady na výrobu oblouků (napojování prvků) daného štítu, přípočet je k položce výměny tesařských konstrukcí, kde je prvek započten.</t>
  </si>
  <si>
    <t>-683532044</t>
  </si>
  <si>
    <t>89</t>
  </si>
  <si>
    <t>762_012</t>
  </si>
  <si>
    <t>D+M příplatek na provedení zdobných prvků západního štítu, položka obsahuje náklady na kotvení zdobných prvků, plošné hoblování, frézování, kotvení nových prvků, příplatek pracnost demontáže stávajícího, montáže nového, náklady na výrobu oblouků (napojování prvků) daného štítu, přípočet je k položce výměny tesařských konstrukcí, kde je prvek započten.</t>
  </si>
  <si>
    <t>-1572952041</t>
  </si>
  <si>
    <t>90</t>
  </si>
  <si>
    <t>762_013</t>
  </si>
  <si>
    <t>D+M příplatek na provedení zdobných prvků východního štítu, položka obsahuje náklady na kotvení zdobných prvků, plošné hoblování, frézování, kotvení nových prvků, příplatek pracnost demontáže stávajícího, montáže nového, náklady na výrobu daného štítu, přípočet je k položce výměny tesařských konstrukcí, kde je prvek započten.</t>
  </si>
  <si>
    <t>-1960295263</t>
  </si>
  <si>
    <t>91</t>
  </si>
  <si>
    <t>762_014</t>
  </si>
  <si>
    <t>D+M příplatek na provedení zdobných prvků severozápadního štítu, položka obsahuje náklady na kotvení zdobných prvků, plošné hoblování, frézování, kotvení nových prvků, příplatek pracnost demontáže stávajícího, montáže nového, náklady na výrobu oblouků (napojování prvků) daného štítu, přípočet je k položce výměny tesařských konstrukcí, kde je prvek započten.</t>
  </si>
  <si>
    <t>1928659168</t>
  </si>
  <si>
    <t>92</t>
  </si>
  <si>
    <t>762_015</t>
  </si>
  <si>
    <t xml:space="preserve">D+M zdobných plošných prvků jižního štítu, vyřezávané trojúhelníkové zdobení v konstrukci jižního štítu střechy, položka uvedena na kusy bez rozlišení velikosti </t>
  </si>
  <si>
    <t>773960268</t>
  </si>
  <si>
    <t>"D1.1-15"6</t>
  </si>
  <si>
    <t>93</t>
  </si>
  <si>
    <t>762_016</t>
  </si>
  <si>
    <t xml:space="preserve">D+M zdobných plošných prvků západního štítu, vyřezávané trojúhelníkové zdobení v konstrukci jižního štítu střechy, položka uvedena na kusy bez rozlišení velikosti </t>
  </si>
  <si>
    <t>-143817051</t>
  </si>
  <si>
    <t>94</t>
  </si>
  <si>
    <t>762_017</t>
  </si>
  <si>
    <t xml:space="preserve">D+M zdobných plošných prvků severozápadního štítu, vyřezávané trojúhelníkové zdobení v konstrukci jižního štítu střechy, položka uvedena na kusy bez rozlišení velikosti </t>
  </si>
  <si>
    <t>-1411649152</t>
  </si>
  <si>
    <t>"D1.1-15"2</t>
  </si>
  <si>
    <t>95</t>
  </si>
  <si>
    <t>762081510</t>
  </si>
  <si>
    <t>Práce společné pro tesařské konstrukce hoblování hraněného řeziva zabudovaného do konstrukce plošné prkna, fošny</t>
  </si>
  <si>
    <t>-1844418513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</si>
  <si>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</si>
  <si>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"D1.1-15"</t>
  </si>
  <si>
    <t xml:space="preserve">"30% výměny bednění střechy -  stanoveno poměrem z plochy střechy"</t>
  </si>
  <si>
    <t>"přesah střechy" (56,793/0,719)*0,5"přepočet 50% výměny"*1,5</t>
  </si>
  <si>
    <t>96</t>
  </si>
  <si>
    <t>762083111</t>
  </si>
  <si>
    <t>Práce společné pro tesařské konstrukce impregnace řeziva máčením proti dřevokaznému hmyzu a houbám, třída ohrožení 1 a 2 (dřevo v interiéru)</t>
  </si>
  <si>
    <t>m3</t>
  </si>
  <si>
    <t>-1452391376</t>
  </si>
  <si>
    <t>"položka kalkulována pro nově dodané dřevo"</t>
  </si>
  <si>
    <t>"Nové dle tabulky"</t>
  </si>
  <si>
    <t>"zdobné bednění 60x160"(3,15*2)*0,06*0,16*1,15</t>
  </si>
  <si>
    <t>"Krokev 120x160"(2,7*2)*0,12*0,16*1,15</t>
  </si>
  <si>
    <t>"Sloupek 160x160"(0,9*6+1,2*2+2,9++1,05*4+1,05*2+0,9++1,4++0,8*2++0,9)*0,16*0,16*1,15</t>
  </si>
  <si>
    <t>"Vzpěra 160x160"(1,5*6+1*6++1,5*4+1*4++1,4*3+0,8*2)*0,16*0,16*1,15</t>
  </si>
  <si>
    <t>"Vaznicové kozy 160x160"(1,2*6++1,12*4++1,12*2+2,15)*0,16*0,16*1,15</t>
  </si>
  <si>
    <t>"Vodorovný zdobný trám 160x160"(1,65*2++1,3*2++0,9*2)*0,16*0,16*1,15</t>
  </si>
  <si>
    <t>"Kleština 160x160"(3++2,3++1,45)*0,16*0,16*1,15</t>
  </si>
  <si>
    <t>"Zdobný oblouk 160x160"(1,7*2)*0,16*0,16*1,15</t>
  </si>
  <si>
    <t>"zdobný oblouk 160x160"(3,6*2++3,4*2)*0,16*0,16*1,15</t>
  </si>
  <si>
    <t>"kleština 160x160"4,95*0,16*0,16*1,15</t>
  </si>
  <si>
    <t>"Krokve 120x160"(7,7*2+5,45*2)*0,16*0,16*1,15</t>
  </si>
  <si>
    <t>"Dopočet 10% výměny"</t>
  </si>
  <si>
    <t xml:space="preserve">"vaznice  160x200"(50,85-4,3-4,83+1,9*2)*0,1"přepočet 10% výměny"*0,16*0,2*1,15</t>
  </si>
  <si>
    <t xml:space="preserve">"stropní trámy podlahy půdy  160x200"(85,32/0,9)*0,1"přepočet 10% výměny"*0,16*0,2*1,15</t>
  </si>
  <si>
    <t xml:space="preserve">"sloupky  160x160"(3*8)*0,1"přepočet 10% výměny"*0,16*0,16*1,15</t>
  </si>
  <si>
    <t xml:space="preserve">"krokve  140x160"(195,28/0,719+(15,07+36,97)/0,629)/0,9"rozteč krokví"*0,1"přepočet 10% výměny"*0,14*0,16*1,15</t>
  </si>
  <si>
    <t>"pozednice, sloupky 140x160"(5,135+6,92+5,41+2,5+9,675+1,5+15,14+1,5+1,9+1,93+3,3+7,4+2,43)*0,1"přepočet 10% výměny"*0,14*0,16*1,15</t>
  </si>
  <si>
    <t>97</t>
  </si>
  <si>
    <t>762085112a</t>
  </si>
  <si>
    <t>Práce společné pro tesařské konstrukce montáž ocelových spojovacích prostředků (materiál ve specifikaci) svorníků, šroubů délky přes 150 do 300 mm, vč. materiálu</t>
  </si>
  <si>
    <t>-733952391</t>
  </si>
  <si>
    <t>98</t>
  </si>
  <si>
    <t>762111811</t>
  </si>
  <si>
    <t>Demontáž stěn a příček z hranolků, fošen nebo latí</t>
  </si>
  <si>
    <t>-1258687671</t>
  </si>
  <si>
    <t>"D1.1-04+10"</t>
  </si>
  <si>
    <t>2,95*(1,95+0,3+2,15+0,29+4,76+3,59)</t>
  </si>
  <si>
    <t>99</t>
  </si>
  <si>
    <t>762331912</t>
  </si>
  <si>
    <t>Vázané konstrukce krovů vyřezání části střešní vazby průřezové plochy řeziva do 120 cm2, délky krovového prvku přes 3 do 5 m</t>
  </si>
  <si>
    <t>-252941032</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</si>
  <si>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</si>
  <si>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"zdobné bednění 60x160"3,15*2</t>
  </si>
  <si>
    <t>762331931</t>
  </si>
  <si>
    <t>Vázané konstrukce krovů vyřezání části střešní vazby průřezové plochy řeziva přes 224 do 288 cm2, délky vyřezané části krovového prvku do 3 m</t>
  </si>
  <si>
    <t>-243161331</t>
  </si>
  <si>
    <t>"Sloupek 160x160"0,9*6+1,2*2+2,9++1,05*4+1,05*2+0,9++1,4++0,8*2++0,9</t>
  </si>
  <si>
    <t>"Vzpěra 160x160"1,5*6+1*6++1,5*4+1*4++1,4*3+0,8*2</t>
  </si>
  <si>
    <t>"Vaznicové kozy 160x160"1,2*6++1,12*4++1,12*2+2,15</t>
  </si>
  <si>
    <t>"Vodorovný zdobný trám 160x160"1,65*2++1,3*2++0,9*2</t>
  </si>
  <si>
    <t>"Kleština 160x160"3++2,3++1,45</t>
  </si>
  <si>
    <t>"Krokev 120x160"2,7*2</t>
  </si>
  <si>
    <t>"Zdobný oblouk 160x160"1,7*2</t>
  </si>
  <si>
    <t>"Dopočet 10% výměny- stanoveno poměrem z plochy střechy"</t>
  </si>
  <si>
    <t xml:space="preserve">"krokve  140x160"(195,28/0,719+(15,07+36,97)/0,629)/0,9"rozteč krokví"*0,1"přepočet 10% výměny"</t>
  </si>
  <si>
    <t xml:space="preserve">"sloupky  160x160"(3*8)*0,1"přepočet 10% výměny"</t>
  </si>
  <si>
    <t>"pozednice, sloupky 140x160"(5,135+6,92+5,41+2,5+9,675+1,5+15,14+1,5+1,9+1,93+3,3+7,4+2,43)*0,1"přepočet 10% výměny"</t>
  </si>
  <si>
    <t>101</t>
  </si>
  <si>
    <t>762331932</t>
  </si>
  <si>
    <t>Vázané konstrukce krovů vyřezání části střešní vazby průřezové plochy řeziva přes 224 do 288 cm2, délky vyřezané části krovového prvku přes 3 do 5 m</t>
  </si>
  <si>
    <t>1304514236</t>
  </si>
  <si>
    <t>"zdobný oblouk 160x160"3,6*2++3,4*2</t>
  </si>
  <si>
    <t>"kleština 160x160"4,95</t>
  </si>
  <si>
    <t>102</t>
  </si>
  <si>
    <t>762331933</t>
  </si>
  <si>
    <t>Vázané konstrukce krovů vyřezání části střešní vazby průřezové plochy řeziva přes 224 do 288 cm2, délky vyřezané části krovového prvku přes 5 do 8 m</t>
  </si>
  <si>
    <t>452079372</t>
  </si>
  <si>
    <t>"Krokve 120x160"7,7*2+5,45*2</t>
  </si>
  <si>
    <t>103</t>
  </si>
  <si>
    <t>762331942</t>
  </si>
  <si>
    <t>Vázané konstrukce krovů vyřezání části střešní vazby průřezové plochy řeziva přes 288 do 450 cm2, délky vyřezané části krovového prvku přes 3 do 5 m</t>
  </si>
  <si>
    <t>-829359472</t>
  </si>
  <si>
    <t xml:space="preserve">"vaznice  160x200"(50,85-4,3-4,83+1,9*2)*0,1"přepočet 10% výměny"</t>
  </si>
  <si>
    <t xml:space="preserve">"stropní trámy podlahy půdy  160x200"(85,32/0,9)*0,1"přepočet 10% výměny"</t>
  </si>
  <si>
    <t>104</t>
  </si>
  <si>
    <t>762332921</t>
  </si>
  <si>
    <t>Vázané konstrukce krovů doplnění části střešní vazby z hranolů, nebo hranolků (materiál v ceně), průřezové plochy do 120 cm2</t>
  </si>
  <si>
    <t>265123974</t>
  </si>
  <si>
    <t>105</t>
  </si>
  <si>
    <t>762332922</t>
  </si>
  <si>
    <t>Vázané konstrukce krovů doplnění části střešní vazby z hranolů, nebo hranolků (materiál v ceně), průřezové plochy přes 120 do 224 cm2</t>
  </si>
  <si>
    <t>-305381728</t>
  </si>
  <si>
    <t>106</t>
  </si>
  <si>
    <t>762332923</t>
  </si>
  <si>
    <t>Vázané konstrukce krovů doplnění části střešní vazby z hranolů, nebo hranolků (materiál v ceně), průřezové plochy přes 224 do 288 cm2</t>
  </si>
  <si>
    <t>-792576525</t>
  </si>
  <si>
    <t>107</t>
  </si>
  <si>
    <t>762332924</t>
  </si>
  <si>
    <t>Vázané konstrukce krovů doplnění části střešní vazby z hranolů, nebo hranolků (materiál v ceně), průřezové plochy přes 288 do 450 cm2</t>
  </si>
  <si>
    <t>-1203853680</t>
  </si>
  <si>
    <t>108</t>
  </si>
  <si>
    <t>762333912</t>
  </si>
  <si>
    <t>Vázané konstrukce krovů otesání části střešní vazby z hranolů, nebo hranolků, průřezové plochy přes 120 do 224 cm2</t>
  </si>
  <si>
    <t>520161014</t>
  </si>
  <si>
    <t>"Dopočet 10% výměny- při podrobné prohlídce - v případě napadení dřeva škůdci bude provedeno otesání"</t>
  </si>
  <si>
    <t>109</t>
  </si>
  <si>
    <t>762341931</t>
  </si>
  <si>
    <t>Bednění a laťování střech vyřezání jednotlivých otvorů bez rozebrání krytiny v bednění z prken tl. do 32 mm, otvoru plochy jednotlivě do 1 m2</t>
  </si>
  <si>
    <t>2087652292</t>
  </si>
  <si>
    <t xml:space="preserve">Poznámka k souboru cen:_x000d_
1. U položek vyřezání otvorů v bednění -1931 až -1963 se množství měrných jednotek určuje v m součtem délek jednotlivých řezů._x000d_
</t>
  </si>
  <si>
    <t>"zvětšení střešních oken" 0,55*0,78*2-0,5*0,5*2</t>
  </si>
  <si>
    <t>110</t>
  </si>
  <si>
    <t>762341932</t>
  </si>
  <si>
    <t>Bednění a laťování střech vyřezání jednotlivých otvorů bez rozebrání krytiny v bednění z prken tl. do 32 mm, otvoru plochy jednotlivě přes 1 do 4 m2</t>
  </si>
  <si>
    <t>453619536</t>
  </si>
  <si>
    <t>(195,28/0,719+(15,07+36,97)/0,629-56,793/0,719)*0,3"přepočet 30% výměny"</t>
  </si>
  <si>
    <t>"přesah střechy" (56,793/0,719)*0,5"přepočet 50% výměny"</t>
  </si>
  <si>
    <t>111</t>
  </si>
  <si>
    <t>762342216a</t>
  </si>
  <si>
    <t>Montáž laťování na střechách jednoduchých sklonu do 60° osové vzdálenosti do 600 mm - vymezovací latě pod bednění, instalace ze strany interiéru na bednění střechy, pol. POD2 a POD4</t>
  </si>
  <si>
    <t>946905761</t>
  </si>
  <si>
    <t>"5% na přesahy"95,442*1,05</t>
  </si>
  <si>
    <t>112</t>
  </si>
  <si>
    <t>605141010</t>
  </si>
  <si>
    <t>řezivo jehličnaté lať 10-25cm2</t>
  </si>
  <si>
    <t>-1608696115</t>
  </si>
  <si>
    <t>100,214*0,9*2*1,1*0,03*0,05*1,15</t>
  </si>
  <si>
    <t>113</t>
  </si>
  <si>
    <t>762343912</t>
  </si>
  <si>
    <t>Bednění a laťování střech zabednění jednotlivých otvorů ve střeše prkny tl. do 32 mm (materiál v ceně), otvoru plochy jednotlivě přes 1 do 4 m2</t>
  </si>
  <si>
    <t>1777952420</t>
  </si>
  <si>
    <t>114</t>
  </si>
  <si>
    <t>762395000</t>
  </si>
  <si>
    <t>Spojovací prostředky krovů, bednění a laťování, nadstřešních konstrukcí svory, prkna, hřebíky, pásová ocel, vruty</t>
  </si>
  <si>
    <t>1374818233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</si>
  <si>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</si>
  <si>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"latě" 0,342</t>
  </si>
  <si>
    <t>115</t>
  </si>
  <si>
    <t>762511234</t>
  </si>
  <si>
    <t>Podlahové konstrukce podkladové z dřevoštěpkových desek OSB jednovrstvých lepených na pero a drážku broušených, tloušťky desky 18 mm</t>
  </si>
  <si>
    <t>-797774836</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</si>
  <si>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</si>
  <si>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116</t>
  </si>
  <si>
    <t>762521811</t>
  </si>
  <si>
    <t>Demontáž podlah bez polštářů z prken tl. do 32 mm</t>
  </si>
  <si>
    <t>-1165048674</t>
  </si>
  <si>
    <t>117</t>
  </si>
  <si>
    <t>762526110</t>
  </si>
  <si>
    <t>Položení podlah položení polštářů pod podlahy osové vzdálenosti do 650 mm</t>
  </si>
  <si>
    <t>-981150736</t>
  </si>
  <si>
    <t xml:space="preserve">Poznámka k souboru cen:_x000d_
1. Cenu 762 52-1104, 762 52-1108 lze použít na provizorní zakrytí výkopu uvnitř budov._x000d_
</t>
  </si>
  <si>
    <t>118</t>
  </si>
  <si>
    <t>-204884600</t>
  </si>
  <si>
    <t>85,834/0,4/1,1*0,06*0,04*1,15</t>
  </si>
  <si>
    <t>119</t>
  </si>
  <si>
    <t>762595001</t>
  </si>
  <si>
    <t>Spojovací prostředky podlah a podkladových konstrukcí hřebíky, vruty</t>
  </si>
  <si>
    <t>345549028</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</si>
  <si>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</si>
  <si>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120</t>
  </si>
  <si>
    <t>762841812</t>
  </si>
  <si>
    <t>Demontáž podbíjení obkladů stropů a střech sklonu do 60° z hrubých prken tl. do 35 mm s omítkou</t>
  </si>
  <si>
    <t>-914475599</t>
  </si>
  <si>
    <t>"položka obsahuje demontáž omítky, rákosové rohože, bednění a vytažení všech hřebíků z tesařské konstrukce krovu/stropu"</t>
  </si>
  <si>
    <t>121</t>
  </si>
  <si>
    <t>998762202a</t>
  </si>
  <si>
    <t>Přesun hmot pro konstrukce tesařské v objektech v do 12 m</t>
  </si>
  <si>
    <t>-863628645</t>
  </si>
  <si>
    <t>763</t>
  </si>
  <si>
    <t>Konstrukce suché výstavby</t>
  </si>
  <si>
    <t>122</t>
  </si>
  <si>
    <t>763_0001</t>
  </si>
  <si>
    <t>D+M rozšíření mezibytové příčky o jednoukrát konstrukce tl. 100mm + minerální vatu tl. 100mm + dopočet 40mm minerální vaty mezibytové příčky m.č. 8 - na půdu</t>
  </si>
  <si>
    <t>-959589111</t>
  </si>
  <si>
    <t>"v.č. D1.1-04+10"</t>
  </si>
  <si>
    <t>2,95*(1,08+4,028)-0,9*2,1</t>
  </si>
  <si>
    <t>123</t>
  </si>
  <si>
    <t>763111323</t>
  </si>
  <si>
    <t>Příčka ze sádrokartonových desek s nosnou konstrukcí z jednoduchých ocelových profilů UW, CW jednoduše opláštěná deskou protipožární DF tl. 12,5 mm, EI 45, příčka tl. 100 mm, profil 75 TI tl. 60 mm, Rw 49 dB</t>
  </si>
  <si>
    <t>814181770</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</si>
  <si>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</si>
  <si>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2,95*1,4-0,9*2</t>
  </si>
  <si>
    <t>124</t>
  </si>
  <si>
    <t>763112318</t>
  </si>
  <si>
    <t>Příčka mezibytová ze sádrokartonových desek s nosnou konstrukcí ze zdvojených ocelových profilů UW, CW dvojitě opláštěná deskami standardními A tl. 2 x 12,5 mm, EI 60, příčka tl. 255 mm, profil 100 TI tl. 80+80 mm, Rw 65 dB</t>
  </si>
  <si>
    <t>2422511</t>
  </si>
  <si>
    <t xml:space="preserve">Poznámka k souboru cen:_x000d_
1. V cenách jsou započteny i náklady na tmelení a výztužnou pásku._x000d_
2. V cenách nejsou započteny náklady na základní penetrační nátěr; tyto se oceňují cenou 763 11-1717._x000d_
3. Cena -2611 Montáž nosné konstrukce je stanovena pro m2 plochy mezibytové příčky._x000d_
4. Ceny -2621 a -2624 Montáž desek jsou stanoveny pro obě strany mezibytové příčky._x000d_
5. V ceně -2611 nejsou započteny náklady na profily; tyto se oceňují ve specifikaci. Doporučené množství na 1 m2 příčky je 3,8 m profilu CW a 1,6 m profilu UW._x000d_
6. V cenách -2621 a -2624 nejsou započteny náklady na desky; tato dodávka se oceňuje ve specifikaci._x000d_
7. Ostatní konstrukce a práce a příplatky u mezibytových příček se oceňují cenami 763 11-17.. pro příčky ze sádrokartonových desek._x000d_
</t>
  </si>
  <si>
    <t>125</t>
  </si>
  <si>
    <t>763131432</t>
  </si>
  <si>
    <t>Podhled ze sádrokartonových desek dvouvrstvá zavěšená spodní konstrukce z ocelových profilů CD, UD jednoduše opláštěná deskou protipožární DF, tl. 15 mm, bez TI</t>
  </si>
  <si>
    <t>-1100779057</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</si>
  <si>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</si>
  <si>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"v.č. D1.1-04+10, planometrie - schodiště"</t>
  </si>
  <si>
    <t>"POD1"9,72</t>
  </si>
  <si>
    <t>"přípočet na bednění vaznic"0,2*(3,01+1,9)</t>
  </si>
  <si>
    <t>"m.č.5"1,4*1</t>
  </si>
  <si>
    <t>126</t>
  </si>
  <si>
    <t>763131612a</t>
  </si>
  <si>
    <t>Podhled ze sádrokartonových desek montáž nosné konstrukce z profilů CD, UD dvouvrstvé - vč. materiálu</t>
  </si>
  <si>
    <t>-833110458</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</si>
  <si>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40_x000d_
 mm a montážnímu latěmi 48 x 24 mm._x000d_
4. Ceny -1611 až -1613 Montáž nosné konstrukce je stanoveny pro m2 plochy podhledu._x000d_
5. V ceně -1611 nejsou započteny náklady na dřevo a v cenách -2612 a -2613 náklady na profily; tyto_x000d_
 se oceňují ve specifikaci. Doporučené množství na 1 m2 příčky je 3,0 m profilu CD a 0,9 m profilu_x000d_
 UD._x000d_
6. V cenách -1621 až -1624 Montáž desek nejsou započteny náklady na desky; tato dodávka se oceňuje_x000d_
 ve specifikaci._x000d_
7. V ceně -1763 Příplatek za průhyb nosného stropu přes 20 mm je započtena pouze montáž, atypický_x000d_
 profil se oceňuje individuálně ve specifikaci._x000d_
</t>
  </si>
  <si>
    <t>"POD1"-9,72</t>
  </si>
  <si>
    <t>"přípočet na bednění vaznic"-0,2*(3,01+1,9)</t>
  </si>
  <si>
    <t>"m.č.5"-1,4*1</t>
  </si>
  <si>
    <t>127</t>
  </si>
  <si>
    <t>763131714</t>
  </si>
  <si>
    <t>Podhled ze sádrokartonových desek ostatní práce a konstrukce na podhledech ze sádrokartonových desek základní penetrační nátěr</t>
  </si>
  <si>
    <t>521637747</t>
  </si>
  <si>
    <t>"schodiště"12,102+9,152</t>
  </si>
  <si>
    <t>128</t>
  </si>
  <si>
    <t>763131721</t>
  </si>
  <si>
    <t>Podhled ze sádrokartonových desek ostatní práce a konstrukce na podhledech ze sádrokartonových desek skokové změny výšky podhledu do 0,5 m</t>
  </si>
  <si>
    <t>-209268590</t>
  </si>
  <si>
    <t>"schodiště"4,91</t>
  </si>
  <si>
    <t>129</t>
  </si>
  <si>
    <t>763131751</t>
  </si>
  <si>
    <t>Podhled ze sádrokartonových desek ostatní práce a konstrukce na podhledech ze sádrokartonových desek montáž parotěsné zábrany</t>
  </si>
  <si>
    <t>-1657862546</t>
  </si>
  <si>
    <t>"schodiště"10,702+9,152</t>
  </si>
  <si>
    <t>130</t>
  </si>
  <si>
    <t>283292760</t>
  </si>
  <si>
    <t>fólie PE vyztužená pro parotěsnou vrstvu (reakce na oheň - třída E) 140g/m2</t>
  </si>
  <si>
    <t>1478966807</t>
  </si>
  <si>
    <t>21,254*1,1</t>
  </si>
  <si>
    <t>131</t>
  </si>
  <si>
    <t>763161721</t>
  </si>
  <si>
    <t>Podkroví ze sádrokartonových desek dvouvrstvá spodní konstrukce z ocelových profilů CD, UD jednoduše opláštěná deskou protipožární DF, tl. 12,5 mm, bez TI , REI 15</t>
  </si>
  <si>
    <t>1033041121</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</si>
  <si>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Ceny 763 16-16 lze použít i pro dvouvrstvou dřevěnou spodní konstrukci s nosnými latěmi 60 x 40 mm a montážními latěmi 48 x 24 mm._x000d_
4. Ceny -1781 a -1782 Montáž nosné konstrukce je stanoveny pro m2 plochy podkroví._x000d_
5. V ceně -1781 nejsou započteny náklady na dřevo a v ceně -1782 náklady na profily; tyto se oceňují ve specifikaci. Doporučené množství na 1 m2 příčky je 3,0 m profilu CD a 0,9 m profilu UD._x000d_
6. V cenách -1785 a -1788 Montáž desek nejsou započteny náklady na desky; tato dodávka se oceňuje ve specifikaci._x000d_
7. Ostatní konstrukce a práce a příplatky u podkroví se oceňují cenami 763 13-17.. pro podhled ze sádrokartonových desek ._x000d_
</t>
  </si>
  <si>
    <t>"v.č. D1.1-04+10, planometrie_schodiště"</t>
  </si>
  <si>
    <t>"POD2"(6,58)/0,719</t>
  </si>
  <si>
    <t>132</t>
  </si>
  <si>
    <t>763161782</t>
  </si>
  <si>
    <t>Podkroví ze sádrokartonových desek montáž nosné konstrukce z profilů CD, UD dvouvrstvé</t>
  </si>
  <si>
    <t>322631720</t>
  </si>
  <si>
    <t>"POD2"-(6,58)/0,719</t>
  </si>
  <si>
    <t>133</t>
  </si>
  <si>
    <t>998763402a</t>
  </si>
  <si>
    <t>Přesun hmot pro sádrokartonové konstrukce v objektech v do 12 m</t>
  </si>
  <si>
    <t>-764446981</t>
  </si>
  <si>
    <t>764</t>
  </si>
  <si>
    <t>Konstrukce klempířské</t>
  </si>
  <si>
    <t>134</t>
  </si>
  <si>
    <t>764_00</t>
  </si>
  <si>
    <t>D+M provedení kompletní revize střechy, zjištění stavu a požadavků na místa oprav, úprav</t>
  </si>
  <si>
    <t>hod</t>
  </si>
  <si>
    <t>1284859138</t>
  </si>
  <si>
    <t>"odhad rozpočtáře" 5</t>
  </si>
  <si>
    <t>135</t>
  </si>
  <si>
    <t>764_01</t>
  </si>
  <si>
    <t>Demontáž fasádních mřížek, bez rozlišení velikosti</t>
  </si>
  <si>
    <t>223698974</t>
  </si>
  <si>
    <t>"položka K6+K7"2</t>
  </si>
  <si>
    <t>136</t>
  </si>
  <si>
    <t>764_02</t>
  </si>
  <si>
    <t>D+M - oprava - komínové lávky demontáž, otryskání, žárové pozinkování a 1x základní + 2x vrchní nátěr RAL - antracit</t>
  </si>
  <si>
    <t>1526802826</t>
  </si>
  <si>
    <t>"D1.1-06"2</t>
  </si>
  <si>
    <t>137</t>
  </si>
  <si>
    <t>764_03</t>
  </si>
  <si>
    <t>Demontáž a likvidace ocelovích fasádních dvířek, vč. osazovacího rámu, pohled jižní 1.PP, místnost č. 9</t>
  </si>
  <si>
    <t>-1295379190</t>
  </si>
  <si>
    <t>138</t>
  </si>
  <si>
    <t>764_05</t>
  </si>
  <si>
    <t>D+M fasádní AL mřížky 500x500mm, RAL, pol.č. K6</t>
  </si>
  <si>
    <t>-1088179569</t>
  </si>
  <si>
    <t>"položka K6"1</t>
  </si>
  <si>
    <t>139</t>
  </si>
  <si>
    <t>764_06</t>
  </si>
  <si>
    <t>D+M fasádní AL mřížky 300x450mm, RAL, pol.č. K7</t>
  </si>
  <si>
    <t>673649802</t>
  </si>
  <si>
    <t>"položka K7"1</t>
  </si>
  <si>
    <t>140</t>
  </si>
  <si>
    <t>764_07</t>
  </si>
  <si>
    <t>D+M oprava lopatkových střešních zachytávačů, cca 5x srovnání, 15x nové</t>
  </si>
  <si>
    <t>-725075173</t>
  </si>
  <si>
    <t>141</t>
  </si>
  <si>
    <t>764_08</t>
  </si>
  <si>
    <t>D+M náklady na provedení výměny dvou střešních oken, provedení dodatečné instalace do stávající střešní krytiny</t>
  </si>
  <si>
    <t>-1132856545</t>
  </si>
  <si>
    <t>"položka č. O32"2</t>
  </si>
  <si>
    <t>142</t>
  </si>
  <si>
    <t>764_10</t>
  </si>
  <si>
    <t>D+M hrotové ochrany tesařských konstrukcí do šíře 200mm, nerez</t>
  </si>
  <si>
    <t>911054139</t>
  </si>
  <si>
    <t>"TZ+D1.1-12"</t>
  </si>
  <si>
    <t>"pohled jižní"18,5+4</t>
  </si>
  <si>
    <t>"pohled západní"4,6+4</t>
  </si>
  <si>
    <t>"pohled východní"3+4</t>
  </si>
  <si>
    <t>"pohled severozápadní"2,8+2</t>
  </si>
  <si>
    <t>143</t>
  </si>
  <si>
    <t>764_11</t>
  </si>
  <si>
    <t>D+M hrotové ochrany fasádní římsy šíře do 300mm, nerez</t>
  </si>
  <si>
    <t>-1549857591</t>
  </si>
  <si>
    <t>"TZ+D1.1-01-04"</t>
  </si>
  <si>
    <t>52,4*2+26,8</t>
  </si>
  <si>
    <t>144</t>
  </si>
  <si>
    <t>764_12</t>
  </si>
  <si>
    <t>D+M hrotové ochrany fasádní římsy šíře do 150mm, nerez</t>
  </si>
  <si>
    <t>-1916977395</t>
  </si>
  <si>
    <t>52,4+1,1*4+0,3*2+0,8+1,1*3+0,9+0,7*2+1</t>
  </si>
  <si>
    <t>145</t>
  </si>
  <si>
    <t>764001843</t>
  </si>
  <si>
    <t>Demontáž klempířských konstrukcí krytiny ze šablon k dalšímu použití</t>
  </si>
  <si>
    <t>-1679760041</t>
  </si>
  <si>
    <t>"přípočet 20% při přesahu výměně bednění" (82,604+39,494)*0,3</t>
  </si>
  <si>
    <t>146</t>
  </si>
  <si>
    <t>764002801</t>
  </si>
  <si>
    <t>Demontáž klempířských konstrukcí závětrné lišty do suti</t>
  </si>
  <si>
    <t>-372380932</t>
  </si>
  <si>
    <t>"výpis prvků"50</t>
  </si>
  <si>
    <t>147</t>
  </si>
  <si>
    <t>764002821</t>
  </si>
  <si>
    <t>Demontáž klempířských konstrukcí střešního výlezu do suti</t>
  </si>
  <si>
    <t>629199330</t>
  </si>
  <si>
    <t>"v.č. 05 a 06"</t>
  </si>
  <si>
    <t>"střecha hlavní budova - planometrie"2</t>
  </si>
  <si>
    <t>148</t>
  </si>
  <si>
    <t>764002861</t>
  </si>
  <si>
    <t>Demontáž klempířských konstrukcí oplechování říms do suti</t>
  </si>
  <si>
    <t>1694762834</t>
  </si>
  <si>
    <t>"výpis prvků"52,4*2+26,8+1,5</t>
  </si>
  <si>
    <t>149</t>
  </si>
  <si>
    <t>764004821</t>
  </si>
  <si>
    <t>Demontáž klempířských konstrukcí žlabu nástřešního do suti</t>
  </si>
  <si>
    <t>337450777</t>
  </si>
  <si>
    <t>"výpis prvků"36</t>
  </si>
  <si>
    <t>150</t>
  </si>
  <si>
    <t>764004861</t>
  </si>
  <si>
    <t>Demontáž klempířských konstrukcí svodu do suti</t>
  </si>
  <si>
    <t>-622637032</t>
  </si>
  <si>
    <t>"výpis prvků"60,5</t>
  </si>
  <si>
    <t>151</t>
  </si>
  <si>
    <t>764031414</t>
  </si>
  <si>
    <t>Podkladní plech z měděného plechu rš 330 mm</t>
  </si>
  <si>
    <t>554591503</t>
  </si>
  <si>
    <t xml:space="preserve">Poznámka k souboru cen:_x000d_
1. Rozvinutá šířka podkladního plechu se určuje z rš střešního prvku._x000d_
</t>
  </si>
  <si>
    <t>"výpis prvků K9"36</t>
  </si>
  <si>
    <t>152</t>
  </si>
  <si>
    <t>764101153</t>
  </si>
  <si>
    <t>Montáž krytiny z plechu s úpravou u okapů, prostupů a výčnělků střechy rovné ze šablon, počet kusů do 4 ks/m2 přes 30 do 60°</t>
  </si>
  <si>
    <t>1805811035</t>
  </si>
  <si>
    <t>VENKOVNÍ STŘEŠNÍ KRYTINA PLECHOVÁ Z MĚDĚNÝCH ŠABLON ŠÍŘKY CCA 450mm, DÉLKA CCA 1000mm, VČ. PŘÍPONEK, HLADKÝ MĚDĚNÝ PLECH TL. 0,55 mm, NA STAVBĚ BUDE Z</t>
  </si>
  <si>
    <t>JC POLOŽKY ZAHRNUJE NÁKLADY NA OPRAVU STŘECHY, PODVLÉKNUTÍ ..., VZTAŽENOU NA 1m2 OPRAVOVANÉ ČISTÉ STŘEŠNÍ KRYTINY.</t>
  </si>
  <si>
    <t>DODAVATEL PŘEDLOŽÍ VZORKY KE SCHVÁLENÍ ARCHITEKTOVI</t>
  </si>
  <si>
    <t xml:space="preserve">ROZMĚRY NUTNO DOMĚŘIT PŘÍMO NA STAVBĚ </t>
  </si>
  <si>
    <t>Dopočet plochy, kde bude použito demontovaných šablon</t>
  </si>
  <si>
    <t>158,727-71,5</t>
  </si>
  <si>
    <t>153</t>
  </si>
  <si>
    <t>764131403</t>
  </si>
  <si>
    <t>Krytina ze svitků nebo tabulí z měděného plechu s úpravou u okapů, prostupů a výčnělků střechy rovné drážkováním ze svitků rš 500 mm, sklon střechy přes 30 do 60°</t>
  </si>
  <si>
    <t>1259176632</t>
  </si>
  <si>
    <t>"výpis prvků K18"71,5</t>
  </si>
  <si>
    <t>154</t>
  </si>
  <si>
    <t>764226444</t>
  </si>
  <si>
    <t>Oplechování parapetů z hliníkového plechu rovných celoplošně lepené, bez rohů rš 330 mm</t>
  </si>
  <si>
    <t>-1364995063</t>
  </si>
  <si>
    <t>"výpis prvků K5"1,3</t>
  </si>
  <si>
    <t>155</t>
  </si>
  <si>
    <t>764226465</t>
  </si>
  <si>
    <t>Oplechování parapetů z hliníkového plechu rovných celoplošně lepené, bez rohů Příplatek k cenám za zvýšenou pracnost při provedení rohu nebo koutu do rš 400 mm</t>
  </si>
  <si>
    <t>-184292874</t>
  </si>
  <si>
    <t>156</t>
  </si>
  <si>
    <t>764228424</t>
  </si>
  <si>
    <t>Oplechování říms a ozdobných prvků z hliníkového plechu rovných, bez rohů celoplošně lepené rš 330 mm</t>
  </si>
  <si>
    <t>1656964610</t>
  </si>
  <si>
    <t xml:space="preserve">Poznámka k souboru cen:_x000d_
1. Ceny lze použít pro ocenění oplechování římsy pod nadřímsovým žlabem._x000d_
</t>
  </si>
  <si>
    <t>"výpis prvků K1"52,4+"K2"52,4+"K4"1,5</t>
  </si>
  <si>
    <t>157</t>
  </si>
  <si>
    <t>764228426</t>
  </si>
  <si>
    <t>Oplechování říms a ozdobných prvků z hliníkového plechu rovných, bez rohů celoplošně lepené rš 500 mm</t>
  </si>
  <si>
    <t>820441077</t>
  </si>
  <si>
    <t>"výpis prvků K3"18,4</t>
  </si>
  <si>
    <t>158</t>
  </si>
  <si>
    <t>764228445</t>
  </si>
  <si>
    <t>Oplechování říms a ozdobných prvků z hliníkového plechu rovných, bez rohů Příplatek k cenám za zvýšenou pracnost při provedení rohu nebo koutu rovné římsy do rš 400 mm</t>
  </si>
  <si>
    <t>770736933</t>
  </si>
  <si>
    <t>13*2+2</t>
  </si>
  <si>
    <t>159</t>
  </si>
  <si>
    <t>764228447</t>
  </si>
  <si>
    <t>Oplechování říms a ozdobných prvků z hliníkového plechu rovných, bez rohů Příplatek k cenám za zvýšenou pracnost při provedení rohu nebo koutu rovné římsy přes rš 400 mm</t>
  </si>
  <si>
    <t>2086310451</t>
  </si>
  <si>
    <t>5*8</t>
  </si>
  <si>
    <t>160</t>
  </si>
  <si>
    <t>764231467</t>
  </si>
  <si>
    <t>Oplechování střešních prvků z měděného plechu úžlabí rš 670 mm</t>
  </si>
  <si>
    <t>1847092906</t>
  </si>
  <si>
    <t xml:space="preserve">Poznámka k souboru cen:_x000d_
1. V cenách 764 23-1405 až -2457 nejsou započteny náklady na podkladní plech, tyto se oceňují cenami souboru cen 764 03-14.. Pokladní plech z měděného plechu v rozvinuté šířce dle rš střešního prvku._x000d_
</t>
  </si>
  <si>
    <t>"odhad rozpočtáře "40</t>
  </si>
  <si>
    <t>161</t>
  </si>
  <si>
    <t>764231476</t>
  </si>
  <si>
    <t>Oplechování střešních prvků z měděného plechu Příplatek k cenám za provedení úžlabí v plechové krytině</t>
  </si>
  <si>
    <t>1495401405</t>
  </si>
  <si>
    <t>162</t>
  </si>
  <si>
    <t>764232405</t>
  </si>
  <si>
    <t>Oplechování střešních prvků z měděného plechu štítu závětrnou lištou rš 400 mm</t>
  </si>
  <si>
    <t>-1760333656</t>
  </si>
  <si>
    <t>"výpis prvků K10"50</t>
  </si>
  <si>
    <t>163</t>
  </si>
  <si>
    <t>764232418</t>
  </si>
  <si>
    <t>Oplechování střešních prvků z měděného plechu štítu závětrnou lištou rš 750 mm</t>
  </si>
  <si>
    <t>-532837677</t>
  </si>
  <si>
    <t>164</t>
  </si>
  <si>
    <t>764533432</t>
  </si>
  <si>
    <t>Žlab nadokapní (nástřešní) z měděného plechu Příplatek k cenám za zvýšenou pracnost při provedení rohu nebo koutu rš 1000 mm</t>
  </si>
  <si>
    <t>585044695</t>
  </si>
  <si>
    <t xml:space="preserve">Poznámka k souboru cen:_x000d_
1. V cenách nejsou započteny náklady na oplechování okapního plechu, tyto se oceňují položkami souboru cen 764 23-.4. Oplechování střešních prvků z měděného plechu._x000d_
</t>
  </si>
  <si>
    <t>165</t>
  </si>
  <si>
    <t>764531445</t>
  </si>
  <si>
    <t>Žlab podokapní z měděného plechu včetně háků a čel kotlík oválný (trychtýřový), rš žlabu/průměr svodu 400/120 mm</t>
  </si>
  <si>
    <t>-932560739</t>
  </si>
  <si>
    <t>166</t>
  </si>
  <si>
    <t>764533412a</t>
  </si>
  <si>
    <t>Žlab nadokapní (nástřešní) z měděného plechu oblého tvaru, včetně háků, čel a hrdel rš 1200 mm</t>
  </si>
  <si>
    <t>-736172923</t>
  </si>
  <si>
    <t>167</t>
  </si>
  <si>
    <t>764538423</t>
  </si>
  <si>
    <t>Svod z měděného plechu včetně objímek, kolen a odskoků kruhový, průměru 120 mm</t>
  </si>
  <si>
    <t>-158665542</t>
  </si>
  <si>
    <t>"výpis prvků K11"60,5</t>
  </si>
  <si>
    <t>168</t>
  </si>
  <si>
    <t>998764202a</t>
  </si>
  <si>
    <t>Přesun hmot pro konstrukce klempířské v objektech v do 12 m</t>
  </si>
  <si>
    <t>-73192594</t>
  </si>
  <si>
    <t>765</t>
  </si>
  <si>
    <t>Krytina skládaná</t>
  </si>
  <si>
    <t>169</t>
  </si>
  <si>
    <t>765191023</t>
  </si>
  <si>
    <t>Montáž pojistné hydroizolační nebo parotěsné fólie kladené ve sklonu přes 20° s lepenými přesahy na bednění nebo tepelnou izolaci</t>
  </si>
  <si>
    <t>1253022176</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</si>
  <si>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</si>
  <si>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"náklady na provedení dodatečně, podvlíknutí pod stávající ..."</t>
  </si>
  <si>
    <t>"přípočet 30% při přesahu výměně bednění" (82,604+39,494)*0,3</t>
  </si>
  <si>
    <t>170</t>
  </si>
  <si>
    <t>283292950a</t>
  </si>
  <si>
    <t>membrána podstřešní pojistná hydroizolace 150 g/m2 s aplikovanou spojovací páskou - dle podmínek pod danou krytinu</t>
  </si>
  <si>
    <t>259307718</t>
  </si>
  <si>
    <t>161,17*1,1</t>
  </si>
  <si>
    <t>171</t>
  </si>
  <si>
    <t>765191091</t>
  </si>
  <si>
    <t>Montáž pojistné hydroizolační nebo parotěsné fólie Příplatek k cenám montáže na bednění nebo tepelnou izolaci za sklon přes 30°</t>
  </si>
  <si>
    <t>-1561715182</t>
  </si>
  <si>
    <t>172</t>
  </si>
  <si>
    <t>765191911</t>
  </si>
  <si>
    <t>Demontáž pojistné hydroizolační fólie kladené ve sklonu přes 30°</t>
  </si>
  <si>
    <t>-1014609616</t>
  </si>
  <si>
    <t>173</t>
  </si>
  <si>
    <t>998765202a</t>
  </si>
  <si>
    <t>Přesun hmot procentní pro krytiny skládané v objektech v do 12 m</t>
  </si>
  <si>
    <t>1170264593</t>
  </si>
  <si>
    <t>766</t>
  </si>
  <si>
    <t>Konstrukce truhlářské</t>
  </si>
  <si>
    <t>174</t>
  </si>
  <si>
    <t>766_101</t>
  </si>
  <si>
    <t>D+M náklad na vyvzorkování 1ks typového okna okna, například O15 před zadáním do výroby, odsouhlasení provedení, profilace, doplňků ..., tepelně izolační zasklení, řešení detailů - návaznost na konstrukce, vč. vnitřního parapetu</t>
  </si>
  <si>
    <t>1456714850</t>
  </si>
  <si>
    <t>"TZ + požadavek památkáři"1</t>
  </si>
  <si>
    <t>175</t>
  </si>
  <si>
    <t>766_102</t>
  </si>
  <si>
    <t>D+M okno dřevěné rámové 1000x2000mm, tepelně izolační Uw 1,2W/m2K, vč. vnitřního parapetu, vnitřní AL žaluzie, pol.č. 01</t>
  </si>
  <si>
    <t>-424755063</t>
  </si>
  <si>
    <t>"rozměr okna je převzat ze zaměření stavby, CN zhotovitele akceptuje velikost okna +10cm v uvedené položce"</t>
  </si>
  <si>
    <t>"výpis prvků"2</t>
  </si>
  <si>
    <t>176</t>
  </si>
  <si>
    <t>766_103</t>
  </si>
  <si>
    <t>D+M okno dřevěné rámové 1100x2050mm, tepelně izolační Uw 1,2W/m2K, vč. vnitřního parapetu, pol.č. 02</t>
  </si>
  <si>
    <t>1129109000</t>
  </si>
  <si>
    <t>"výpis prvků"4</t>
  </si>
  <si>
    <t>177</t>
  </si>
  <si>
    <t>766_104</t>
  </si>
  <si>
    <t>D+M okno dřevěné rámové 1100x2050mm, tepelně izolační Uw 1,2W/m2K, vč. vnitřního parapetu, vnitřní AL žaluzie, pol.č. 02a</t>
  </si>
  <si>
    <t>-650654485</t>
  </si>
  <si>
    <t>178</t>
  </si>
  <si>
    <t>766_105</t>
  </si>
  <si>
    <t>D+M okno dřevěné rámové 800x1700mm, tepelně izolační Uw 1,2W/m2K, vč. vnitřního parapetu, pol.č. 03</t>
  </si>
  <si>
    <t>-1040867799</t>
  </si>
  <si>
    <t>"výpis prvků"3</t>
  </si>
  <si>
    <t>179</t>
  </si>
  <si>
    <t>766_106</t>
  </si>
  <si>
    <t>D+M vnitřní parapet napojený na parapet okna, délky 900mm, pol.č. 03a</t>
  </si>
  <si>
    <t>1454777472</t>
  </si>
  <si>
    <t>"výpis prvků"1</t>
  </si>
  <si>
    <t>180</t>
  </si>
  <si>
    <t>766_107</t>
  </si>
  <si>
    <t>D+M okno dřevěné rámové 1050x2050mm, tepelně izolační Uw 1,2W/m2K, vč. vnitřního parapetu, pol.č. 04</t>
  </si>
  <si>
    <t>-1690805894</t>
  </si>
  <si>
    <t>181</t>
  </si>
  <si>
    <t>766_108</t>
  </si>
  <si>
    <t>D+M okno dřevěné rámové 1050x2050mm, tepelně izolační Uw 1,2W/m2K, vč. vnitřního parapetu, vnitřní AL žaluzie, pol.č. 04a</t>
  </si>
  <si>
    <t>-150817617</t>
  </si>
  <si>
    <t>182</t>
  </si>
  <si>
    <t>766_109</t>
  </si>
  <si>
    <t>D+M okno dřevěné rámové 700x2050mm, tepelně izolační Uw 1,2W/m2K, vč. vnitřního parapetu, vnitřní AL žaluzie, pol.č. 05</t>
  </si>
  <si>
    <t>183239236</t>
  </si>
  <si>
    <t>183</t>
  </si>
  <si>
    <t>766_110</t>
  </si>
  <si>
    <t>D+M vnitřní obklad ostění meziokenního pilíře - obdoba stávajícího obkladu, vč. zdobné profilace, doměření na místě, rozvinutá šíře obkladu 800mm, pol.č. 05a</t>
  </si>
  <si>
    <t>-1580340342</t>
  </si>
  <si>
    <t>"výpis prvků"2,18*2</t>
  </si>
  <si>
    <t>184</t>
  </si>
  <si>
    <t>766_111</t>
  </si>
  <si>
    <t>D+M okno dřevěné rámové 1200x2050mm, tepelně izolační Uw 1,2W/m2K, vč. vnitřního parapetu, vnitřní AL žaluzie, pol.č. 06</t>
  </si>
  <si>
    <t>-755926477</t>
  </si>
  <si>
    <t>185</t>
  </si>
  <si>
    <t>766_112</t>
  </si>
  <si>
    <t>D+M okno dřevěné rámové 1050x2050mm, tepelně izolační Uw 1,2W/m2K, vč. vnitřního parapetu, vnitřní AL žaluzie, pol.č. 07</t>
  </si>
  <si>
    <t>1497944637</t>
  </si>
  <si>
    <t>186</t>
  </si>
  <si>
    <t>766_113</t>
  </si>
  <si>
    <t>D+M okno dřevěné rámové 700x2000mm, tepelně izolační Uw 1,2W/m2K, vč. vnitřního parapetu, vnitřní AL žaluzie, pol.č. 08</t>
  </si>
  <si>
    <t>-1849738355</t>
  </si>
  <si>
    <t>187</t>
  </si>
  <si>
    <t>766_114</t>
  </si>
  <si>
    <t>D+M vnitřní obklad ostění meziokenního pilíře - obdoba stávajícího obkladu, vč. zdobné profilace, doměření na místě, rozvinutá šíře obkladu 900mm, pol.č. 08a</t>
  </si>
  <si>
    <t>1883380733</t>
  </si>
  <si>
    <t>"výpis prvků"2,25*2</t>
  </si>
  <si>
    <t>188</t>
  </si>
  <si>
    <t>766_115</t>
  </si>
  <si>
    <t>D+M okno dřevěné rámové 1100x2000mm, tepelně izolační Uw 1,2W/m2K, vč. vnitřního parapetu, vnitřní AL žaluzie, pol.č. 09</t>
  </si>
  <si>
    <t>269104007</t>
  </si>
  <si>
    <t>189</t>
  </si>
  <si>
    <t>766_116</t>
  </si>
  <si>
    <t>D+M okno dřevěné rámové 630x1600mm, tepelně izolační Uw 1,2W/m2K, vč. vnitřního parapetu, pol.č. 010</t>
  </si>
  <si>
    <t>1353543686</t>
  </si>
  <si>
    <t>190</t>
  </si>
  <si>
    <t>766_117</t>
  </si>
  <si>
    <t>D+M okno dřevěné rámové 800x1600mm, tepelně izolační Uw 1,2W/m2K, vč. vnitřního parapetu, pol.č. 011</t>
  </si>
  <si>
    <t>-358787713</t>
  </si>
  <si>
    <t>191</t>
  </si>
  <si>
    <t>766_118</t>
  </si>
  <si>
    <t>D+M okno dřevěné rámové 650x1100mm, tepelně izolační Uw 1,2W/m2K, vč. vnitřního parapetu, pol.č. 012</t>
  </si>
  <si>
    <t>-1604948137</t>
  </si>
  <si>
    <t>192</t>
  </si>
  <si>
    <t>766_119</t>
  </si>
  <si>
    <t>D+M okno dřevěné rámové úhelníkové 800x500mm, tepelně izolační Uw 1,2W/m2K, pol.č. 013</t>
  </si>
  <si>
    <t>-375116968</t>
  </si>
  <si>
    <t>193</t>
  </si>
  <si>
    <t>766_120</t>
  </si>
  <si>
    <t>D+M okno dřevěné rámové 1000x2050mm, tepelně izolační Uw 1,2W/m2K, vč. vnitřního parapetu, pol.č. 014</t>
  </si>
  <si>
    <t>1153215735</t>
  </si>
  <si>
    <t>194</t>
  </si>
  <si>
    <t>766_121</t>
  </si>
  <si>
    <t>D+M okno dřevěné rámové 1000x2050mm, tepelně izolační Uw 1,2W/m2K, zvýšené UV, vč. vnitřního parapetu, pol.č. 015</t>
  </si>
  <si>
    <t>1136451826</t>
  </si>
  <si>
    <t>195</t>
  </si>
  <si>
    <t>766_122</t>
  </si>
  <si>
    <t>D+M okno dřevěné rámové 1000x2000mm, tepelně izolační Uw 1,2W/m2K, vč. vnitřního parapetu, pol.č. 016</t>
  </si>
  <si>
    <t>-1326267275</t>
  </si>
  <si>
    <t>196</t>
  </si>
  <si>
    <t>766_123</t>
  </si>
  <si>
    <t>D+M okno dřevěné rámové 900x2050mm, tepelně izolační Uw 1,2W/m2K, vč. vnitřního parapetu, pol.č. 017</t>
  </si>
  <si>
    <t>-957071712</t>
  </si>
  <si>
    <t>197</t>
  </si>
  <si>
    <t>766_124</t>
  </si>
  <si>
    <t>D+M okno dřevěné rámové 600x1250mm, tepelně izolační Uw 1,2W/m2K, vč. vnitřního parapetu, pol.č. 018</t>
  </si>
  <si>
    <t>-465541330</t>
  </si>
  <si>
    <t>198</t>
  </si>
  <si>
    <t>766_125</t>
  </si>
  <si>
    <t>D+M okno dřevěné rámové 950x2000mm, tepelně izolační Uw 1,2W/m2K, vč. vnitřního parapetu, pol.č. 019</t>
  </si>
  <si>
    <t>-1819394367</t>
  </si>
  <si>
    <t>199</t>
  </si>
  <si>
    <t>766_126</t>
  </si>
  <si>
    <t>D+M okno dřevěné rámové 950x2000mm, tepelně izolační Uw 1,2W/m2K, vč. vnitřního parapetu, pol.č. 019a</t>
  </si>
  <si>
    <t>816732302</t>
  </si>
  <si>
    <t>200</t>
  </si>
  <si>
    <t>766_127</t>
  </si>
  <si>
    <t>D+M okno dřevěné rámové 950x2000mm, tepelně izolační Uw 1,2W/m2K, vč. vnitřního parapetu, pol.č. 020</t>
  </si>
  <si>
    <t>-1760246005</t>
  </si>
  <si>
    <t>201</t>
  </si>
  <si>
    <t>766_128</t>
  </si>
  <si>
    <t>D+M okno dřevěné rámové 600x2000mm, tepelně izolační Uw 1,2W/m2K, vč. vnitřního parapetu, pol.č. 021</t>
  </si>
  <si>
    <t>-943759598</t>
  </si>
  <si>
    <t>202</t>
  </si>
  <si>
    <t>766_129</t>
  </si>
  <si>
    <t>D+M okno dřevěné rámové 770x1520mm, tepelně izolační Uw 1,2W/m2K, vč. vnitřního parapetu, pol.č. 022</t>
  </si>
  <si>
    <t>-505799059</t>
  </si>
  <si>
    <t>203</t>
  </si>
  <si>
    <t>766_130</t>
  </si>
  <si>
    <t>D+M okno dřevěné rámové 300x800mm, tepelně izolační Uw 1,2W/m2K, vč. vnitřního parapetu, pol.č. 023</t>
  </si>
  <si>
    <t>720633585</t>
  </si>
  <si>
    <t>204</t>
  </si>
  <si>
    <t>766_131</t>
  </si>
  <si>
    <t>D+M okno dřevěné rámové obloukové 800x500mm, tepelně izolační Uw 1,2W/m2K, vč. vnitřního parapetu, pol.č. 024</t>
  </si>
  <si>
    <t>1147970954</t>
  </si>
  <si>
    <t>205</t>
  </si>
  <si>
    <t>766_132</t>
  </si>
  <si>
    <t>D+M okno dřevěné rámové 980x900mm, tepelně izolační Uw 1,2W/m2K, bezpečnostní zasklení, vč. vnitřního parapetu, pol.č. 025</t>
  </si>
  <si>
    <t>-184562290</t>
  </si>
  <si>
    <t>206</t>
  </si>
  <si>
    <t>766_133</t>
  </si>
  <si>
    <t>D+M okno dřevěné rámové 900x870mm, tepelně izolační Uw 1,2W/m2K, bezpečnostní zasklení, vč. vnitřního parapetu, pol.č. 026</t>
  </si>
  <si>
    <t>-815762572</t>
  </si>
  <si>
    <t>207</t>
  </si>
  <si>
    <t>766_134</t>
  </si>
  <si>
    <t>D+M okno dřevěné rámové 950x950mm, tepelně izolační Uw 1,2W/m2K, vč. vnitřního parapetu, pol.č. 027</t>
  </si>
  <si>
    <t>867830469</t>
  </si>
  <si>
    <t>208</t>
  </si>
  <si>
    <t>766_135</t>
  </si>
  <si>
    <t>D+M okno dřevěné rámové 950x900mm, tepelně izolační Uw 1,2W/m2K, vč. vnitřního parapetu, pol.č. 028</t>
  </si>
  <si>
    <t>-1336538908</t>
  </si>
  <si>
    <t>209</t>
  </si>
  <si>
    <t>766_136</t>
  </si>
  <si>
    <t>D+M okno dřevěné rámové 1000x950mm, tepelně izolační Uw 1,2W/m2K, vč. vnitřního parapetu, pol.č. 029</t>
  </si>
  <si>
    <t>-506284524</t>
  </si>
  <si>
    <t>210</t>
  </si>
  <si>
    <t>766_137</t>
  </si>
  <si>
    <t>D+M okno dřevěné rámové 750x600mm, tepelně izolační Uw 1,2W/m2K, vč. vnitřního parapetu, pol.č. 030</t>
  </si>
  <si>
    <t>-1761734727</t>
  </si>
  <si>
    <t>211</t>
  </si>
  <si>
    <t>766_138</t>
  </si>
  <si>
    <t>D+M okno dřevěné rámové 900x620mm, tepelně izolační Uw 1,2W/m2K, vč. vnitřního parapetu, pol.č. 031</t>
  </si>
  <si>
    <t>-563818508</t>
  </si>
  <si>
    <t>212</t>
  </si>
  <si>
    <t>766_140</t>
  </si>
  <si>
    <t>D+M repase stávajících vstupních dveří 1580/2500mm, oprava vypraskaných výplní, nové kování, zapuštění kabeláže, oprava nátěrů, pol.č. Dv1</t>
  </si>
  <si>
    <t>-149803589</t>
  </si>
  <si>
    <t>"součástí položky je zajištění objektu po dobu realizaci opravy dveří"</t>
  </si>
  <si>
    <t>213</t>
  </si>
  <si>
    <t>766_141</t>
  </si>
  <si>
    <t>D+M dveře rámové dřevěné 700/2000mm, otvor 900x2100mm, tepelně izolační Uw 1,2W/m2K, požární odolnost EW30 DP3, pol.č. Dv2</t>
  </si>
  <si>
    <t>744807725</t>
  </si>
  <si>
    <t>214</t>
  </si>
  <si>
    <t>766_142</t>
  </si>
  <si>
    <t>D+M vnitřní dveře 900/1970mm, laminované hladké, vč. ocelové zárubně včetně RAL, požární odolnost EW30 DP3, pol.č. Dv3</t>
  </si>
  <si>
    <t>-462049299</t>
  </si>
  <si>
    <t>215</t>
  </si>
  <si>
    <t>766_150</t>
  </si>
  <si>
    <t>D+M zajištění stávající vitráže okna v 1.NP v místnosti č. 7, historická vitráž, osazení do nového zdobného rámu - bude dále řešeno nové umístění</t>
  </si>
  <si>
    <t>1966227740</t>
  </si>
  <si>
    <t>"požadavek památkářů zachování vitráže "2</t>
  </si>
  <si>
    <t>216</t>
  </si>
  <si>
    <t>766441822</t>
  </si>
  <si>
    <t>Demontáž parapetních desek dřevěných nebo plastových šířky přes 300 mm délky přes 1m</t>
  </si>
  <si>
    <t>1737648912</t>
  </si>
  <si>
    <t>"D1.1-01-05"</t>
  </si>
  <si>
    <t>"1.PP"2</t>
  </si>
  <si>
    <t>"1.NP"13</t>
  </si>
  <si>
    <t>"2.NP"13</t>
  </si>
  <si>
    <t>"3.NP"9</t>
  </si>
  <si>
    <t>Součet</t>
  </si>
  <si>
    <t>217</t>
  </si>
  <si>
    <t>7664a</t>
  </si>
  <si>
    <t>Demontáž nadokenních garniží přes 1,0 m</t>
  </si>
  <si>
    <t>-49080517</t>
  </si>
  <si>
    <t>218</t>
  </si>
  <si>
    <t>766671471</t>
  </si>
  <si>
    <t>Okna střešní řada okna kyvná osazení do krytiny tvarované včetně montáže okenního rámu, lemování a plisovaného límce rozměru 55 x 78 cm</t>
  </si>
  <si>
    <t>1636885787</t>
  </si>
  <si>
    <t xml:space="preserve">Poznámka k souboru cen:_x000d_
1. V cenách 766 67-1301 až -3059 jsou započteny i náklady na:_x000d_
 a) vyměření ,_x000d_
 b) provedení otvoru v bednění i latích pro osazení střešního okna,_x000d_
 c) tvarové úpravy ostění,_x000d_
 d) odkrytí, tvarovou úpravu a následné zakrytí krytiny._x000d_
2. V cenách 766 67-1301 až -3059 nejsou započteny náklady na:_x000d_
 a) provedení tesařské výměny,_x000d_
 b) zesílení nebo úpravy krokví apod. tyto práce se oceňují cenami katalogu 800-762 Konstrukce_x000d_
 tesařské._x000d_
3. V cenách montáže oken nejsou započteny náklady na případnou montáž dalších doplňků; tyto lze_x000d_
 oceňovat:_x000d_
 a) montáž žaluzií a rolet cenami souborů cen 786 61-7 . a 766 62-7 . katalogu 800-786_x000d_
 Čalounické úpravy;_x000d_
 b) montáž markýzy individuálně s příslušností ke katalogu 800-767 konstrukce Zámečnické -_x000d_
 montáž._x000d_
4. Cenu 766 67-1321 Úprava ostění okna lze užít v případech odkryté střešní konstrukce kdy se_x000d_
 tvarově upravuje tepelná izolace, nikoli zdivo. Pokud se upravuje dřevěná konstrukce - viz poznámka_x000d_
 č. 2._x000d_
</t>
  </si>
  <si>
    <t>"výpis prvků, pol.č. O32"</t>
  </si>
  <si>
    <t>Cena položky obsahuje i dodávku systémového lemování okna pro profilovanou CU krytinu</t>
  </si>
  <si>
    <t>219</t>
  </si>
  <si>
    <t>766671511</t>
  </si>
  <si>
    <t>Okna střešní řada montáž parotěsné zábrany (materiál ve specifikaci) okna, rozměru 55 x 78 cm</t>
  </si>
  <si>
    <t>1617356186</t>
  </si>
  <si>
    <t>220</t>
  </si>
  <si>
    <t>611241890</t>
  </si>
  <si>
    <t>zateplovací sada střešních oken-rám 55 x 78 cm</t>
  </si>
  <si>
    <t>-1756321075</t>
  </si>
  <si>
    <t>1,09289617486339*1,83 'Přepočtené koeficientem množství</t>
  </si>
  <si>
    <t>221</t>
  </si>
  <si>
    <t>998766202a</t>
  </si>
  <si>
    <t>Přesun hmot pro konstrukce truhlářské v objektech v do 12 m</t>
  </si>
  <si>
    <t>1271952226</t>
  </si>
  <si>
    <t>767</t>
  </si>
  <si>
    <t>Konstrukce zámečnické</t>
  </si>
  <si>
    <t>222</t>
  </si>
  <si>
    <t>767_01</t>
  </si>
  <si>
    <t>Demontáž vlajkových držáků na fasádě, odrezivění, Pz + nový nátěr RAL dle PD, opětovná montáž na fasádu, nové kotvení</t>
  </si>
  <si>
    <t>1206322428</t>
  </si>
  <si>
    <t>"D1.1-07"2</t>
  </si>
  <si>
    <t>223</t>
  </si>
  <si>
    <t>767_02</t>
  </si>
  <si>
    <t>Demontáž stávajících předokenním mříží rozměru do 1,2x1,1m, vč. osazovacího rámu a likvidace</t>
  </si>
  <si>
    <t>661049755</t>
  </si>
  <si>
    <t>"D1.1-06-9"4</t>
  </si>
  <si>
    <t>224</t>
  </si>
  <si>
    <t>767_03</t>
  </si>
  <si>
    <t>D+M stávající mříže repase, rozměr okna 1x0,95m, opískovat, nově povrchově upraveny 1x základní + 2x vrchní nátěr RAL - antracit</t>
  </si>
  <si>
    <t>363011993</t>
  </si>
  <si>
    <t>"D1.1-09 _ pohled východní"1</t>
  </si>
  <si>
    <t>225</t>
  </si>
  <si>
    <t>767_04</t>
  </si>
  <si>
    <t>D+M stávající mříže repase, rozměr okna 0,75x0,6m, opískovat, nově povrchově upraveny 1x základní + 2x vrchní nátěr RAL - antracit</t>
  </si>
  <si>
    <t>245055152</t>
  </si>
  <si>
    <t>"D1.1-09 _ pohled východní"2</t>
  </si>
  <si>
    <t>226</t>
  </si>
  <si>
    <t>767_05</t>
  </si>
  <si>
    <t>D+M stávající mříže repase, rozměr okna 0,95x0,9m, opískovat, nově povrchově upraveny 1x základní + 2x vrchní nátěr RAL - antracit</t>
  </si>
  <si>
    <t>878382814</t>
  </si>
  <si>
    <t>"D1.1-08 _ pohled severní"1</t>
  </si>
  <si>
    <t>227</t>
  </si>
  <si>
    <t>767_06</t>
  </si>
  <si>
    <t>D+M stávající mříže repase, rozměr okna 0,95x0,95m, opískovat, nově povrchově upraveny 1x základní + 2x vrchní nátěr RAL - antracit</t>
  </si>
  <si>
    <t>-39935336</t>
  </si>
  <si>
    <t>228</t>
  </si>
  <si>
    <t>767_07</t>
  </si>
  <si>
    <t>D+M stávající mříže repase, rozměr do 1,0x2,05m, opískovat, nově povrchově upraveny 1x základní + 2x vrchní nátěr RAL - antracit</t>
  </si>
  <si>
    <t>696131088</t>
  </si>
  <si>
    <t>"D1.1-09 _ pohled východní"3</t>
  </si>
  <si>
    <t>229</t>
  </si>
  <si>
    <t>767_08</t>
  </si>
  <si>
    <t>D+M stávající mříže repase, rozměr do 0,6x1,25m, opískovat, nově povrchově upraveny 1x základní + 2x vrchní nátěr RAL - antracit</t>
  </si>
  <si>
    <t>1491207938</t>
  </si>
  <si>
    <t>230</t>
  </si>
  <si>
    <t>767996701</t>
  </si>
  <si>
    <t>Demontáž ostatních zámečnických konstrukcí o hmotnosti jednotlivých dílů řezáním do 50 kg</t>
  </si>
  <si>
    <t>kg</t>
  </si>
  <si>
    <t>1064328342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</si>
  <si>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</si>
  <si>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"odhad rozpočtáře" 20</t>
  </si>
  <si>
    <t>231</t>
  </si>
  <si>
    <t>998767202a</t>
  </si>
  <si>
    <t>Přesun hmot procentní pro zámečnické konstrukce v objektech v do 12 m</t>
  </si>
  <si>
    <t>-241023632</t>
  </si>
  <si>
    <t>781</t>
  </si>
  <si>
    <t>Dokončovací práce - obklady</t>
  </si>
  <si>
    <t>232</t>
  </si>
  <si>
    <t>781411912</t>
  </si>
  <si>
    <t>Opravy obkladů z obkladaček keramických kladených do malty, při velikosti obkladaček přes 22 do 25 ks/m2</t>
  </si>
  <si>
    <t>-1933873667</t>
  </si>
  <si>
    <t>3*3*(6)</t>
  </si>
  <si>
    <t>233</t>
  </si>
  <si>
    <t>781/01</t>
  </si>
  <si>
    <t>Dodávka obkladu do soc. místností, dle výběru investora</t>
  </si>
  <si>
    <t>-1090926584</t>
  </si>
  <si>
    <t>54*0,2*0,2*1,2</t>
  </si>
  <si>
    <t>234</t>
  </si>
  <si>
    <t>998781202a</t>
  </si>
  <si>
    <t>Přesun hmot pro obklady keramické v objektech v do 12 m</t>
  </si>
  <si>
    <t>-693830955</t>
  </si>
  <si>
    <t>783</t>
  </si>
  <si>
    <t>Dokončovací práce - nátěry</t>
  </si>
  <si>
    <t>235</t>
  </si>
  <si>
    <t>783000103a</t>
  </si>
  <si>
    <t>Zakrývání konstrukcí včetně pozdějšího odkrytí podlah nebo vodorovných ploch při provádění stavebních prací - geotextilii g=300g/m2</t>
  </si>
  <si>
    <t>1859217981</t>
  </si>
  <si>
    <t>"plocha stanovena - obvod budovy v šíři 2m, 1.PP+1.NP+2.NP"</t>
  </si>
  <si>
    <t>163*3+"schodiště"20</t>
  </si>
  <si>
    <t>236</t>
  </si>
  <si>
    <t>69311081</t>
  </si>
  <si>
    <t>geotextilie netkaná separační, ochranná, filtrační, drenážní PES 300g/m2</t>
  </si>
  <si>
    <t>1357207381</t>
  </si>
  <si>
    <t>534,45</t>
  </si>
  <si>
    <t>237</t>
  </si>
  <si>
    <t>783000103</t>
  </si>
  <si>
    <t>Zakrývání konstrukcí včetně pozdějšího odkrytí podlah nebo vodorovných ploch položením fólie</t>
  </si>
  <si>
    <t>-131482151</t>
  </si>
  <si>
    <t xml:space="preserve">Poznámka k souboru cen:_x000d_
1. V cenách nejsou započteny náklady na dodávku materiálu, tyto se ocení ve specifikaci._x000d_
</t>
  </si>
  <si>
    <t>238</t>
  </si>
  <si>
    <t>783000111</t>
  </si>
  <si>
    <t>Zakrývání konstrukcí včetně pozdějšího odkrytí svislých ploch olepením páskou nebo fólií</t>
  </si>
  <si>
    <t>-310855706</t>
  </si>
  <si>
    <t>"Náklady na zajištění ostatních ploch, nábytek - odhad"800</t>
  </si>
  <si>
    <t>239</t>
  </si>
  <si>
    <t>783000125</t>
  </si>
  <si>
    <t>Zakrývání konstrukcí včetně pozdějšího odkrytí konstrukcí nebo prvků obalením fólií</t>
  </si>
  <si>
    <t>-781305247</t>
  </si>
  <si>
    <t>"Náklady na zajištění ostatních ploch, nábytek - odhad"400</t>
  </si>
  <si>
    <t>240</t>
  </si>
  <si>
    <t>581248330</t>
  </si>
  <si>
    <t>páska pro malířské potřeby maskovací krepová 19mmx50m</t>
  </si>
  <si>
    <t>633019447</t>
  </si>
  <si>
    <t>800*1,1</t>
  </si>
  <si>
    <t>880*1,05 'Přepočtené koeficientem množství</t>
  </si>
  <si>
    <t>241</t>
  </si>
  <si>
    <t>581248420</t>
  </si>
  <si>
    <t>fólie pro malířské potřeby zakrývací tl 7µ 4x5m</t>
  </si>
  <si>
    <t>-528112405</t>
  </si>
  <si>
    <t>(509+400)*1,1</t>
  </si>
  <si>
    <t>999,9*1,05 'Přepočtené koeficientem množství</t>
  </si>
  <si>
    <t>242</t>
  </si>
  <si>
    <t>783206805</t>
  </si>
  <si>
    <t>Odstranění nátěrů z tesařských konstrukcí opálením s obroušením</t>
  </si>
  <si>
    <t>482344584</t>
  </si>
  <si>
    <t>"bednění"(56,793/0,719)*0,5</t>
  </si>
  <si>
    <t xml:space="preserve">"vaznice  / pozednice" 1*(4+4+4+4)*(0,16+0,2)*2*1,15</t>
  </si>
  <si>
    <t>243</t>
  </si>
  <si>
    <t>783213111</t>
  </si>
  <si>
    <t>Napouštěcí nátěr tesařských konstrukcí zabudovaných do konstrukce proti dřevokazným houbám, hmyzu a plísním jednonásobný syntetický</t>
  </si>
  <si>
    <t>2085423533</t>
  </si>
  <si>
    <t xml:space="preserve">Poznámka k souboru cen:_x000d_
1. Položky souboru cen jsou určeny pro preventivní nátěr tesařských konstrukcí (např. krovu)._x000d_
2. Položky jednonásobného nátěru jsou určeny pro ochranu dřeva v interiéru pod lazurovací nebo krycí nátěry._x000d_
3. Položky dvojnásobného nátěru jsou určeny pro ochranu dřeva jako samostatného impregnačního nátěru tesařské konstrukce v interéru nebo pro ochranu dřeva pod lazurovací nebo krycí nátěry v exteriéru._x000d_
</t>
  </si>
  <si>
    <t>"bednění"(195,28/0,719+(15,07+36,97)/0,629)</t>
  </si>
  <si>
    <t>"krokve"354,334/0,9*(0,14+0,16*2)</t>
  </si>
  <si>
    <t>"pozednice 140x160"(5,135+6,92+5,41+2,5+9,675+1,5+15,14+1,5+1,9+1,93+3,3+7,4+2,43)*(0,14*2+0,16*2)</t>
  </si>
  <si>
    <t xml:space="preserve">"sloupky  160x160"(3*8)*0,16*4</t>
  </si>
  <si>
    <t xml:space="preserve">"vaznice  160x200"(50,85-4,3-4,83+1,9*2)*(0,16*2+0,2*2)</t>
  </si>
  <si>
    <t xml:space="preserve">"stropní trámy podlahy půdy  160x200"(85,32/0,9)*(0,16*2+0,2*2)</t>
  </si>
  <si>
    <t>244</t>
  </si>
  <si>
    <t>783214101</t>
  </si>
  <si>
    <t>Základní nátěr tesařských konstrukcí jednonásobný syntetický</t>
  </si>
  <si>
    <t>-1014164552</t>
  </si>
  <si>
    <t>"bednění"(56,793/0,719)</t>
  </si>
  <si>
    <t>"zdobné bednění 60x160"(3,15*2)*(0,06*2+0,16*2)*1,15</t>
  </si>
  <si>
    <t>"Krokev 120x160"(2,7*2)*(0,12+0,16)*2*1,15</t>
  </si>
  <si>
    <t>"Sloupek 160x160"(0,9*6+1,2*2+2,9++1,05*4+1,05*2+0,9++1,4++0,8*2++0,9)*0,16*4*1,15</t>
  </si>
  <si>
    <t>"Vzpěra 160x160"(1,5*6+1*6++1,5*4+1*4++1,4*3+0,8*2)*0,16*4*1,15</t>
  </si>
  <si>
    <t>"Vaznicové kozy 160x160"(1,2*6++1,12*4++1,12*2+2,15)*0,16*4*1,15</t>
  </si>
  <si>
    <t>"Vodorovný zdobný trám 160x160"(1,65*2++1,3*2++0,9*2)*0,16*4*1,15</t>
  </si>
  <si>
    <t>"Kleština 160x160"(3++2,3++1,45)*0,16*4*1,15</t>
  </si>
  <si>
    <t>"Zdobný oblouk 160x160"(1,7*2)*0,16*4*1,15</t>
  </si>
  <si>
    <t>"zdobný oblouk 160x160"(3,6*2++3,4*2)*0,16*4*1,15</t>
  </si>
  <si>
    <t>"kleština 160x160"4,95*0,16*4*1,15</t>
  </si>
  <si>
    <t>"Krokve 120x160"(7,7*2+5,45*2)*0,16*4*1,15</t>
  </si>
  <si>
    <t>245</t>
  </si>
  <si>
    <t>783218111</t>
  </si>
  <si>
    <t>Lazurovací nátěr tesařských konstrukcí dvojnásobný syntetický</t>
  </si>
  <si>
    <t>-1744202272</t>
  </si>
  <si>
    <t>246</t>
  </si>
  <si>
    <t>783301303</t>
  </si>
  <si>
    <t>Příprava podkladu zámečnických konstrukcí před provedením nátěru odrezivění odrezovačem bezoplachovým</t>
  </si>
  <si>
    <t>-342347580</t>
  </si>
  <si>
    <t>"Nátěr kabel.skříní - 50% odrez.+zákl.a krycí nátěr "(0,7*0,7+0,6*0,8+0,6*0,6+0,8*0,8)*2*1,05</t>
  </si>
  <si>
    <t>247</t>
  </si>
  <si>
    <t>783301313</t>
  </si>
  <si>
    <t>Příprava podkladu zámečnických konstrukcí před provedením nátěru odmaštění odmašťovačem ředidlovým</t>
  </si>
  <si>
    <t>-1421443740</t>
  </si>
  <si>
    <t>248</t>
  </si>
  <si>
    <t>783314201</t>
  </si>
  <si>
    <t>Základní antikorozní nátěr zámečnických konstrukcí jednonásobný syntetický standardní</t>
  </si>
  <si>
    <t>1463499735</t>
  </si>
  <si>
    <t>249</t>
  </si>
  <si>
    <t>783315101</t>
  </si>
  <si>
    <t>Mezinátěr zámečnických konstrukcí jednonásobný syntetický standardní</t>
  </si>
  <si>
    <t>285843280</t>
  </si>
  <si>
    <t>250</t>
  </si>
  <si>
    <t>783317101</t>
  </si>
  <si>
    <t>Krycí nátěr (email) zámečnických konstrukcí jednonásobný syntetický standardní</t>
  </si>
  <si>
    <t>-1983170895</t>
  </si>
  <si>
    <t>251</t>
  </si>
  <si>
    <t>783806809</t>
  </si>
  <si>
    <t>Odstranění nátěrů z omítek okartáčováním</t>
  </si>
  <si>
    <t>-1695668936</t>
  </si>
  <si>
    <t>"pohled V"183,33-"okna"0,75*0,6-0,75*0,6-1*2,05*3-((((((1*0,95-1,05*2,05))))))-0,95*2,05-0,6*2-0,95*2*3-0,3*0,8-0,77*1,52</t>
  </si>
  <si>
    <t>"špalety" 0,25*(((((1,05+2,05*2+1+0,95*2))))+0,95+2,05*2+0,6+2*2)</t>
  </si>
  <si>
    <t>252</t>
  </si>
  <si>
    <t>783823183</t>
  </si>
  <si>
    <t>Penetrační nátěr omítek hladkých omítek hladkých, zrnitých tenkovrstvých nebo štukových stupně členitosti 5 silikátový</t>
  </si>
  <si>
    <t>-1398442106</t>
  </si>
  <si>
    <t>"přípočet plochy složitosti cca + 2%" 698,689*1,02</t>
  </si>
  <si>
    <t>253</t>
  </si>
  <si>
    <t>783827483</t>
  </si>
  <si>
    <t>Krycí (ochranný ) nátěr omítek dvojnásobný hladkých omítek hladkých, zrnitých tenkovrstvých nebo štukových stupně členitosti 5 silikátový</t>
  </si>
  <si>
    <t>-870498705</t>
  </si>
  <si>
    <t>254</t>
  </si>
  <si>
    <t>783827489</t>
  </si>
  <si>
    <t>Krycí (ochranný ) nátěr omítek dvojnásobný hladkých omítek hladkých, zrnitých tenkovrstvých nebo štukových stupně členitosti 5 Příplatek k cenám -7481 až -7487 za biocidní přísadu</t>
  </si>
  <si>
    <t>2129768039</t>
  </si>
  <si>
    <t>784</t>
  </si>
  <si>
    <t>Dokončovací práce - malby a tapety</t>
  </si>
  <si>
    <t>255</t>
  </si>
  <si>
    <t>784_001</t>
  </si>
  <si>
    <t>Stržení šlemu podhledu</t>
  </si>
  <si>
    <t>2048542802</t>
  </si>
  <si>
    <t>256</t>
  </si>
  <si>
    <t>784_002</t>
  </si>
  <si>
    <t>D+M omyvatelného olejového nátěru schodiště, vč. přípravy podkladu</t>
  </si>
  <si>
    <t>547996114</t>
  </si>
  <si>
    <t>1,5*(7,7+9+1,4)</t>
  </si>
  <si>
    <t>257</t>
  </si>
  <si>
    <t>784111031</t>
  </si>
  <si>
    <t>Omytí podkladu omytí v místnostech výšky do 3,80 m</t>
  </si>
  <si>
    <t>-1830161025</t>
  </si>
  <si>
    <t>258</t>
  </si>
  <si>
    <t>784121001</t>
  </si>
  <si>
    <t>Oškrabání malby v místnostech výšky do 3,80 m</t>
  </si>
  <si>
    <t>-1368257955</t>
  </si>
  <si>
    <t xml:space="preserve">Poznámka k souboru cen:_x000d_
1. Cenami souboru cen se oceňuje jakýkoli počet současně škrabaných vrstev barvy._x000d_
</t>
  </si>
  <si>
    <t>259</t>
  </si>
  <si>
    <t>784181121</t>
  </si>
  <si>
    <t>Penetrace podkladu jednonásobná hloubková v místnostech výšky do 3,80 m</t>
  </si>
  <si>
    <t>788611632</t>
  </si>
  <si>
    <t>(14,98+15,28+9,55+12,53)*2</t>
  </si>
  <si>
    <t>"malby po výměně oken"</t>
  </si>
  <si>
    <t>"D1.1-01-03+10"</t>
  </si>
  <si>
    <t>"1.PP"2,65*(4,2+4,23+2,48*2+3,225+3+1,6+3,6+3,42+1,52+1,23+2,29)-0,98*0,9*2-0,9*0,87*2-0,95*0,95-0,9*0,95-0,75*0,6*2-0,7*0,75-1*0,95</t>
  </si>
  <si>
    <t>"ostění"0,5*(0,98+1,1*2+1,02+1,1*2+1+1,95*2+1,07+1,95*2+2,05+1*2+1,255+1,15*2+0,95+0,75*4+0,98+0,7+0,75*2)</t>
  </si>
  <si>
    <t>"1.NP"3,3*(4,96+4,62+4,56+5,38+1,27+1,26+1,57+1,26+0,315*2+3,295+2,05+1,35+1,05+0,43+0,32+0,8+0,74+1,79+3,86)-1*2*2-0,7*2,05*2-1,2*2,05-1,05*2,05*4</t>
  </si>
  <si>
    <t>-0,9*2,05-0,6*1,25-1*2,05*3-1*2+"ostění"0,5*(1,26+2,2*2+3,37+2,18*2+1,26*4+2,38*2+2,2*6+1,05+2,2*2+0,8+1,5*2+1*3+2,05*6+1+2*2)</t>
  </si>
  <si>
    <t>"2.NP"3,3*(3,32+4,79+4,76+5,4+1,3*2+1,54+1,62+1,32+0,47+1,6+1,7+3,215+1,295+1,95+3,8)-1*2,05*6-0,7*2*2-1,1*2-1,05*2,05-0,95*2,05-0,6*2-0,95*2*3</t>
  </si>
  <si>
    <t>"ostění"0,5*(1,32+1,75*2+1,3*2,25*2+1,3+2,25*2+3,38+2,25*2+1,3+2,25*2+1,27+2,19*2+1,32+1,25+2,15*4+1,08+2,3*4+0,82+1,08*3+2,25*6)</t>
  </si>
  <si>
    <t>260</t>
  </si>
  <si>
    <t>784221101</t>
  </si>
  <si>
    <t>Malby z malířských směsí otěruvzdorných za sucha dvojnásobné, bílé za sucha otěruvzdorné dobře v místnostech výšky do 3,80 m</t>
  </si>
  <si>
    <t>1240124509</t>
  </si>
  <si>
    <t>14,98+15,28+9,55+12,53+1*1,4</t>
  </si>
  <si>
    <t>HZS</t>
  </si>
  <si>
    <t>Hodinové zúčtovací sazby</t>
  </si>
  <si>
    <t>261</t>
  </si>
  <si>
    <t>HZS1291</t>
  </si>
  <si>
    <t>Hodinové zúčtovací sazby profesí HSV zemní a pomocné práce pomocný stavební dělník</t>
  </si>
  <si>
    <t>520311443</t>
  </si>
  <si>
    <t>262</t>
  </si>
  <si>
    <t>HZS1312</t>
  </si>
  <si>
    <t>Hodinové zúčtovací sazby profesí HSV provádění konstrukcí omítkář - štukatér</t>
  </si>
  <si>
    <t>1078567345</t>
  </si>
  <si>
    <t>263</t>
  </si>
  <si>
    <t>HZS2112</t>
  </si>
  <si>
    <t>Hodinové zúčtovací sazby profesí PSV provádění stavebních konstrukcí tesař odborný</t>
  </si>
  <si>
    <t>1555597226</t>
  </si>
  <si>
    <t>264</t>
  </si>
  <si>
    <t>HZS2152</t>
  </si>
  <si>
    <t>Hodinové zúčtovací sazby profesí PSV provádění stavebních konstrukcí klempíř odborný</t>
  </si>
  <si>
    <t>-1236242390</t>
  </si>
  <si>
    <t>17_057_0200 - Ostatní náklady</t>
  </si>
  <si>
    <t>001/001</t>
  </si>
  <si>
    <t>VRN - zařízení staveniště</t>
  </si>
  <si>
    <t>-886323333</t>
  </si>
  <si>
    <t>001/002</t>
  </si>
  <si>
    <t>VRN - osazení měřičů vody a elektřiny, náklady na energie a zdroje</t>
  </si>
  <si>
    <t>-1268848947</t>
  </si>
  <si>
    <t>001/003</t>
  </si>
  <si>
    <t>VRN - dokumentace skutečného provedení stavu ( „DSPS“) ve 4 vyhotoveních (3x tisk + 1x dig. forma)</t>
  </si>
  <si>
    <t>-1158389660</t>
  </si>
  <si>
    <t>001/004</t>
  </si>
  <si>
    <t>VRN - provedení úklid stavby a dotčeného okolí, provédení likvidaci zařízení staveniště do jednoho týdne od ukončení činností</t>
  </si>
  <si>
    <t>-1505711790</t>
  </si>
  <si>
    <t>001/005</t>
  </si>
  <si>
    <t>VRN - náklady na jednání s památkáři v rámci postupu prací, odsouhlasení materiálů, řešení</t>
  </si>
  <si>
    <t>-1346197665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</si>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</sst>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38"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18</v>
      </c>
    </row>
    <row r="7" s="1" customFormat="1" ht="12" customHeight="1">
      <c r="B7" s="23"/>
      <c r="C7" s="24"/>
      <c r="D7" s="34"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21</v>
      </c>
      <c r="AL7" s="24"/>
      <c r="AM7" s="24"/>
      <c r="AN7" s="29" t="s">
        <v>20</v>
      </c>
      <c r="AO7" s="24"/>
      <c r="AP7" s="24"/>
      <c r="AQ7" s="24"/>
      <c r="AR7" s="22"/>
      <c r="BE7" s="33"/>
      <c r="BS7" s="19" t="s">
        <v>22</v>
      </c>
    </row>
    <row r="8" s="1" customFormat="1" ht="12" customHeight="1">
      <c r="B8" s="23"/>
      <c r="C8" s="24"/>
      <c r="D8" s="34" t="s">
        <v>23</v>
      </c>
      <c r="E8" s="24"/>
      <c r="F8" s="24"/>
      <c r="G8" s="24"/>
      <c r="H8" s="24"/>
      <c r="I8" s="24"/>
      <c r="J8" s="24"/>
      <c r="K8" s="29" t="s">
        <v>24</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25</v>
      </c>
      <c r="AL8" s="24"/>
      <c r="AM8" s="24"/>
      <c r="AN8" s="35" t="s">
        <v>26</v>
      </c>
      <c r="AO8" s="24"/>
      <c r="AP8" s="24"/>
      <c r="AQ8" s="24"/>
      <c r="AR8" s="22"/>
      <c r="BE8" s="33"/>
      <c r="BS8" s="19" t="s">
        <v>27</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28</v>
      </c>
    </row>
    <row r="10" s="1" customFormat="1" ht="12" customHeight="1">
      <c r="B10" s="23"/>
      <c r="C10" s="24"/>
      <c r="D10" s="34" t="s">
        <v>29</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30</v>
      </c>
      <c r="AL10" s="24"/>
      <c r="AM10" s="24"/>
      <c r="AN10" s="29" t="s">
        <v>31</v>
      </c>
      <c r="AO10" s="24"/>
      <c r="AP10" s="24"/>
      <c r="AQ10" s="24"/>
      <c r="AR10" s="22"/>
      <c r="BE10" s="33"/>
      <c r="BS10" s="19" t="s">
        <v>18</v>
      </c>
    </row>
    <row r="11" s="1" customFormat="1" ht="18.48" customHeight="1">
      <c r="B11" s="23"/>
      <c r="C11" s="24"/>
      <c r="D11" s="24"/>
      <c r="E11" s="29" t="s">
        <v>32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33</v>
      </c>
      <c r="AL11" s="24"/>
      <c r="AM11" s="24"/>
      <c r="AN11" s="29" t="s">
        <v>20</v>
      </c>
      <c r="AO11" s="24"/>
      <c r="AP11" s="24"/>
      <c r="AQ11" s="24"/>
      <c r="AR11" s="22"/>
      <c r="BE11" s="33"/>
      <c r="BS11" s="19" t="s">
        <v>18</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18</v>
      </c>
    </row>
    <row r="13" s="1" customFormat="1" ht="12" customHeight="1">
      <c r="B13" s="23"/>
      <c r="C13" s="24"/>
      <c r="D13" s="34" t="s">
        <v>34</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30</v>
      </c>
      <c r="AL13" s="24"/>
      <c r="AM13" s="24"/>
      <c r="AN13" s="36" t="s">
        <v>35</v>
      </c>
      <c r="AO13" s="24"/>
      <c r="AP13" s="24"/>
      <c r="AQ13" s="24"/>
      <c r="AR13" s="22"/>
      <c r="BE13" s="33"/>
      <c r="BS13" s="19" t="s">
        <v>18</v>
      </c>
    </row>
    <row r="14">
      <c r="B14" s="23"/>
      <c r="C14" s="24"/>
      <c r="D14" s="24"/>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33</v>
      </c>
      <c r="AL14" s="24"/>
      <c r="AM14" s="24"/>
      <c r="AN14" s="36" t="s">
        <v>35</v>
      </c>
      <c r="AO14" s="24"/>
      <c r="AP14" s="24"/>
      <c r="AQ14" s="24"/>
      <c r="AR14" s="22"/>
      <c r="BE14" s="33"/>
      <c r="BS14" s="19" t="s">
        <v>18</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36</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30</v>
      </c>
      <c r="AL16" s="24"/>
      <c r="AM16" s="24"/>
      <c r="AN16" s="29" t="s">
        <v>20</v>
      </c>
      <c r="AO16" s="24"/>
      <c r="AP16" s="24"/>
      <c r="AQ16" s="24"/>
      <c r="AR16" s="22"/>
      <c r="BE16" s="33"/>
      <c r="BS16" s="19" t="s">
        <v>4</v>
      </c>
    </row>
    <row r="17" s="1" customFormat="1" ht="18.48" customHeight="1">
      <c r="B17" s="23"/>
      <c r="C17" s="24"/>
      <c r="D17" s="24"/>
      <c r="E17" s="29" t="s">
        <v>37</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33</v>
      </c>
      <c r="AL17" s="24"/>
      <c r="AM17" s="24"/>
      <c r="AN17" s="29" t="s">
        <v>20</v>
      </c>
      <c r="AO17" s="24"/>
      <c r="AP17" s="24"/>
      <c r="AQ17" s="24"/>
      <c r="AR17" s="22"/>
      <c r="BE17" s="33"/>
      <c r="BS17" s="19" t="s">
        <v>38</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39</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30</v>
      </c>
      <c r="AL19" s="24"/>
      <c r="AM19" s="24"/>
      <c r="AN19" s="29" t="s">
        <v>20</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33</v>
      </c>
      <c r="AL20" s="24"/>
      <c r="AM20" s="24"/>
      <c r="AN20" s="29" t="s">
        <v>20</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51"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20_049_0000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Stavební úpravy pro energetické úspory MŠ Sedmikráska</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23</v>
      </c>
      <c r="D47" s="42"/>
      <c r="E47" s="42"/>
      <c r="F47" s="42"/>
      <c r="G47" s="42"/>
      <c r="H47" s="42"/>
      <c r="I47" s="42"/>
      <c r="J47" s="42"/>
      <c r="K47" s="42"/>
      <c r="L47" s="73" t="str">
        <f>IF(K8="","",K8)</f>
        <v>MŠ Sedmikráska</v>
      </c>
      <c r="M47" s="42"/>
      <c r="N47" s="42"/>
      <c r="O47" s="42"/>
      <c r="P47" s="42"/>
      <c r="Q47" s="42"/>
      <c r="R47" s="42"/>
      <c r="S47" s="42"/>
      <c r="T47" s="42"/>
      <c r="U47" s="42"/>
      <c r="V47" s="42"/>
      <c r="W47" s="42"/>
      <c r="X47" s="42"/>
      <c r="Y47" s="42"/>
      <c r="Z47" s="42"/>
      <c r="AA47" s="42"/>
      <c r="AB47" s="42"/>
      <c r="AC47" s="42"/>
      <c r="AD47" s="42"/>
      <c r="AE47" s="42"/>
      <c r="AF47" s="42"/>
      <c r="AG47" s="42"/>
      <c r="AH47" s="42"/>
      <c r="AI47" s="34" t="s">
        <v>25</v>
      </c>
      <c r="AJ47" s="42"/>
      <c r="AK47" s="42"/>
      <c r="AL47" s="42"/>
      <c r="AM47" s="74" t="str">
        <f>IF(AN8= "","",AN8)</f>
        <v>30. 6. 2020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29</v>
      </c>
      <c r="D49" s="42"/>
      <c r="E49" s="42"/>
      <c r="F49" s="42"/>
      <c r="G49" s="42"/>
      <c r="H49" s="42"/>
      <c r="I49" s="42"/>
      <c r="J49" s="42"/>
      <c r="K49" s="42"/>
      <c r="L49" s="66" t="str">
        <f>IF(E11= "","",E11)</f>
        <v xml:space="preserve">STATUTÁRNÍ MĚSTO LIBEREC </v>
      </c>
      <c r="M49" s="42"/>
      <c r="N49" s="42"/>
      <c r="O49" s="42"/>
      <c r="P49" s="42"/>
      <c r="Q49" s="42"/>
      <c r="R49" s="42"/>
      <c r="S49" s="42"/>
      <c r="T49" s="42"/>
      <c r="U49" s="42"/>
      <c r="V49" s="42"/>
      <c r="W49" s="42"/>
      <c r="X49" s="42"/>
      <c r="Y49" s="42"/>
      <c r="Z49" s="42"/>
      <c r="AA49" s="42"/>
      <c r="AB49" s="42"/>
      <c r="AC49" s="42"/>
      <c r="AD49" s="42"/>
      <c r="AE49" s="42"/>
      <c r="AF49" s="42"/>
      <c r="AG49" s="42"/>
      <c r="AH49" s="42"/>
      <c r="AI49" s="34" t="s">
        <v>36</v>
      </c>
      <c r="AJ49" s="42"/>
      <c r="AK49" s="42"/>
      <c r="AL49" s="42"/>
      <c r="AM49" s="75" t="str">
        <f>IF(E17="","",E17)</f>
        <v>Ing. Radomír Hladký</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34</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39</v>
      </c>
      <c r="AJ50" s="42"/>
      <c r="AK50" s="42"/>
      <c r="AL50" s="42"/>
      <c r="AM50" s="75" t="str">
        <f>IF(E20="","",E20)</f>
        <v>Ing. Radomír Hladký</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ROUND(SUM(AG55:AG56),2)</f>
        <v>0</v>
      </c>
      <c r="AH54" s="103"/>
      <c r="AI54" s="103"/>
      <c r="AJ54" s="103"/>
      <c r="AK54" s="103"/>
      <c r="AL54" s="103"/>
      <c r="AM54" s="103"/>
      <c r="AN54" s="104">
        <f>SUM(AG54,AT54)</f>
        <v>0</v>
      </c>
      <c r="AO54" s="104"/>
      <c r="AP54" s="104"/>
      <c r="AQ54" s="105" t="s">
        <v>20</v>
      </c>
      <c r="AR54" s="106"/>
      <c r="AS54" s="107">
        <f>ROUND(SUM(AS55:AS56),2)</f>
        <v>0</v>
      </c>
      <c r="AT54" s="108">
        <f>ROUND(SUM(AV54:AW54),2)</f>
        <v>0</v>
      </c>
      <c r="AU54" s="109">
        <f>ROUND(SUM(AU55:AU56),5)</f>
        <v>0</v>
      </c>
      <c r="AV54" s="108">
        <f>ROUND(AZ54*L29,2)</f>
        <v>0</v>
      </c>
      <c r="AW54" s="108">
        <f>ROUND(BA54*L30,2)</f>
        <v>0</v>
      </c>
      <c r="AX54" s="108">
        <f>ROUND(BB54*L29,2)</f>
        <v>0</v>
      </c>
      <c r="AY54" s="108">
        <f>ROUND(BC54*L30,2)</f>
        <v>0</v>
      </c>
      <c r="AZ54" s="108">
        <f>ROUND(SUM(AZ55:AZ56),2)</f>
        <v>0</v>
      </c>
      <c r="BA54" s="108">
        <f>ROUND(SUM(BA55:BA56),2)</f>
        <v>0</v>
      </c>
      <c r="BB54" s="108">
        <f>ROUND(SUM(BB55:BB56),2)</f>
        <v>0</v>
      </c>
      <c r="BC54" s="108">
        <f>ROUND(SUM(BC55:BC56),2)</f>
        <v>0</v>
      </c>
      <c r="BD54" s="110">
        <f>ROUND(SUM(BD55:BD56),2)</f>
        <v>0</v>
      </c>
      <c r="BE54" s="6"/>
      <c r="BS54" s="111" t="s">
        <v>75</v>
      </c>
      <c r="BT54" s="111" t="s">
        <v>76</v>
      </c>
      <c r="BU54" s="112" t="s">
        <v>77</v>
      </c>
      <c r="BV54" s="111" t="s">
        <v>78</v>
      </c>
      <c r="BW54" s="111" t="s">
        <v>5</v>
      </c>
      <c r="BX54" s="111" t="s">
        <v>79</v>
      </c>
      <c r="CL54" s="111" t="s">
        <v>20</v>
      </c>
    </row>
    <row r="55" s="7" customFormat="1" ht="27" customHeight="1">
      <c r="A55" s="113" t="s">
        <v>80</v>
      </c>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'17_057_0100 - Stavební část'!J30</f>
        <v>0</v>
      </c>
      <c r="AH55" s="117"/>
      <c r="AI55" s="117"/>
      <c r="AJ55" s="117"/>
      <c r="AK55" s="117"/>
      <c r="AL55" s="117"/>
      <c r="AM55" s="117"/>
      <c r="AN55" s="118">
        <f>SUM(AG55,AT55)</f>
        <v>0</v>
      </c>
      <c r="AO55" s="117"/>
      <c r="AP55" s="117"/>
      <c r="AQ55" s="119" t="s">
        <v>83</v>
      </c>
      <c r="AR55" s="120"/>
      <c r="AS55" s="121">
        <v>0</v>
      </c>
      <c r="AT55" s="122">
        <f>ROUND(SUM(AV55:AW55),2)</f>
        <v>0</v>
      </c>
      <c r="AU55" s="123">
        <f>'17_057_0100 - Stavební část'!P101</f>
        <v>0</v>
      </c>
      <c r="AV55" s="122">
        <f>'17_057_0100 - Stavební část'!J33</f>
        <v>0</v>
      </c>
      <c r="AW55" s="122">
        <f>'17_057_0100 - Stavební část'!J34</f>
        <v>0</v>
      </c>
      <c r="AX55" s="122">
        <f>'17_057_0100 - Stavební část'!J35</f>
        <v>0</v>
      </c>
      <c r="AY55" s="122">
        <f>'17_057_0100 - Stavební část'!J36</f>
        <v>0</v>
      </c>
      <c r="AZ55" s="122">
        <f>'17_057_0100 - Stavební část'!F33</f>
        <v>0</v>
      </c>
      <c r="BA55" s="122">
        <f>'17_057_0100 - Stavební část'!F34</f>
        <v>0</v>
      </c>
      <c r="BB55" s="122">
        <f>'17_057_0100 - Stavební část'!F35</f>
        <v>0</v>
      </c>
      <c r="BC55" s="122">
        <f>'17_057_0100 - Stavební část'!F36</f>
        <v>0</v>
      </c>
      <c r="BD55" s="124">
        <f>'17_057_0100 - Stavební část'!F37</f>
        <v>0</v>
      </c>
      <c r="BE55" s="7"/>
      <c r="BT55" s="125" t="s">
        <v>22</v>
      </c>
      <c r="BV55" s="125" t="s">
        <v>78</v>
      </c>
      <c r="BW55" s="125" t="s">
        <v>84</v>
      </c>
      <c r="BX55" s="125" t="s">
        <v>5</v>
      </c>
      <c r="CL55" s="125" t="s">
        <v>20</v>
      </c>
      <c r="CM55" s="125" t="s">
        <v>85</v>
      </c>
    </row>
    <row r="56" s="7" customFormat="1" ht="27" customHeight="1">
      <c r="A56" s="113" t="s">
        <v>80</v>
      </c>
      <c r="B56" s="114"/>
      <c r="C56" s="115"/>
      <c r="D56" s="116" t="s">
        <v>86</v>
      </c>
      <c r="E56" s="116"/>
      <c r="F56" s="116"/>
      <c r="G56" s="116"/>
      <c r="H56" s="116"/>
      <c r="I56" s="117"/>
      <c r="J56" s="116" t="s">
        <v>87</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'17_057_0200 - Ostatní nák...'!J30</f>
        <v>0</v>
      </c>
      <c r="AH56" s="117"/>
      <c r="AI56" s="117"/>
      <c r="AJ56" s="117"/>
      <c r="AK56" s="117"/>
      <c r="AL56" s="117"/>
      <c r="AM56" s="117"/>
      <c r="AN56" s="118">
        <f>SUM(AG56,AT56)</f>
        <v>0</v>
      </c>
      <c r="AO56" s="117"/>
      <c r="AP56" s="117"/>
      <c r="AQ56" s="119" t="s">
        <v>83</v>
      </c>
      <c r="AR56" s="120"/>
      <c r="AS56" s="126">
        <v>0</v>
      </c>
      <c r="AT56" s="127">
        <f>ROUND(SUM(AV56:AW56),2)</f>
        <v>0</v>
      </c>
      <c r="AU56" s="128">
        <f>'17_057_0200 - Ostatní nák...'!P80</f>
        <v>0</v>
      </c>
      <c r="AV56" s="127">
        <f>'17_057_0200 - Ostatní nák...'!J33</f>
        <v>0</v>
      </c>
      <c r="AW56" s="127">
        <f>'17_057_0200 - Ostatní nák...'!J34</f>
        <v>0</v>
      </c>
      <c r="AX56" s="127">
        <f>'17_057_0200 - Ostatní nák...'!J35</f>
        <v>0</v>
      </c>
      <c r="AY56" s="127">
        <f>'17_057_0200 - Ostatní nák...'!J36</f>
        <v>0</v>
      </c>
      <c r="AZ56" s="127">
        <f>'17_057_0200 - Ostatní nák...'!F33</f>
        <v>0</v>
      </c>
      <c r="BA56" s="127">
        <f>'17_057_0200 - Ostatní nák...'!F34</f>
        <v>0</v>
      </c>
      <c r="BB56" s="127">
        <f>'17_057_0200 - Ostatní nák...'!F35</f>
        <v>0</v>
      </c>
      <c r="BC56" s="127">
        <f>'17_057_0200 - Ostatní nák...'!F36</f>
        <v>0</v>
      </c>
      <c r="BD56" s="129">
        <f>'17_057_0200 - Ostatní nák...'!F37</f>
        <v>0</v>
      </c>
      <c r="BE56" s="7"/>
      <c r="BT56" s="125" t="s">
        <v>22</v>
      </c>
      <c r="BV56" s="125" t="s">
        <v>78</v>
      </c>
      <c r="BW56" s="125" t="s">
        <v>88</v>
      </c>
      <c r="BX56" s="125" t="s">
        <v>5</v>
      </c>
      <c r="CL56" s="125" t="s">
        <v>20</v>
      </c>
      <c r="CM56" s="125" t="s">
        <v>85</v>
      </c>
    </row>
    <row r="57" s="2" customFormat="1" ht="30" customHeight="1">
      <c r="A57" s="40"/>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6"/>
      <c r="AS57" s="40"/>
      <c r="AT57" s="40"/>
      <c r="AU57" s="40"/>
      <c r="AV57" s="40"/>
      <c r="AW57" s="40"/>
      <c r="AX57" s="40"/>
      <c r="AY57" s="40"/>
      <c r="AZ57" s="40"/>
      <c r="BA57" s="40"/>
      <c r="BB57" s="40"/>
      <c r="BC57" s="40"/>
      <c r="BD57" s="40"/>
      <c r="BE57" s="40"/>
    </row>
    <row r="58" s="2" customFormat="1" ht="6.96" customHeight="1">
      <c r="A58" s="40"/>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6"/>
      <c r="AS58" s="40"/>
      <c r="AT58" s="40"/>
      <c r="AU58" s="40"/>
      <c r="AV58" s="40"/>
      <c r="AW58" s="40"/>
      <c r="AX58" s="40"/>
      <c r="AY58" s="40"/>
      <c r="AZ58" s="40"/>
      <c r="BA58" s="40"/>
      <c r="BB58" s="40"/>
      <c r="BC58" s="40"/>
      <c r="BD58" s="40"/>
      <c r="BE58" s="40"/>
    </row>
  </sheetData>
  <sheetProtection sheet="1" formatColumns="0" formatRows="0" objects="1" scenarios="1" spinCount="100000" saltValue="jeRiYhOy4/xr9YiUbWt+Bk7TGmysSEEU03rLfvncF6S8jSHMuz0o5dCMRLgOniOvOpyOm8gYCvyyWFBpt2YTEQ==" hashValue="iNbfXiu2PGkrhMn5bacrp4VEbX8uW+JdVDGw6i9NhJm2sXJGAMNhegH2EsoPdG5baKW5yNfJzZcjk25ZPUld8A==" algorithmName="SHA-512" password="CC35"/>
  <mergeCells count="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17_057_0100 - Stavební část'!C2" display="/"/>
    <hyperlink ref="A56" location="'17_057_0200 - Ostatní nák...'!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9" t="s">
        <v>84</v>
      </c>
    </row>
    <row r="3" s="1" customFormat="1" ht="6.96" customHeight="1">
      <c r="B3" s="131"/>
      <c r="C3" s="132"/>
      <c r="D3" s="132"/>
      <c r="E3" s="132"/>
      <c r="F3" s="132"/>
      <c r="G3" s="132"/>
      <c r="H3" s="132"/>
      <c r="I3" s="133"/>
      <c r="J3" s="132"/>
      <c r="K3" s="132"/>
      <c r="L3" s="22"/>
      <c r="AT3" s="19" t="s">
        <v>85</v>
      </c>
    </row>
    <row r="4" s="1" customFormat="1" ht="24.96" customHeight="1">
      <c r="B4" s="22"/>
      <c r="D4" s="134" t="s">
        <v>89</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Stavební úpravy pro energetické úspory MŠ Sedmikráska</v>
      </c>
      <c r="F7" s="136"/>
      <c r="G7" s="136"/>
      <c r="H7" s="136"/>
      <c r="I7" s="130"/>
      <c r="L7" s="22"/>
    </row>
    <row r="8" s="2" customFormat="1" ht="12" customHeight="1">
      <c r="A8" s="40"/>
      <c r="B8" s="46"/>
      <c r="C8" s="40"/>
      <c r="D8" s="136" t="s">
        <v>90</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91</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20</v>
      </c>
      <c r="K11" s="40"/>
      <c r="L11" s="139"/>
      <c r="S11" s="40"/>
      <c r="T11" s="40"/>
      <c r="U11" s="40"/>
      <c r="V11" s="40"/>
      <c r="W11" s="40"/>
      <c r="X11" s="40"/>
      <c r="Y11" s="40"/>
      <c r="Z11" s="40"/>
      <c r="AA11" s="40"/>
      <c r="AB11" s="40"/>
      <c r="AC11" s="40"/>
      <c r="AD11" s="40"/>
      <c r="AE11" s="40"/>
    </row>
    <row r="12" s="2" customFormat="1" ht="12" customHeight="1">
      <c r="A12" s="40"/>
      <c r="B12" s="46"/>
      <c r="C12" s="40"/>
      <c r="D12" s="136" t="s">
        <v>23</v>
      </c>
      <c r="E12" s="40"/>
      <c r="F12" s="141" t="s">
        <v>24</v>
      </c>
      <c r="G12" s="40"/>
      <c r="H12" s="40"/>
      <c r="I12" s="142" t="s">
        <v>25</v>
      </c>
      <c r="J12" s="143" t="str">
        <f>'Rekapitulace stavby'!AN8</f>
        <v>30. 6. 2020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29</v>
      </c>
      <c r="E14" s="40"/>
      <c r="F14" s="40"/>
      <c r="G14" s="40"/>
      <c r="H14" s="40"/>
      <c r="I14" s="142" t="s">
        <v>30</v>
      </c>
      <c r="J14" s="141" t="s">
        <v>31</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20</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30</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33</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30</v>
      </c>
      <c r="J20" s="141" t="s">
        <v>20</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37</v>
      </c>
      <c r="F21" s="40"/>
      <c r="G21" s="40"/>
      <c r="H21" s="40"/>
      <c r="I21" s="142" t="s">
        <v>33</v>
      </c>
      <c r="J21" s="141" t="s">
        <v>20</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39</v>
      </c>
      <c r="E23" s="40"/>
      <c r="F23" s="40"/>
      <c r="G23" s="40"/>
      <c r="H23" s="40"/>
      <c r="I23" s="142" t="s">
        <v>30</v>
      </c>
      <c r="J23" s="141" t="s">
        <v>20</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37</v>
      </c>
      <c r="F24" s="40"/>
      <c r="G24" s="40"/>
      <c r="H24" s="40"/>
      <c r="I24" s="142" t="s">
        <v>33</v>
      </c>
      <c r="J24" s="141" t="s">
        <v>20</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40</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20</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42</v>
      </c>
      <c r="E30" s="40"/>
      <c r="F30" s="40"/>
      <c r="G30" s="40"/>
      <c r="H30" s="40"/>
      <c r="I30" s="138"/>
      <c r="J30" s="152">
        <f>ROUND(J101,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44</v>
      </c>
      <c r="G32" s="40"/>
      <c r="H32" s="40"/>
      <c r="I32" s="154" t="s">
        <v>43</v>
      </c>
      <c r="J32" s="153" t="s">
        <v>45</v>
      </c>
      <c r="K32" s="40"/>
      <c r="L32" s="139"/>
      <c r="S32" s="40"/>
      <c r="T32" s="40"/>
      <c r="U32" s="40"/>
      <c r="V32" s="40"/>
      <c r="W32" s="40"/>
      <c r="X32" s="40"/>
      <c r="Y32" s="40"/>
      <c r="Z32" s="40"/>
      <c r="AA32" s="40"/>
      <c r="AB32" s="40"/>
      <c r="AC32" s="40"/>
      <c r="AD32" s="40"/>
      <c r="AE32" s="40"/>
    </row>
    <row r="33" s="2" customFormat="1" ht="14.4" customHeight="1">
      <c r="A33" s="40"/>
      <c r="B33" s="46"/>
      <c r="C33" s="40"/>
      <c r="D33" s="155" t="s">
        <v>46</v>
      </c>
      <c r="E33" s="136" t="s">
        <v>47</v>
      </c>
      <c r="F33" s="156">
        <f>ROUND((SUM(BE101:BE1154)),  2)</f>
        <v>0</v>
      </c>
      <c r="G33" s="40"/>
      <c r="H33" s="40"/>
      <c r="I33" s="157">
        <v>0.20999999999999999</v>
      </c>
      <c r="J33" s="156">
        <f>ROUND(((SUM(BE101:BE1154))*I33),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48</v>
      </c>
      <c r="F34" s="156">
        <f>ROUND((SUM(BF101:BF1154)),  2)</f>
        <v>0</v>
      </c>
      <c r="G34" s="40"/>
      <c r="H34" s="40"/>
      <c r="I34" s="157">
        <v>0.14999999999999999</v>
      </c>
      <c r="J34" s="156">
        <f>ROUND(((SUM(BF101:BF1154))*I34),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49</v>
      </c>
      <c r="F35" s="156">
        <f>ROUND((SUM(BG101:BG1154)),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50</v>
      </c>
      <c r="F36" s="156">
        <f>ROUND((SUM(BH101:BH1154)),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51</v>
      </c>
      <c r="F37" s="156">
        <f>ROUND((SUM(BI101:BI1154)),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52</v>
      </c>
      <c r="E39" s="160"/>
      <c r="F39" s="160"/>
      <c r="G39" s="161" t="s">
        <v>53</v>
      </c>
      <c r="H39" s="162" t="s">
        <v>54</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92</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Stavební úpravy pro energetické úspory MŠ Sedmikráska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90</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17_057_0100 - Stavební část</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23</v>
      </c>
      <c r="D52" s="42"/>
      <c r="E52" s="42"/>
      <c r="F52" s="29" t="str">
        <f>F12</f>
        <v>MŠ Sedmikráska</v>
      </c>
      <c r="G52" s="42"/>
      <c r="H52" s="42"/>
      <c r="I52" s="142" t="s">
        <v>25</v>
      </c>
      <c r="J52" s="74" t="str">
        <f>IF(J12="","",J12)</f>
        <v>30. 6. 2020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7.9" customHeight="1">
      <c r="A54" s="40"/>
      <c r="B54" s="41"/>
      <c r="C54" s="34" t="s">
        <v>29</v>
      </c>
      <c r="D54" s="42"/>
      <c r="E54" s="42"/>
      <c r="F54" s="29" t="str">
        <f>E15</f>
        <v xml:space="preserve">STATUTÁRNÍ MĚSTO LIBEREC </v>
      </c>
      <c r="G54" s="42"/>
      <c r="H54" s="42"/>
      <c r="I54" s="142" t="s">
        <v>36</v>
      </c>
      <c r="J54" s="38" t="str">
        <f>E21</f>
        <v>Ing. Radomír Hladký</v>
      </c>
      <c r="K54" s="42"/>
      <c r="L54" s="139"/>
      <c r="S54" s="40"/>
      <c r="T54" s="40"/>
      <c r="U54" s="40"/>
      <c r="V54" s="40"/>
      <c r="W54" s="40"/>
      <c r="X54" s="40"/>
      <c r="Y54" s="40"/>
      <c r="Z54" s="40"/>
      <c r="AA54" s="40"/>
      <c r="AB54" s="40"/>
      <c r="AC54" s="40"/>
      <c r="AD54" s="40"/>
      <c r="AE54" s="40"/>
    </row>
    <row r="55" s="2" customFormat="1" ht="27.9" customHeight="1">
      <c r="A55" s="40"/>
      <c r="B55" s="41"/>
      <c r="C55" s="34" t="s">
        <v>34</v>
      </c>
      <c r="D55" s="42"/>
      <c r="E55" s="42"/>
      <c r="F55" s="29" t="str">
        <f>IF(E18="","",E18)</f>
        <v>Vyplň údaj</v>
      </c>
      <c r="G55" s="42"/>
      <c r="H55" s="42"/>
      <c r="I55" s="142" t="s">
        <v>39</v>
      </c>
      <c r="J55" s="38" t="str">
        <f>E24</f>
        <v>Ing. Radomír Hladký</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93</v>
      </c>
      <c r="D57" s="174"/>
      <c r="E57" s="174"/>
      <c r="F57" s="174"/>
      <c r="G57" s="174"/>
      <c r="H57" s="174"/>
      <c r="I57" s="175"/>
      <c r="J57" s="176" t="s">
        <v>94</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74</v>
      </c>
      <c r="D59" s="42"/>
      <c r="E59" s="42"/>
      <c r="F59" s="42"/>
      <c r="G59" s="42"/>
      <c r="H59" s="42"/>
      <c r="I59" s="138"/>
      <c r="J59" s="104">
        <f>J101</f>
        <v>0</v>
      </c>
      <c r="K59" s="42"/>
      <c r="L59" s="139"/>
      <c r="S59" s="40"/>
      <c r="T59" s="40"/>
      <c r="U59" s="40"/>
      <c r="V59" s="40"/>
      <c r="W59" s="40"/>
      <c r="X59" s="40"/>
      <c r="Y59" s="40"/>
      <c r="Z59" s="40"/>
      <c r="AA59" s="40"/>
      <c r="AB59" s="40"/>
      <c r="AC59" s="40"/>
      <c r="AD59" s="40"/>
      <c r="AE59" s="40"/>
      <c r="AU59" s="19" t="s">
        <v>95</v>
      </c>
    </row>
    <row r="60" s="9" customFormat="1" ht="24.96" customHeight="1">
      <c r="A60" s="9"/>
      <c r="B60" s="178"/>
      <c r="C60" s="179"/>
      <c r="D60" s="180" t="s">
        <v>96</v>
      </c>
      <c r="E60" s="181"/>
      <c r="F60" s="181"/>
      <c r="G60" s="181"/>
      <c r="H60" s="181"/>
      <c r="I60" s="182"/>
      <c r="J60" s="183">
        <f>J102</f>
        <v>0</v>
      </c>
      <c r="K60" s="179"/>
      <c r="L60" s="184"/>
      <c r="S60" s="9"/>
      <c r="T60" s="9"/>
      <c r="U60" s="9"/>
      <c r="V60" s="9"/>
      <c r="W60" s="9"/>
      <c r="X60" s="9"/>
      <c r="Y60" s="9"/>
      <c r="Z60" s="9"/>
      <c r="AA60" s="9"/>
      <c r="AB60" s="9"/>
      <c r="AC60" s="9"/>
      <c r="AD60" s="9"/>
      <c r="AE60" s="9"/>
    </row>
    <row r="61" s="10" customFormat="1" ht="19.92" customHeight="1">
      <c r="A61" s="10"/>
      <c r="B61" s="185"/>
      <c r="C61" s="186"/>
      <c r="D61" s="187" t="s">
        <v>97</v>
      </c>
      <c r="E61" s="188"/>
      <c r="F61" s="188"/>
      <c r="G61" s="188"/>
      <c r="H61" s="188"/>
      <c r="I61" s="189"/>
      <c r="J61" s="190">
        <f>J103</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98</v>
      </c>
      <c r="E62" s="188"/>
      <c r="F62" s="188"/>
      <c r="G62" s="188"/>
      <c r="H62" s="188"/>
      <c r="I62" s="189"/>
      <c r="J62" s="190">
        <f>J262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99</v>
      </c>
      <c r="E63" s="188"/>
      <c r="F63" s="188"/>
      <c r="G63" s="188"/>
      <c r="H63" s="188"/>
      <c r="I63" s="189"/>
      <c r="J63" s="190">
        <f>J356</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100</v>
      </c>
      <c r="E64" s="188"/>
      <c r="F64" s="188"/>
      <c r="G64" s="188"/>
      <c r="H64" s="188"/>
      <c r="I64" s="189"/>
      <c r="J64" s="190">
        <f>J376</f>
        <v>0</v>
      </c>
      <c r="K64" s="186"/>
      <c r="L64" s="191"/>
      <c r="S64" s="10"/>
      <c r="T64" s="10"/>
      <c r="U64" s="10"/>
      <c r="V64" s="10"/>
      <c r="W64" s="10"/>
      <c r="X64" s="10"/>
      <c r="Y64" s="10"/>
      <c r="Z64" s="10"/>
      <c r="AA64" s="10"/>
      <c r="AB64" s="10"/>
      <c r="AC64" s="10"/>
      <c r="AD64" s="10"/>
      <c r="AE64" s="10"/>
    </row>
    <row r="65" s="9" customFormat="1" ht="24.96" customHeight="1">
      <c r="A65" s="9"/>
      <c r="B65" s="178"/>
      <c r="C65" s="179"/>
      <c r="D65" s="180" t="s">
        <v>101</v>
      </c>
      <c r="E65" s="181"/>
      <c r="F65" s="181"/>
      <c r="G65" s="181"/>
      <c r="H65" s="181"/>
      <c r="I65" s="182"/>
      <c r="J65" s="183">
        <f>J379</f>
        <v>0</v>
      </c>
      <c r="K65" s="179"/>
      <c r="L65" s="184"/>
      <c r="S65" s="9"/>
      <c r="T65" s="9"/>
      <c r="U65" s="9"/>
      <c r="V65" s="9"/>
      <c r="W65" s="9"/>
      <c r="X65" s="9"/>
      <c r="Y65" s="9"/>
      <c r="Z65" s="9"/>
      <c r="AA65" s="9"/>
      <c r="AB65" s="9"/>
      <c r="AC65" s="9"/>
      <c r="AD65" s="9"/>
      <c r="AE65" s="9"/>
    </row>
    <row r="66" s="9" customFormat="1" ht="24.96" customHeight="1">
      <c r="A66" s="9"/>
      <c r="B66" s="178"/>
      <c r="C66" s="179"/>
      <c r="D66" s="180" t="s">
        <v>102</v>
      </c>
      <c r="E66" s="181"/>
      <c r="F66" s="181"/>
      <c r="G66" s="181"/>
      <c r="H66" s="181"/>
      <c r="I66" s="182"/>
      <c r="J66" s="183">
        <f>J398</f>
        <v>0</v>
      </c>
      <c r="K66" s="179"/>
      <c r="L66" s="184"/>
      <c r="S66" s="9"/>
      <c r="T66" s="9"/>
      <c r="U66" s="9"/>
      <c r="V66" s="9"/>
      <c r="W66" s="9"/>
      <c r="X66" s="9"/>
      <c r="Y66" s="9"/>
      <c r="Z66" s="9"/>
      <c r="AA66" s="9"/>
      <c r="AB66" s="9"/>
      <c r="AC66" s="9"/>
      <c r="AD66" s="9"/>
      <c r="AE66" s="9"/>
    </row>
    <row r="67" s="9" customFormat="1" ht="24.96" customHeight="1">
      <c r="A67" s="9"/>
      <c r="B67" s="178"/>
      <c r="C67" s="179"/>
      <c r="D67" s="180" t="s">
        <v>103</v>
      </c>
      <c r="E67" s="181"/>
      <c r="F67" s="181"/>
      <c r="G67" s="181"/>
      <c r="H67" s="181"/>
      <c r="I67" s="182"/>
      <c r="J67" s="183">
        <f>J402</f>
        <v>0</v>
      </c>
      <c r="K67" s="179"/>
      <c r="L67" s="184"/>
      <c r="S67" s="9"/>
      <c r="T67" s="9"/>
      <c r="U67" s="9"/>
      <c r="V67" s="9"/>
      <c r="W67" s="9"/>
      <c r="X67" s="9"/>
      <c r="Y67" s="9"/>
      <c r="Z67" s="9"/>
      <c r="AA67" s="9"/>
      <c r="AB67" s="9"/>
      <c r="AC67" s="9"/>
      <c r="AD67" s="9"/>
      <c r="AE67" s="9"/>
    </row>
    <row r="68" s="10" customFormat="1" ht="19.92" customHeight="1">
      <c r="A68" s="10"/>
      <c r="B68" s="185"/>
      <c r="C68" s="186"/>
      <c r="D68" s="187" t="s">
        <v>104</v>
      </c>
      <c r="E68" s="188"/>
      <c r="F68" s="188"/>
      <c r="G68" s="188"/>
      <c r="H68" s="188"/>
      <c r="I68" s="189"/>
      <c r="J68" s="190">
        <f>J403</f>
        <v>0</v>
      </c>
      <c r="K68" s="186"/>
      <c r="L68" s="191"/>
      <c r="S68" s="10"/>
      <c r="T68" s="10"/>
      <c r="U68" s="10"/>
      <c r="V68" s="10"/>
      <c r="W68" s="10"/>
      <c r="X68" s="10"/>
      <c r="Y68" s="10"/>
      <c r="Z68" s="10"/>
      <c r="AA68" s="10"/>
      <c r="AB68" s="10"/>
      <c r="AC68" s="10"/>
      <c r="AD68" s="10"/>
      <c r="AE68" s="10"/>
    </row>
    <row r="69" s="10" customFormat="1" ht="19.92" customHeight="1">
      <c r="A69" s="10"/>
      <c r="B69" s="185"/>
      <c r="C69" s="186"/>
      <c r="D69" s="187" t="s">
        <v>105</v>
      </c>
      <c r="E69" s="188"/>
      <c r="F69" s="188"/>
      <c r="G69" s="188"/>
      <c r="H69" s="188"/>
      <c r="I69" s="189"/>
      <c r="J69" s="190">
        <f>J447</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106</v>
      </c>
      <c r="E70" s="188"/>
      <c r="F70" s="188"/>
      <c r="G70" s="188"/>
      <c r="H70" s="188"/>
      <c r="I70" s="189"/>
      <c r="J70" s="190">
        <f>J453</f>
        <v>0</v>
      </c>
      <c r="K70" s="186"/>
      <c r="L70" s="191"/>
      <c r="S70" s="10"/>
      <c r="T70" s="10"/>
      <c r="U70" s="10"/>
      <c r="V70" s="10"/>
      <c r="W70" s="10"/>
      <c r="X70" s="10"/>
      <c r="Y70" s="10"/>
      <c r="Z70" s="10"/>
      <c r="AA70" s="10"/>
      <c r="AB70" s="10"/>
      <c r="AC70" s="10"/>
      <c r="AD70" s="10"/>
      <c r="AE70" s="10"/>
    </row>
    <row r="71" s="10" customFormat="1" ht="19.92" customHeight="1">
      <c r="A71" s="10"/>
      <c r="B71" s="185"/>
      <c r="C71" s="186"/>
      <c r="D71" s="187" t="s">
        <v>107</v>
      </c>
      <c r="E71" s="188"/>
      <c r="F71" s="188"/>
      <c r="G71" s="188"/>
      <c r="H71" s="188"/>
      <c r="I71" s="189"/>
      <c r="J71" s="190">
        <f>J463</f>
        <v>0</v>
      </c>
      <c r="K71" s="186"/>
      <c r="L71" s="191"/>
      <c r="S71" s="10"/>
      <c r="T71" s="10"/>
      <c r="U71" s="10"/>
      <c r="V71" s="10"/>
      <c r="W71" s="10"/>
      <c r="X71" s="10"/>
      <c r="Y71" s="10"/>
      <c r="Z71" s="10"/>
      <c r="AA71" s="10"/>
      <c r="AB71" s="10"/>
      <c r="AC71" s="10"/>
      <c r="AD71" s="10"/>
      <c r="AE71" s="10"/>
    </row>
    <row r="72" s="10" customFormat="1" ht="19.92" customHeight="1">
      <c r="A72" s="10"/>
      <c r="B72" s="185"/>
      <c r="C72" s="186"/>
      <c r="D72" s="187" t="s">
        <v>108</v>
      </c>
      <c r="E72" s="188"/>
      <c r="F72" s="188"/>
      <c r="G72" s="188"/>
      <c r="H72" s="188"/>
      <c r="I72" s="189"/>
      <c r="J72" s="190">
        <f>J466</f>
        <v>0</v>
      </c>
      <c r="K72" s="186"/>
      <c r="L72" s="191"/>
      <c r="S72" s="10"/>
      <c r="T72" s="10"/>
      <c r="U72" s="10"/>
      <c r="V72" s="10"/>
      <c r="W72" s="10"/>
      <c r="X72" s="10"/>
      <c r="Y72" s="10"/>
      <c r="Z72" s="10"/>
      <c r="AA72" s="10"/>
      <c r="AB72" s="10"/>
      <c r="AC72" s="10"/>
      <c r="AD72" s="10"/>
      <c r="AE72" s="10"/>
    </row>
    <row r="73" s="10" customFormat="1" ht="19.92" customHeight="1">
      <c r="A73" s="10"/>
      <c r="B73" s="185"/>
      <c r="C73" s="186"/>
      <c r="D73" s="187" t="s">
        <v>109</v>
      </c>
      <c r="E73" s="188"/>
      <c r="F73" s="188"/>
      <c r="G73" s="188"/>
      <c r="H73" s="188"/>
      <c r="I73" s="189"/>
      <c r="J73" s="190">
        <f>J659</f>
        <v>0</v>
      </c>
      <c r="K73" s="186"/>
      <c r="L73" s="191"/>
      <c r="S73" s="10"/>
      <c r="T73" s="10"/>
      <c r="U73" s="10"/>
      <c r="V73" s="10"/>
      <c r="W73" s="10"/>
      <c r="X73" s="10"/>
      <c r="Y73" s="10"/>
      <c r="Z73" s="10"/>
      <c r="AA73" s="10"/>
      <c r="AB73" s="10"/>
      <c r="AC73" s="10"/>
      <c r="AD73" s="10"/>
      <c r="AE73" s="10"/>
    </row>
    <row r="74" s="10" customFormat="1" ht="19.92" customHeight="1">
      <c r="A74" s="10"/>
      <c r="B74" s="185"/>
      <c r="C74" s="186"/>
      <c r="D74" s="187" t="s">
        <v>110</v>
      </c>
      <c r="E74" s="188"/>
      <c r="F74" s="188"/>
      <c r="G74" s="188"/>
      <c r="H74" s="188"/>
      <c r="I74" s="189"/>
      <c r="J74" s="190">
        <f>J716</f>
        <v>0</v>
      </c>
      <c r="K74" s="186"/>
      <c r="L74" s="191"/>
      <c r="S74" s="10"/>
      <c r="T74" s="10"/>
      <c r="U74" s="10"/>
      <c r="V74" s="10"/>
      <c r="W74" s="10"/>
      <c r="X74" s="10"/>
      <c r="Y74" s="10"/>
      <c r="Z74" s="10"/>
      <c r="AA74" s="10"/>
      <c r="AB74" s="10"/>
      <c r="AC74" s="10"/>
      <c r="AD74" s="10"/>
      <c r="AE74" s="10"/>
    </row>
    <row r="75" s="10" customFormat="1" ht="19.92" customHeight="1">
      <c r="A75" s="10"/>
      <c r="B75" s="185"/>
      <c r="C75" s="186"/>
      <c r="D75" s="187" t="s">
        <v>111</v>
      </c>
      <c r="E75" s="188"/>
      <c r="F75" s="188"/>
      <c r="G75" s="188"/>
      <c r="H75" s="188"/>
      <c r="I75" s="189"/>
      <c r="J75" s="190">
        <f>J816</f>
        <v>0</v>
      </c>
      <c r="K75" s="186"/>
      <c r="L75" s="191"/>
      <c r="S75" s="10"/>
      <c r="T75" s="10"/>
      <c r="U75" s="10"/>
      <c r="V75" s="10"/>
      <c r="W75" s="10"/>
      <c r="X75" s="10"/>
      <c r="Y75" s="10"/>
      <c r="Z75" s="10"/>
      <c r="AA75" s="10"/>
      <c r="AB75" s="10"/>
      <c r="AC75" s="10"/>
      <c r="AD75" s="10"/>
      <c r="AE75" s="10"/>
    </row>
    <row r="76" s="10" customFormat="1" ht="19.92" customHeight="1">
      <c r="A76" s="10"/>
      <c r="B76" s="185"/>
      <c r="C76" s="186"/>
      <c r="D76" s="187" t="s">
        <v>112</v>
      </c>
      <c r="E76" s="188"/>
      <c r="F76" s="188"/>
      <c r="G76" s="188"/>
      <c r="H76" s="188"/>
      <c r="I76" s="189"/>
      <c r="J76" s="190">
        <f>J838</f>
        <v>0</v>
      </c>
      <c r="K76" s="186"/>
      <c r="L76" s="191"/>
      <c r="S76" s="10"/>
      <c r="T76" s="10"/>
      <c r="U76" s="10"/>
      <c r="V76" s="10"/>
      <c r="W76" s="10"/>
      <c r="X76" s="10"/>
      <c r="Y76" s="10"/>
      <c r="Z76" s="10"/>
      <c r="AA76" s="10"/>
      <c r="AB76" s="10"/>
      <c r="AC76" s="10"/>
      <c r="AD76" s="10"/>
      <c r="AE76" s="10"/>
    </row>
    <row r="77" s="10" customFormat="1" ht="19.92" customHeight="1">
      <c r="A77" s="10"/>
      <c r="B77" s="185"/>
      <c r="C77" s="186"/>
      <c r="D77" s="187" t="s">
        <v>113</v>
      </c>
      <c r="E77" s="188"/>
      <c r="F77" s="188"/>
      <c r="G77" s="188"/>
      <c r="H77" s="188"/>
      <c r="I77" s="189"/>
      <c r="J77" s="190">
        <f>J982</f>
        <v>0</v>
      </c>
      <c r="K77" s="186"/>
      <c r="L77" s="191"/>
      <c r="S77" s="10"/>
      <c r="T77" s="10"/>
      <c r="U77" s="10"/>
      <c r="V77" s="10"/>
      <c r="W77" s="10"/>
      <c r="X77" s="10"/>
      <c r="Y77" s="10"/>
      <c r="Z77" s="10"/>
      <c r="AA77" s="10"/>
      <c r="AB77" s="10"/>
      <c r="AC77" s="10"/>
      <c r="AD77" s="10"/>
      <c r="AE77" s="10"/>
    </row>
    <row r="78" s="10" customFormat="1" ht="19.92" customHeight="1">
      <c r="A78" s="10"/>
      <c r="B78" s="185"/>
      <c r="C78" s="186"/>
      <c r="D78" s="187" t="s">
        <v>114</v>
      </c>
      <c r="E78" s="188"/>
      <c r="F78" s="188"/>
      <c r="G78" s="188"/>
      <c r="H78" s="188"/>
      <c r="I78" s="189"/>
      <c r="J78" s="190">
        <f>J1003</f>
        <v>0</v>
      </c>
      <c r="K78" s="186"/>
      <c r="L78" s="191"/>
      <c r="S78" s="10"/>
      <c r="T78" s="10"/>
      <c r="U78" s="10"/>
      <c r="V78" s="10"/>
      <c r="W78" s="10"/>
      <c r="X78" s="10"/>
      <c r="Y78" s="10"/>
      <c r="Z78" s="10"/>
      <c r="AA78" s="10"/>
      <c r="AB78" s="10"/>
      <c r="AC78" s="10"/>
      <c r="AD78" s="10"/>
      <c r="AE78" s="10"/>
    </row>
    <row r="79" s="10" customFormat="1" ht="19.92" customHeight="1">
      <c r="A79" s="10"/>
      <c r="B79" s="185"/>
      <c r="C79" s="186"/>
      <c r="D79" s="187" t="s">
        <v>115</v>
      </c>
      <c r="E79" s="188"/>
      <c r="F79" s="188"/>
      <c r="G79" s="188"/>
      <c r="H79" s="188"/>
      <c r="I79" s="189"/>
      <c r="J79" s="190">
        <f>J1010</f>
        <v>0</v>
      </c>
      <c r="K79" s="186"/>
      <c r="L79" s="191"/>
      <c r="S79" s="10"/>
      <c r="T79" s="10"/>
      <c r="U79" s="10"/>
      <c r="V79" s="10"/>
      <c r="W79" s="10"/>
      <c r="X79" s="10"/>
      <c r="Y79" s="10"/>
      <c r="Z79" s="10"/>
      <c r="AA79" s="10"/>
      <c r="AB79" s="10"/>
      <c r="AC79" s="10"/>
      <c r="AD79" s="10"/>
      <c r="AE79" s="10"/>
    </row>
    <row r="80" s="10" customFormat="1" ht="19.92" customHeight="1">
      <c r="A80" s="10"/>
      <c r="B80" s="185"/>
      <c r="C80" s="186"/>
      <c r="D80" s="187" t="s">
        <v>116</v>
      </c>
      <c r="E80" s="188"/>
      <c r="F80" s="188"/>
      <c r="G80" s="188"/>
      <c r="H80" s="188"/>
      <c r="I80" s="189"/>
      <c r="J80" s="190">
        <f>J1108</f>
        <v>0</v>
      </c>
      <c r="K80" s="186"/>
      <c r="L80" s="191"/>
      <c r="S80" s="10"/>
      <c r="T80" s="10"/>
      <c r="U80" s="10"/>
      <c r="V80" s="10"/>
      <c r="W80" s="10"/>
      <c r="X80" s="10"/>
      <c r="Y80" s="10"/>
      <c r="Z80" s="10"/>
      <c r="AA80" s="10"/>
      <c r="AB80" s="10"/>
      <c r="AC80" s="10"/>
      <c r="AD80" s="10"/>
      <c r="AE80" s="10"/>
    </row>
    <row r="81" s="9" customFormat="1" ht="24.96" customHeight="1">
      <c r="A81" s="9"/>
      <c r="B81" s="178"/>
      <c r="C81" s="179"/>
      <c r="D81" s="180" t="s">
        <v>117</v>
      </c>
      <c r="E81" s="181"/>
      <c r="F81" s="181"/>
      <c r="G81" s="181"/>
      <c r="H81" s="181"/>
      <c r="I81" s="182"/>
      <c r="J81" s="183">
        <f>J1150</f>
        <v>0</v>
      </c>
      <c r="K81" s="179"/>
      <c r="L81" s="184"/>
      <c r="S81" s="9"/>
      <c r="T81" s="9"/>
      <c r="U81" s="9"/>
      <c r="V81" s="9"/>
      <c r="W81" s="9"/>
      <c r="X81" s="9"/>
      <c r="Y81" s="9"/>
      <c r="Z81" s="9"/>
      <c r="AA81" s="9"/>
      <c r="AB81" s="9"/>
      <c r="AC81" s="9"/>
      <c r="AD81" s="9"/>
      <c r="AE81" s="9"/>
    </row>
    <row r="82" s="2" customFormat="1" ht="21.84" customHeight="1">
      <c r="A82" s="40"/>
      <c r="B82" s="41"/>
      <c r="C82" s="42"/>
      <c r="D82" s="42"/>
      <c r="E82" s="42"/>
      <c r="F82" s="42"/>
      <c r="G82" s="42"/>
      <c r="H82" s="42"/>
      <c r="I82" s="138"/>
      <c r="J82" s="42"/>
      <c r="K82" s="42"/>
      <c r="L82" s="139"/>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168"/>
      <c r="J83" s="62"/>
      <c r="K83" s="62"/>
      <c r="L83" s="139"/>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171"/>
      <c r="J87" s="64"/>
      <c r="K87" s="64"/>
      <c r="L87" s="139"/>
      <c r="S87" s="40"/>
      <c r="T87" s="40"/>
      <c r="U87" s="40"/>
      <c r="V87" s="40"/>
      <c r="W87" s="40"/>
      <c r="X87" s="40"/>
      <c r="Y87" s="40"/>
      <c r="Z87" s="40"/>
      <c r="AA87" s="40"/>
      <c r="AB87" s="40"/>
      <c r="AC87" s="40"/>
      <c r="AD87" s="40"/>
      <c r="AE87" s="40"/>
    </row>
    <row r="88" s="2" customFormat="1" ht="24.96" customHeight="1">
      <c r="A88" s="40"/>
      <c r="B88" s="41"/>
      <c r="C88" s="25" t="s">
        <v>118</v>
      </c>
      <c r="D88" s="42"/>
      <c r="E88" s="42"/>
      <c r="F88" s="42"/>
      <c r="G88" s="42"/>
      <c r="H88" s="42"/>
      <c r="I88" s="138"/>
      <c r="J88" s="42"/>
      <c r="K88" s="42"/>
      <c r="L88" s="139"/>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38"/>
      <c r="J89" s="42"/>
      <c r="K89" s="42"/>
      <c r="L89" s="139"/>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138"/>
      <c r="J90" s="42"/>
      <c r="K90" s="42"/>
      <c r="L90" s="139"/>
      <c r="S90" s="40"/>
      <c r="T90" s="40"/>
      <c r="U90" s="40"/>
      <c r="V90" s="40"/>
      <c r="W90" s="40"/>
      <c r="X90" s="40"/>
      <c r="Y90" s="40"/>
      <c r="Z90" s="40"/>
      <c r="AA90" s="40"/>
      <c r="AB90" s="40"/>
      <c r="AC90" s="40"/>
      <c r="AD90" s="40"/>
      <c r="AE90" s="40"/>
    </row>
    <row r="91" s="2" customFormat="1" ht="16.5" customHeight="1">
      <c r="A91" s="40"/>
      <c r="B91" s="41"/>
      <c r="C91" s="42"/>
      <c r="D91" s="42"/>
      <c r="E91" s="172" t="str">
        <f>E7</f>
        <v>Stavební úpravy pro energetické úspory MŠ Sedmikráska</v>
      </c>
      <c r="F91" s="34"/>
      <c r="G91" s="34"/>
      <c r="H91" s="34"/>
      <c r="I91" s="138"/>
      <c r="J91" s="42"/>
      <c r="K91" s="42"/>
      <c r="L91" s="139"/>
      <c r="S91" s="40"/>
      <c r="T91" s="40"/>
      <c r="U91" s="40"/>
      <c r="V91" s="40"/>
      <c r="W91" s="40"/>
      <c r="X91" s="40"/>
      <c r="Y91" s="40"/>
      <c r="Z91" s="40"/>
      <c r="AA91" s="40"/>
      <c r="AB91" s="40"/>
      <c r="AC91" s="40"/>
      <c r="AD91" s="40"/>
      <c r="AE91" s="40"/>
    </row>
    <row r="92" s="2" customFormat="1" ht="12" customHeight="1">
      <c r="A92" s="40"/>
      <c r="B92" s="41"/>
      <c r="C92" s="34" t="s">
        <v>90</v>
      </c>
      <c r="D92" s="42"/>
      <c r="E92" s="42"/>
      <c r="F92" s="42"/>
      <c r="G92" s="42"/>
      <c r="H92" s="42"/>
      <c r="I92" s="138"/>
      <c r="J92" s="42"/>
      <c r="K92" s="42"/>
      <c r="L92" s="139"/>
      <c r="S92" s="40"/>
      <c r="T92" s="40"/>
      <c r="U92" s="40"/>
      <c r="V92" s="40"/>
      <c r="W92" s="40"/>
      <c r="X92" s="40"/>
      <c r="Y92" s="40"/>
      <c r="Z92" s="40"/>
      <c r="AA92" s="40"/>
      <c r="AB92" s="40"/>
      <c r="AC92" s="40"/>
      <c r="AD92" s="40"/>
      <c r="AE92" s="40"/>
    </row>
    <row r="93" s="2" customFormat="1" ht="16.5" customHeight="1">
      <c r="A93" s="40"/>
      <c r="B93" s="41"/>
      <c r="C93" s="42"/>
      <c r="D93" s="42"/>
      <c r="E93" s="71" t="str">
        <f>E9</f>
        <v>17_057_0100 - Stavební část</v>
      </c>
      <c r="F93" s="42"/>
      <c r="G93" s="42"/>
      <c r="H93" s="42"/>
      <c r="I93" s="138"/>
      <c r="J93" s="42"/>
      <c r="K93" s="42"/>
      <c r="L93" s="139"/>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38"/>
      <c r="J94" s="42"/>
      <c r="K94" s="42"/>
      <c r="L94" s="139"/>
      <c r="S94" s="40"/>
      <c r="T94" s="40"/>
      <c r="U94" s="40"/>
      <c r="V94" s="40"/>
      <c r="W94" s="40"/>
      <c r="X94" s="40"/>
      <c r="Y94" s="40"/>
      <c r="Z94" s="40"/>
      <c r="AA94" s="40"/>
      <c r="AB94" s="40"/>
      <c r="AC94" s="40"/>
      <c r="AD94" s="40"/>
      <c r="AE94" s="40"/>
    </row>
    <row r="95" s="2" customFormat="1" ht="12" customHeight="1">
      <c r="A95" s="40"/>
      <c r="B95" s="41"/>
      <c r="C95" s="34" t="s">
        <v>23</v>
      </c>
      <c r="D95" s="42"/>
      <c r="E95" s="42"/>
      <c r="F95" s="29" t="str">
        <f>F12</f>
        <v>MŠ Sedmikráska</v>
      </c>
      <c r="G95" s="42"/>
      <c r="H95" s="42"/>
      <c r="I95" s="142" t="s">
        <v>25</v>
      </c>
      <c r="J95" s="74" t="str">
        <f>IF(J12="","",J12)</f>
        <v>30. 6. 2020</v>
      </c>
      <c r="K95" s="42"/>
      <c r="L95" s="139"/>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138"/>
      <c r="J96" s="42"/>
      <c r="K96" s="42"/>
      <c r="L96" s="139"/>
      <c r="S96" s="40"/>
      <c r="T96" s="40"/>
      <c r="U96" s="40"/>
      <c r="V96" s="40"/>
      <c r="W96" s="40"/>
      <c r="X96" s="40"/>
      <c r="Y96" s="40"/>
      <c r="Z96" s="40"/>
      <c r="AA96" s="40"/>
      <c r="AB96" s="40"/>
      <c r="AC96" s="40"/>
      <c r="AD96" s="40"/>
      <c r="AE96" s="40"/>
    </row>
    <row r="97" s="2" customFormat="1" ht="27.9" customHeight="1">
      <c r="A97" s="40"/>
      <c r="B97" s="41"/>
      <c r="C97" s="34" t="s">
        <v>29</v>
      </c>
      <c r="D97" s="42"/>
      <c r="E97" s="42"/>
      <c r="F97" s="29" t="str">
        <f>E15</f>
        <v xml:space="preserve">STATUTÁRNÍ MĚSTO LIBEREC </v>
      </c>
      <c r="G97" s="42"/>
      <c r="H97" s="42"/>
      <c r="I97" s="142" t="s">
        <v>36</v>
      </c>
      <c r="J97" s="38" t="str">
        <f>E21</f>
        <v>Ing. Radomír Hladký</v>
      </c>
      <c r="K97" s="42"/>
      <c r="L97" s="139"/>
      <c r="S97" s="40"/>
      <c r="T97" s="40"/>
      <c r="U97" s="40"/>
      <c r="V97" s="40"/>
      <c r="W97" s="40"/>
      <c r="X97" s="40"/>
      <c r="Y97" s="40"/>
      <c r="Z97" s="40"/>
      <c r="AA97" s="40"/>
      <c r="AB97" s="40"/>
      <c r="AC97" s="40"/>
      <c r="AD97" s="40"/>
      <c r="AE97" s="40"/>
    </row>
    <row r="98" s="2" customFormat="1" ht="27.9" customHeight="1">
      <c r="A98" s="40"/>
      <c r="B98" s="41"/>
      <c r="C98" s="34" t="s">
        <v>34</v>
      </c>
      <c r="D98" s="42"/>
      <c r="E98" s="42"/>
      <c r="F98" s="29" t="str">
        <f>IF(E18="","",E18)</f>
        <v>Vyplň údaj</v>
      </c>
      <c r="G98" s="42"/>
      <c r="H98" s="42"/>
      <c r="I98" s="142" t="s">
        <v>39</v>
      </c>
      <c r="J98" s="38" t="str">
        <f>E24</f>
        <v>Ing. Radomír Hladký</v>
      </c>
      <c r="K98" s="42"/>
      <c r="L98" s="139"/>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38"/>
      <c r="J99" s="42"/>
      <c r="K99" s="42"/>
      <c r="L99" s="139"/>
      <c r="S99" s="40"/>
      <c r="T99" s="40"/>
      <c r="U99" s="40"/>
      <c r="V99" s="40"/>
      <c r="W99" s="40"/>
      <c r="X99" s="40"/>
      <c r="Y99" s="40"/>
      <c r="Z99" s="40"/>
      <c r="AA99" s="40"/>
      <c r="AB99" s="40"/>
      <c r="AC99" s="40"/>
      <c r="AD99" s="40"/>
      <c r="AE99" s="40"/>
    </row>
    <row r="100" s="11" customFormat="1" ht="29.28" customHeight="1">
      <c r="A100" s="192"/>
      <c r="B100" s="193"/>
      <c r="C100" s="194" t="s">
        <v>119</v>
      </c>
      <c r="D100" s="195" t="s">
        <v>61</v>
      </c>
      <c r="E100" s="195" t="s">
        <v>57</v>
      </c>
      <c r="F100" s="195" t="s">
        <v>58</v>
      </c>
      <c r="G100" s="195" t="s">
        <v>120</v>
      </c>
      <c r="H100" s="195" t="s">
        <v>121</v>
      </c>
      <c r="I100" s="196" t="s">
        <v>122</v>
      </c>
      <c r="J100" s="195" t="s">
        <v>94</v>
      </c>
      <c r="K100" s="197" t="s">
        <v>123</v>
      </c>
      <c r="L100" s="198"/>
      <c r="M100" s="94" t="s">
        <v>20</v>
      </c>
      <c r="N100" s="95" t="s">
        <v>46</v>
      </c>
      <c r="O100" s="95" t="s">
        <v>124</v>
      </c>
      <c r="P100" s="95" t="s">
        <v>125</v>
      </c>
      <c r="Q100" s="95" t="s">
        <v>126</v>
      </c>
      <c r="R100" s="95" t="s">
        <v>127</v>
      </c>
      <c r="S100" s="95" t="s">
        <v>128</v>
      </c>
      <c r="T100" s="96" t="s">
        <v>129</v>
      </c>
      <c r="U100" s="192"/>
      <c r="V100" s="192"/>
      <c r="W100" s="192"/>
      <c r="X100" s="192"/>
      <c r="Y100" s="192"/>
      <c r="Z100" s="192"/>
      <c r="AA100" s="192"/>
      <c r="AB100" s="192"/>
      <c r="AC100" s="192"/>
      <c r="AD100" s="192"/>
      <c r="AE100" s="192"/>
    </row>
    <row r="101" s="2" customFormat="1" ht="22.8" customHeight="1">
      <c r="A101" s="40"/>
      <c r="B101" s="41"/>
      <c r="C101" s="101" t="s">
        <v>130</v>
      </c>
      <c r="D101" s="42"/>
      <c r="E101" s="42"/>
      <c r="F101" s="42"/>
      <c r="G101" s="42"/>
      <c r="H101" s="42"/>
      <c r="I101" s="138"/>
      <c r="J101" s="199">
        <f>BK101</f>
        <v>0</v>
      </c>
      <c r="K101" s="42"/>
      <c r="L101" s="46"/>
      <c r="M101" s="97"/>
      <c r="N101" s="200"/>
      <c r="O101" s="98"/>
      <c r="P101" s="201">
        <f>P102+P379+P398+P402+P1150</f>
        <v>0</v>
      </c>
      <c r="Q101" s="98"/>
      <c r="R101" s="201">
        <f>R102+R379+R398+R402+R1150</f>
        <v>48.541072377313995</v>
      </c>
      <c r="S101" s="98"/>
      <c r="T101" s="202">
        <f>T102+T379+T398+T402+T1150</f>
        <v>56.907236109999999</v>
      </c>
      <c r="U101" s="40"/>
      <c r="V101" s="40"/>
      <c r="W101" s="40"/>
      <c r="X101" s="40"/>
      <c r="Y101" s="40"/>
      <c r="Z101" s="40"/>
      <c r="AA101" s="40"/>
      <c r="AB101" s="40"/>
      <c r="AC101" s="40"/>
      <c r="AD101" s="40"/>
      <c r="AE101" s="40"/>
      <c r="AT101" s="19" t="s">
        <v>75</v>
      </c>
      <c r="AU101" s="19" t="s">
        <v>95</v>
      </c>
      <c r="BK101" s="203">
        <f>BK102+BK379+BK398+BK402+BK1150</f>
        <v>0</v>
      </c>
    </row>
    <row r="102" s="12" customFormat="1" ht="25.92" customHeight="1">
      <c r="A102" s="12"/>
      <c r="B102" s="204"/>
      <c r="C102" s="205"/>
      <c r="D102" s="206" t="s">
        <v>75</v>
      </c>
      <c r="E102" s="207" t="s">
        <v>131</v>
      </c>
      <c r="F102" s="207" t="s">
        <v>132</v>
      </c>
      <c r="G102" s="205"/>
      <c r="H102" s="205"/>
      <c r="I102" s="208"/>
      <c r="J102" s="209">
        <f>BK102</f>
        <v>0</v>
      </c>
      <c r="K102" s="205"/>
      <c r="L102" s="210"/>
      <c r="M102" s="211"/>
      <c r="N102" s="212"/>
      <c r="O102" s="212"/>
      <c r="P102" s="213">
        <f>P103+P262+P356+P376</f>
        <v>0</v>
      </c>
      <c r="Q102" s="212"/>
      <c r="R102" s="213">
        <f>R103+R262+R356+R376</f>
        <v>30.740181324999998</v>
      </c>
      <c r="S102" s="212"/>
      <c r="T102" s="214">
        <f>T103+T262+T356+T376</f>
        <v>31.449420000000007</v>
      </c>
      <c r="U102" s="12"/>
      <c r="V102" s="12"/>
      <c r="W102" s="12"/>
      <c r="X102" s="12"/>
      <c r="Y102" s="12"/>
      <c r="Z102" s="12"/>
      <c r="AA102" s="12"/>
      <c r="AB102" s="12"/>
      <c r="AC102" s="12"/>
      <c r="AD102" s="12"/>
      <c r="AE102" s="12"/>
      <c r="AR102" s="215" t="s">
        <v>22</v>
      </c>
      <c r="AT102" s="216" t="s">
        <v>75</v>
      </c>
      <c r="AU102" s="216" t="s">
        <v>76</v>
      </c>
      <c r="AY102" s="215" t="s">
        <v>133</v>
      </c>
      <c r="BK102" s="217">
        <f>BK103+BK262+BK356+BK376</f>
        <v>0</v>
      </c>
    </row>
    <row r="103" s="12" customFormat="1" ht="22.8" customHeight="1">
      <c r="A103" s="12"/>
      <c r="B103" s="204"/>
      <c r="C103" s="205"/>
      <c r="D103" s="206" t="s">
        <v>75</v>
      </c>
      <c r="E103" s="218" t="s">
        <v>134</v>
      </c>
      <c r="F103" s="218" t="s">
        <v>135</v>
      </c>
      <c r="G103" s="205"/>
      <c r="H103" s="205"/>
      <c r="I103" s="208"/>
      <c r="J103" s="219">
        <f>BK103</f>
        <v>0</v>
      </c>
      <c r="K103" s="205"/>
      <c r="L103" s="210"/>
      <c r="M103" s="211"/>
      <c r="N103" s="212"/>
      <c r="O103" s="212"/>
      <c r="P103" s="213">
        <f>SUM(P104:P261)</f>
        <v>0</v>
      </c>
      <c r="Q103" s="212"/>
      <c r="R103" s="213">
        <f>SUM(R104:R261)</f>
        <v>30.722498359999999</v>
      </c>
      <c r="S103" s="212"/>
      <c r="T103" s="214">
        <f>SUM(T104:T261)</f>
        <v>0.133848</v>
      </c>
      <c r="U103" s="12"/>
      <c r="V103" s="12"/>
      <c r="W103" s="12"/>
      <c r="X103" s="12"/>
      <c r="Y103" s="12"/>
      <c r="Z103" s="12"/>
      <c r="AA103" s="12"/>
      <c r="AB103" s="12"/>
      <c r="AC103" s="12"/>
      <c r="AD103" s="12"/>
      <c r="AE103" s="12"/>
      <c r="AR103" s="215" t="s">
        <v>22</v>
      </c>
      <c r="AT103" s="216" t="s">
        <v>75</v>
      </c>
      <c r="AU103" s="216" t="s">
        <v>22</v>
      </c>
      <c r="AY103" s="215" t="s">
        <v>133</v>
      </c>
      <c r="BK103" s="217">
        <f>SUM(BK104:BK261)</f>
        <v>0</v>
      </c>
    </row>
    <row r="104" s="2" customFormat="1" ht="16.5" customHeight="1">
      <c r="A104" s="40"/>
      <c r="B104" s="41"/>
      <c r="C104" s="220" t="s">
        <v>22</v>
      </c>
      <c r="D104" s="220" t="s">
        <v>136</v>
      </c>
      <c r="E104" s="221" t="s">
        <v>137</v>
      </c>
      <c r="F104" s="222" t="s">
        <v>138</v>
      </c>
      <c r="G104" s="223" t="s">
        <v>139</v>
      </c>
      <c r="H104" s="224">
        <v>1</v>
      </c>
      <c r="I104" s="225"/>
      <c r="J104" s="226">
        <f>ROUND(I104*H104,2)</f>
        <v>0</v>
      </c>
      <c r="K104" s="222" t="s">
        <v>140</v>
      </c>
      <c r="L104" s="46"/>
      <c r="M104" s="227" t="s">
        <v>20</v>
      </c>
      <c r="N104" s="228" t="s">
        <v>47</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141</v>
      </c>
      <c r="AT104" s="231" t="s">
        <v>136</v>
      </c>
      <c r="AU104" s="231" t="s">
        <v>85</v>
      </c>
      <c r="AY104" s="19" t="s">
        <v>133</v>
      </c>
      <c r="BE104" s="232">
        <f>IF(N104="základní",J104,0)</f>
        <v>0</v>
      </c>
      <c r="BF104" s="232">
        <f>IF(N104="snížená",J104,0)</f>
        <v>0</v>
      </c>
      <c r="BG104" s="232">
        <f>IF(N104="zákl. přenesená",J104,0)</f>
        <v>0</v>
      </c>
      <c r="BH104" s="232">
        <f>IF(N104="sníž. přenesená",J104,0)</f>
        <v>0</v>
      </c>
      <c r="BI104" s="232">
        <f>IF(N104="nulová",J104,0)</f>
        <v>0</v>
      </c>
      <c r="BJ104" s="19" t="s">
        <v>22</v>
      </c>
      <c r="BK104" s="232">
        <f>ROUND(I104*H104,2)</f>
        <v>0</v>
      </c>
      <c r="BL104" s="19" t="s">
        <v>141</v>
      </c>
      <c r="BM104" s="231" t="s">
        <v>142</v>
      </c>
    </row>
    <row r="105" s="2" customFormat="1" ht="16.5" customHeight="1">
      <c r="A105" s="40"/>
      <c r="B105" s="41"/>
      <c r="C105" s="220" t="s">
        <v>85</v>
      </c>
      <c r="D105" s="220" t="s">
        <v>136</v>
      </c>
      <c r="E105" s="221" t="s">
        <v>143</v>
      </c>
      <c r="F105" s="222" t="s">
        <v>144</v>
      </c>
      <c r="G105" s="223" t="s">
        <v>145</v>
      </c>
      <c r="H105" s="224">
        <v>195.03</v>
      </c>
      <c r="I105" s="225"/>
      <c r="J105" s="226">
        <f>ROUND(I105*H105,2)</f>
        <v>0</v>
      </c>
      <c r="K105" s="222" t="s">
        <v>140</v>
      </c>
      <c r="L105" s="46"/>
      <c r="M105" s="227" t="s">
        <v>20</v>
      </c>
      <c r="N105" s="228" t="s">
        <v>47</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141</v>
      </c>
      <c r="AT105" s="231" t="s">
        <v>136</v>
      </c>
      <c r="AU105" s="231" t="s">
        <v>85</v>
      </c>
      <c r="AY105" s="19" t="s">
        <v>133</v>
      </c>
      <c r="BE105" s="232">
        <f>IF(N105="základní",J105,0)</f>
        <v>0</v>
      </c>
      <c r="BF105" s="232">
        <f>IF(N105="snížená",J105,0)</f>
        <v>0</v>
      </c>
      <c r="BG105" s="232">
        <f>IF(N105="zákl. přenesená",J105,0)</f>
        <v>0</v>
      </c>
      <c r="BH105" s="232">
        <f>IF(N105="sníž. přenesená",J105,0)</f>
        <v>0</v>
      </c>
      <c r="BI105" s="232">
        <f>IF(N105="nulová",J105,0)</f>
        <v>0</v>
      </c>
      <c r="BJ105" s="19" t="s">
        <v>22</v>
      </c>
      <c r="BK105" s="232">
        <f>ROUND(I105*H105,2)</f>
        <v>0</v>
      </c>
      <c r="BL105" s="19" t="s">
        <v>141</v>
      </c>
      <c r="BM105" s="231" t="s">
        <v>146</v>
      </c>
    </row>
    <row r="106" s="13" customFormat="1">
      <c r="A106" s="13"/>
      <c r="B106" s="233"/>
      <c r="C106" s="234"/>
      <c r="D106" s="235" t="s">
        <v>147</v>
      </c>
      <c r="E106" s="236" t="s">
        <v>20</v>
      </c>
      <c r="F106" s="237" t="s">
        <v>148</v>
      </c>
      <c r="G106" s="234"/>
      <c r="H106" s="236" t="s">
        <v>20</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147</v>
      </c>
      <c r="AU106" s="243" t="s">
        <v>85</v>
      </c>
      <c r="AV106" s="13" t="s">
        <v>22</v>
      </c>
      <c r="AW106" s="13" t="s">
        <v>38</v>
      </c>
      <c r="AX106" s="13" t="s">
        <v>76</v>
      </c>
      <c r="AY106" s="243" t="s">
        <v>133</v>
      </c>
    </row>
    <row r="107" s="13" customFormat="1">
      <c r="A107" s="13"/>
      <c r="B107" s="233"/>
      <c r="C107" s="234"/>
      <c r="D107" s="235" t="s">
        <v>147</v>
      </c>
      <c r="E107" s="236" t="s">
        <v>20</v>
      </c>
      <c r="F107" s="237" t="s">
        <v>149</v>
      </c>
      <c r="G107" s="234"/>
      <c r="H107" s="236" t="s">
        <v>20</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147</v>
      </c>
      <c r="AU107" s="243" t="s">
        <v>85</v>
      </c>
      <c r="AV107" s="13" t="s">
        <v>22</v>
      </c>
      <c r="AW107" s="13" t="s">
        <v>38</v>
      </c>
      <c r="AX107" s="13" t="s">
        <v>76</v>
      </c>
      <c r="AY107" s="243" t="s">
        <v>133</v>
      </c>
    </row>
    <row r="108" s="13" customFormat="1">
      <c r="A108" s="13"/>
      <c r="B108" s="233"/>
      <c r="C108" s="234"/>
      <c r="D108" s="235" t="s">
        <v>147</v>
      </c>
      <c r="E108" s="236" t="s">
        <v>20</v>
      </c>
      <c r="F108" s="237" t="s">
        <v>150</v>
      </c>
      <c r="G108" s="234"/>
      <c r="H108" s="236" t="s">
        <v>20</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147</v>
      </c>
      <c r="AU108" s="243" t="s">
        <v>85</v>
      </c>
      <c r="AV108" s="13" t="s">
        <v>22</v>
      </c>
      <c r="AW108" s="13" t="s">
        <v>38</v>
      </c>
      <c r="AX108" s="13" t="s">
        <v>76</v>
      </c>
      <c r="AY108" s="243" t="s">
        <v>133</v>
      </c>
    </row>
    <row r="109" s="13" customFormat="1">
      <c r="A109" s="13"/>
      <c r="B109" s="233"/>
      <c r="C109" s="234"/>
      <c r="D109" s="235" t="s">
        <v>147</v>
      </c>
      <c r="E109" s="236" t="s">
        <v>20</v>
      </c>
      <c r="F109" s="237" t="s">
        <v>151</v>
      </c>
      <c r="G109" s="234"/>
      <c r="H109" s="236" t="s">
        <v>20</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147</v>
      </c>
      <c r="AU109" s="243" t="s">
        <v>85</v>
      </c>
      <c r="AV109" s="13" t="s">
        <v>22</v>
      </c>
      <c r="AW109" s="13" t="s">
        <v>38</v>
      </c>
      <c r="AX109" s="13" t="s">
        <v>76</v>
      </c>
      <c r="AY109" s="243" t="s">
        <v>133</v>
      </c>
    </row>
    <row r="110" s="13" customFormat="1">
      <c r="A110" s="13"/>
      <c r="B110" s="233"/>
      <c r="C110" s="234"/>
      <c r="D110" s="235" t="s">
        <v>147</v>
      </c>
      <c r="E110" s="236" t="s">
        <v>20</v>
      </c>
      <c r="F110" s="237" t="s">
        <v>152</v>
      </c>
      <c r="G110" s="234"/>
      <c r="H110" s="236" t="s">
        <v>20</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147</v>
      </c>
      <c r="AU110" s="243" t="s">
        <v>85</v>
      </c>
      <c r="AV110" s="13" t="s">
        <v>22</v>
      </c>
      <c r="AW110" s="13" t="s">
        <v>38</v>
      </c>
      <c r="AX110" s="13" t="s">
        <v>76</v>
      </c>
      <c r="AY110" s="243" t="s">
        <v>133</v>
      </c>
    </row>
    <row r="111" s="13" customFormat="1">
      <c r="A111" s="13"/>
      <c r="B111" s="233"/>
      <c r="C111" s="234"/>
      <c r="D111" s="235" t="s">
        <v>147</v>
      </c>
      <c r="E111" s="236" t="s">
        <v>20</v>
      </c>
      <c r="F111" s="237" t="s">
        <v>153</v>
      </c>
      <c r="G111" s="234"/>
      <c r="H111" s="236" t="s">
        <v>20</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147</v>
      </c>
      <c r="AU111" s="243" t="s">
        <v>85</v>
      </c>
      <c r="AV111" s="13" t="s">
        <v>22</v>
      </c>
      <c r="AW111" s="13" t="s">
        <v>38</v>
      </c>
      <c r="AX111" s="13" t="s">
        <v>76</v>
      </c>
      <c r="AY111" s="243" t="s">
        <v>133</v>
      </c>
    </row>
    <row r="112" s="13" customFormat="1">
      <c r="A112" s="13"/>
      <c r="B112" s="233"/>
      <c r="C112" s="234"/>
      <c r="D112" s="235" t="s">
        <v>147</v>
      </c>
      <c r="E112" s="236" t="s">
        <v>20</v>
      </c>
      <c r="F112" s="237" t="s">
        <v>154</v>
      </c>
      <c r="G112" s="234"/>
      <c r="H112" s="236" t="s">
        <v>20</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147</v>
      </c>
      <c r="AU112" s="243" t="s">
        <v>85</v>
      </c>
      <c r="AV112" s="13" t="s">
        <v>22</v>
      </c>
      <c r="AW112" s="13" t="s">
        <v>38</v>
      </c>
      <c r="AX112" s="13" t="s">
        <v>76</v>
      </c>
      <c r="AY112" s="243" t="s">
        <v>133</v>
      </c>
    </row>
    <row r="113" s="14" customFormat="1">
      <c r="A113" s="14"/>
      <c r="B113" s="244"/>
      <c r="C113" s="245"/>
      <c r="D113" s="235" t="s">
        <v>147</v>
      </c>
      <c r="E113" s="246" t="s">
        <v>20</v>
      </c>
      <c r="F113" s="247" t="s">
        <v>155</v>
      </c>
      <c r="G113" s="245"/>
      <c r="H113" s="248">
        <v>17.960000000000001</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147</v>
      </c>
      <c r="AU113" s="254" t="s">
        <v>85</v>
      </c>
      <c r="AV113" s="14" t="s">
        <v>85</v>
      </c>
      <c r="AW113" s="14" t="s">
        <v>38</v>
      </c>
      <c r="AX113" s="14" t="s">
        <v>76</v>
      </c>
      <c r="AY113" s="254" t="s">
        <v>133</v>
      </c>
    </row>
    <row r="114" s="14" customFormat="1">
      <c r="A114" s="14"/>
      <c r="B114" s="244"/>
      <c r="C114" s="245"/>
      <c r="D114" s="235" t="s">
        <v>147</v>
      </c>
      <c r="E114" s="246" t="s">
        <v>20</v>
      </c>
      <c r="F114" s="247" t="s">
        <v>156</v>
      </c>
      <c r="G114" s="245"/>
      <c r="H114" s="248">
        <v>68.900000000000006</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147</v>
      </c>
      <c r="AU114" s="254" t="s">
        <v>85</v>
      </c>
      <c r="AV114" s="14" t="s">
        <v>85</v>
      </c>
      <c r="AW114" s="14" t="s">
        <v>38</v>
      </c>
      <c r="AX114" s="14" t="s">
        <v>76</v>
      </c>
      <c r="AY114" s="254" t="s">
        <v>133</v>
      </c>
    </row>
    <row r="115" s="14" customFormat="1">
      <c r="A115" s="14"/>
      <c r="B115" s="244"/>
      <c r="C115" s="245"/>
      <c r="D115" s="235" t="s">
        <v>147</v>
      </c>
      <c r="E115" s="246" t="s">
        <v>20</v>
      </c>
      <c r="F115" s="247" t="s">
        <v>157</v>
      </c>
      <c r="G115" s="245"/>
      <c r="H115" s="248">
        <v>75.349999999999994</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147</v>
      </c>
      <c r="AU115" s="254" t="s">
        <v>85</v>
      </c>
      <c r="AV115" s="14" t="s">
        <v>85</v>
      </c>
      <c r="AW115" s="14" t="s">
        <v>38</v>
      </c>
      <c r="AX115" s="14" t="s">
        <v>76</v>
      </c>
      <c r="AY115" s="254" t="s">
        <v>133</v>
      </c>
    </row>
    <row r="116" s="14" customFormat="1">
      <c r="A116" s="14"/>
      <c r="B116" s="244"/>
      <c r="C116" s="245"/>
      <c r="D116" s="235" t="s">
        <v>147</v>
      </c>
      <c r="E116" s="246" t="s">
        <v>20</v>
      </c>
      <c r="F116" s="247" t="s">
        <v>158</v>
      </c>
      <c r="G116" s="245"/>
      <c r="H116" s="248">
        <v>32.82</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147</v>
      </c>
      <c r="AU116" s="254" t="s">
        <v>85</v>
      </c>
      <c r="AV116" s="14" t="s">
        <v>85</v>
      </c>
      <c r="AW116" s="14" t="s">
        <v>38</v>
      </c>
      <c r="AX116" s="14" t="s">
        <v>76</v>
      </c>
      <c r="AY116" s="254" t="s">
        <v>133</v>
      </c>
    </row>
    <row r="117" s="15" customFormat="1">
      <c r="A117" s="15"/>
      <c r="B117" s="255"/>
      <c r="C117" s="256"/>
      <c r="D117" s="235" t="s">
        <v>147</v>
      </c>
      <c r="E117" s="257" t="s">
        <v>20</v>
      </c>
      <c r="F117" s="258" t="s">
        <v>159</v>
      </c>
      <c r="G117" s="256"/>
      <c r="H117" s="259">
        <v>195.03</v>
      </c>
      <c r="I117" s="260"/>
      <c r="J117" s="256"/>
      <c r="K117" s="256"/>
      <c r="L117" s="261"/>
      <c r="M117" s="262"/>
      <c r="N117" s="263"/>
      <c r="O117" s="263"/>
      <c r="P117" s="263"/>
      <c r="Q117" s="263"/>
      <c r="R117" s="263"/>
      <c r="S117" s="263"/>
      <c r="T117" s="264"/>
      <c r="U117" s="15"/>
      <c r="V117" s="15"/>
      <c r="W117" s="15"/>
      <c r="X117" s="15"/>
      <c r="Y117" s="15"/>
      <c r="Z117" s="15"/>
      <c r="AA117" s="15"/>
      <c r="AB117" s="15"/>
      <c r="AC117" s="15"/>
      <c r="AD117" s="15"/>
      <c r="AE117" s="15"/>
      <c r="AT117" s="265" t="s">
        <v>147</v>
      </c>
      <c r="AU117" s="265" t="s">
        <v>85</v>
      </c>
      <c r="AV117" s="15" t="s">
        <v>160</v>
      </c>
      <c r="AW117" s="15" t="s">
        <v>38</v>
      </c>
      <c r="AX117" s="15" t="s">
        <v>22</v>
      </c>
      <c r="AY117" s="265" t="s">
        <v>133</v>
      </c>
    </row>
    <row r="118" s="2" customFormat="1" ht="16.5" customHeight="1">
      <c r="A118" s="40"/>
      <c r="B118" s="41"/>
      <c r="C118" s="220" t="s">
        <v>160</v>
      </c>
      <c r="D118" s="220" t="s">
        <v>136</v>
      </c>
      <c r="E118" s="221" t="s">
        <v>161</v>
      </c>
      <c r="F118" s="222" t="s">
        <v>144</v>
      </c>
      <c r="G118" s="223" t="s">
        <v>145</v>
      </c>
      <c r="H118" s="224">
        <v>14.992000000000001</v>
      </c>
      <c r="I118" s="225"/>
      <c r="J118" s="226">
        <f>ROUND(I118*H118,2)</f>
        <v>0</v>
      </c>
      <c r="K118" s="222" t="s">
        <v>140</v>
      </c>
      <c r="L118" s="46"/>
      <c r="M118" s="227" t="s">
        <v>20</v>
      </c>
      <c r="N118" s="228" t="s">
        <v>47</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141</v>
      </c>
      <c r="AT118" s="231" t="s">
        <v>136</v>
      </c>
      <c r="AU118" s="231" t="s">
        <v>85</v>
      </c>
      <c r="AY118" s="19" t="s">
        <v>133</v>
      </c>
      <c r="BE118" s="232">
        <f>IF(N118="základní",J118,0)</f>
        <v>0</v>
      </c>
      <c r="BF118" s="232">
        <f>IF(N118="snížená",J118,0)</f>
        <v>0</v>
      </c>
      <c r="BG118" s="232">
        <f>IF(N118="zákl. přenesená",J118,0)</f>
        <v>0</v>
      </c>
      <c r="BH118" s="232">
        <f>IF(N118="sníž. přenesená",J118,0)</f>
        <v>0</v>
      </c>
      <c r="BI118" s="232">
        <f>IF(N118="nulová",J118,0)</f>
        <v>0</v>
      </c>
      <c r="BJ118" s="19" t="s">
        <v>22</v>
      </c>
      <c r="BK118" s="232">
        <f>ROUND(I118*H118,2)</f>
        <v>0</v>
      </c>
      <c r="BL118" s="19" t="s">
        <v>141</v>
      </c>
      <c r="BM118" s="231" t="s">
        <v>162</v>
      </c>
    </row>
    <row r="119" s="13" customFormat="1">
      <c r="A119" s="13"/>
      <c r="B119" s="233"/>
      <c r="C119" s="234"/>
      <c r="D119" s="235" t="s">
        <v>147</v>
      </c>
      <c r="E119" s="236" t="s">
        <v>20</v>
      </c>
      <c r="F119" s="237" t="s">
        <v>148</v>
      </c>
      <c r="G119" s="234"/>
      <c r="H119" s="236" t="s">
        <v>20</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147</v>
      </c>
      <c r="AU119" s="243" t="s">
        <v>85</v>
      </c>
      <c r="AV119" s="13" t="s">
        <v>22</v>
      </c>
      <c r="AW119" s="13" t="s">
        <v>38</v>
      </c>
      <c r="AX119" s="13" t="s">
        <v>76</v>
      </c>
      <c r="AY119" s="243" t="s">
        <v>133</v>
      </c>
    </row>
    <row r="120" s="13" customFormat="1">
      <c r="A120" s="13"/>
      <c r="B120" s="233"/>
      <c r="C120" s="234"/>
      <c r="D120" s="235" t="s">
        <v>147</v>
      </c>
      <c r="E120" s="236" t="s">
        <v>20</v>
      </c>
      <c r="F120" s="237" t="s">
        <v>149</v>
      </c>
      <c r="G120" s="234"/>
      <c r="H120" s="236" t="s">
        <v>20</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147</v>
      </c>
      <c r="AU120" s="243" t="s">
        <v>85</v>
      </c>
      <c r="AV120" s="13" t="s">
        <v>22</v>
      </c>
      <c r="AW120" s="13" t="s">
        <v>38</v>
      </c>
      <c r="AX120" s="13" t="s">
        <v>76</v>
      </c>
      <c r="AY120" s="243" t="s">
        <v>133</v>
      </c>
    </row>
    <row r="121" s="13" customFormat="1">
      <c r="A121" s="13"/>
      <c r="B121" s="233"/>
      <c r="C121" s="234"/>
      <c r="D121" s="235" t="s">
        <v>147</v>
      </c>
      <c r="E121" s="236" t="s">
        <v>20</v>
      </c>
      <c r="F121" s="237" t="s">
        <v>163</v>
      </c>
      <c r="G121" s="234"/>
      <c r="H121" s="236" t="s">
        <v>20</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147</v>
      </c>
      <c r="AU121" s="243" t="s">
        <v>85</v>
      </c>
      <c r="AV121" s="13" t="s">
        <v>22</v>
      </c>
      <c r="AW121" s="13" t="s">
        <v>38</v>
      </c>
      <c r="AX121" s="13" t="s">
        <v>76</v>
      </c>
      <c r="AY121" s="243" t="s">
        <v>133</v>
      </c>
    </row>
    <row r="122" s="13" customFormat="1">
      <c r="A122" s="13"/>
      <c r="B122" s="233"/>
      <c r="C122" s="234"/>
      <c r="D122" s="235" t="s">
        <v>147</v>
      </c>
      <c r="E122" s="236" t="s">
        <v>20</v>
      </c>
      <c r="F122" s="237" t="s">
        <v>164</v>
      </c>
      <c r="G122" s="234"/>
      <c r="H122" s="236" t="s">
        <v>20</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147</v>
      </c>
      <c r="AU122" s="243" t="s">
        <v>85</v>
      </c>
      <c r="AV122" s="13" t="s">
        <v>22</v>
      </c>
      <c r="AW122" s="13" t="s">
        <v>38</v>
      </c>
      <c r="AX122" s="13" t="s">
        <v>76</v>
      </c>
      <c r="AY122" s="243" t="s">
        <v>133</v>
      </c>
    </row>
    <row r="123" s="13" customFormat="1">
      <c r="A123" s="13"/>
      <c r="B123" s="233"/>
      <c r="C123" s="234"/>
      <c r="D123" s="235" t="s">
        <v>147</v>
      </c>
      <c r="E123" s="236" t="s">
        <v>20</v>
      </c>
      <c r="F123" s="237" t="s">
        <v>152</v>
      </c>
      <c r="G123" s="234"/>
      <c r="H123" s="236" t="s">
        <v>20</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147</v>
      </c>
      <c r="AU123" s="243" t="s">
        <v>85</v>
      </c>
      <c r="AV123" s="13" t="s">
        <v>22</v>
      </c>
      <c r="AW123" s="13" t="s">
        <v>38</v>
      </c>
      <c r="AX123" s="13" t="s">
        <v>76</v>
      </c>
      <c r="AY123" s="243" t="s">
        <v>133</v>
      </c>
    </row>
    <row r="124" s="13" customFormat="1">
      <c r="A124" s="13"/>
      <c r="B124" s="233"/>
      <c r="C124" s="234"/>
      <c r="D124" s="235" t="s">
        <v>147</v>
      </c>
      <c r="E124" s="236" t="s">
        <v>20</v>
      </c>
      <c r="F124" s="237" t="s">
        <v>153</v>
      </c>
      <c r="G124" s="234"/>
      <c r="H124" s="236" t="s">
        <v>20</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147</v>
      </c>
      <c r="AU124" s="243" t="s">
        <v>85</v>
      </c>
      <c r="AV124" s="13" t="s">
        <v>22</v>
      </c>
      <c r="AW124" s="13" t="s">
        <v>38</v>
      </c>
      <c r="AX124" s="13" t="s">
        <v>76</v>
      </c>
      <c r="AY124" s="243" t="s">
        <v>133</v>
      </c>
    </row>
    <row r="125" s="13" customFormat="1">
      <c r="A125" s="13"/>
      <c r="B125" s="233"/>
      <c r="C125" s="234"/>
      <c r="D125" s="235" t="s">
        <v>147</v>
      </c>
      <c r="E125" s="236" t="s">
        <v>20</v>
      </c>
      <c r="F125" s="237" t="s">
        <v>154</v>
      </c>
      <c r="G125" s="234"/>
      <c r="H125" s="236" t="s">
        <v>20</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147</v>
      </c>
      <c r="AU125" s="243" t="s">
        <v>85</v>
      </c>
      <c r="AV125" s="13" t="s">
        <v>22</v>
      </c>
      <c r="AW125" s="13" t="s">
        <v>38</v>
      </c>
      <c r="AX125" s="13" t="s">
        <v>76</v>
      </c>
      <c r="AY125" s="243" t="s">
        <v>133</v>
      </c>
    </row>
    <row r="126" s="14" customFormat="1">
      <c r="A126" s="14"/>
      <c r="B126" s="244"/>
      <c r="C126" s="245"/>
      <c r="D126" s="235" t="s">
        <v>147</v>
      </c>
      <c r="E126" s="246" t="s">
        <v>20</v>
      </c>
      <c r="F126" s="247" t="s">
        <v>165</v>
      </c>
      <c r="G126" s="245"/>
      <c r="H126" s="248">
        <v>7.4800000000000004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147</v>
      </c>
      <c r="AU126" s="254" t="s">
        <v>85</v>
      </c>
      <c r="AV126" s="14" t="s">
        <v>85</v>
      </c>
      <c r="AW126" s="14" t="s">
        <v>38</v>
      </c>
      <c r="AX126" s="14" t="s">
        <v>76</v>
      </c>
      <c r="AY126" s="254" t="s">
        <v>133</v>
      </c>
    </row>
    <row r="127" s="14" customFormat="1">
      <c r="A127" s="14"/>
      <c r="B127" s="244"/>
      <c r="C127" s="245"/>
      <c r="D127" s="235" t="s">
        <v>147</v>
      </c>
      <c r="E127" s="246" t="s">
        <v>20</v>
      </c>
      <c r="F127" s="247" t="s">
        <v>166</v>
      </c>
      <c r="G127" s="245"/>
      <c r="H127" s="248">
        <v>5</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147</v>
      </c>
      <c r="AU127" s="254" t="s">
        <v>85</v>
      </c>
      <c r="AV127" s="14" t="s">
        <v>85</v>
      </c>
      <c r="AW127" s="14" t="s">
        <v>38</v>
      </c>
      <c r="AX127" s="14" t="s">
        <v>76</v>
      </c>
      <c r="AY127" s="254" t="s">
        <v>133</v>
      </c>
    </row>
    <row r="128" s="14" customFormat="1">
      <c r="A128" s="14"/>
      <c r="B128" s="244"/>
      <c r="C128" s="245"/>
      <c r="D128" s="235" t="s">
        <v>147</v>
      </c>
      <c r="E128" s="246" t="s">
        <v>20</v>
      </c>
      <c r="F128" s="247" t="s">
        <v>167</v>
      </c>
      <c r="G128" s="245"/>
      <c r="H128" s="248">
        <v>2.512</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147</v>
      </c>
      <c r="AU128" s="254" t="s">
        <v>85</v>
      </c>
      <c r="AV128" s="14" t="s">
        <v>85</v>
      </c>
      <c r="AW128" s="14" t="s">
        <v>38</v>
      </c>
      <c r="AX128" s="14" t="s">
        <v>76</v>
      </c>
      <c r="AY128" s="254" t="s">
        <v>133</v>
      </c>
    </row>
    <row r="129" s="15" customFormat="1">
      <c r="A129" s="15"/>
      <c r="B129" s="255"/>
      <c r="C129" s="256"/>
      <c r="D129" s="235" t="s">
        <v>147</v>
      </c>
      <c r="E129" s="257" t="s">
        <v>20</v>
      </c>
      <c r="F129" s="258" t="s">
        <v>159</v>
      </c>
      <c r="G129" s="256"/>
      <c r="H129" s="259">
        <v>14.992000000000001</v>
      </c>
      <c r="I129" s="260"/>
      <c r="J129" s="256"/>
      <c r="K129" s="256"/>
      <c r="L129" s="261"/>
      <c r="M129" s="262"/>
      <c r="N129" s="263"/>
      <c r="O129" s="263"/>
      <c r="P129" s="263"/>
      <c r="Q129" s="263"/>
      <c r="R129" s="263"/>
      <c r="S129" s="263"/>
      <c r="T129" s="264"/>
      <c r="U129" s="15"/>
      <c r="V129" s="15"/>
      <c r="W129" s="15"/>
      <c r="X129" s="15"/>
      <c r="Y129" s="15"/>
      <c r="Z129" s="15"/>
      <c r="AA129" s="15"/>
      <c r="AB129" s="15"/>
      <c r="AC129" s="15"/>
      <c r="AD129" s="15"/>
      <c r="AE129" s="15"/>
      <c r="AT129" s="265" t="s">
        <v>147</v>
      </c>
      <c r="AU129" s="265" t="s">
        <v>85</v>
      </c>
      <c r="AV129" s="15" t="s">
        <v>160</v>
      </c>
      <c r="AW129" s="15" t="s">
        <v>38</v>
      </c>
      <c r="AX129" s="15" t="s">
        <v>22</v>
      </c>
      <c r="AY129" s="265" t="s">
        <v>133</v>
      </c>
    </row>
    <row r="130" s="2" customFormat="1" ht="24" customHeight="1">
      <c r="A130" s="40"/>
      <c r="B130" s="41"/>
      <c r="C130" s="220" t="s">
        <v>141</v>
      </c>
      <c r="D130" s="220" t="s">
        <v>136</v>
      </c>
      <c r="E130" s="221" t="s">
        <v>168</v>
      </c>
      <c r="F130" s="222" t="s">
        <v>169</v>
      </c>
      <c r="G130" s="223" t="s">
        <v>145</v>
      </c>
      <c r="H130" s="224">
        <v>53.744999999999997</v>
      </c>
      <c r="I130" s="225"/>
      <c r="J130" s="226">
        <f>ROUND(I130*H130,2)</f>
        <v>0</v>
      </c>
      <c r="K130" s="222" t="s">
        <v>140</v>
      </c>
      <c r="L130" s="46"/>
      <c r="M130" s="227" t="s">
        <v>20</v>
      </c>
      <c r="N130" s="228" t="s">
        <v>47</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141</v>
      </c>
      <c r="AT130" s="231" t="s">
        <v>136</v>
      </c>
      <c r="AU130" s="231" t="s">
        <v>85</v>
      </c>
      <c r="AY130" s="19" t="s">
        <v>133</v>
      </c>
      <c r="BE130" s="232">
        <f>IF(N130="základní",J130,0)</f>
        <v>0</v>
      </c>
      <c r="BF130" s="232">
        <f>IF(N130="snížená",J130,0)</f>
        <v>0</v>
      </c>
      <c r="BG130" s="232">
        <f>IF(N130="zákl. přenesená",J130,0)</f>
        <v>0</v>
      </c>
      <c r="BH130" s="232">
        <f>IF(N130="sníž. přenesená",J130,0)</f>
        <v>0</v>
      </c>
      <c r="BI130" s="232">
        <f>IF(N130="nulová",J130,0)</f>
        <v>0</v>
      </c>
      <c r="BJ130" s="19" t="s">
        <v>22</v>
      </c>
      <c r="BK130" s="232">
        <f>ROUND(I130*H130,2)</f>
        <v>0</v>
      </c>
      <c r="BL130" s="19" t="s">
        <v>141</v>
      </c>
      <c r="BM130" s="231" t="s">
        <v>170</v>
      </c>
    </row>
    <row r="131" s="13" customFormat="1">
      <c r="A131" s="13"/>
      <c r="B131" s="233"/>
      <c r="C131" s="234"/>
      <c r="D131" s="235" t="s">
        <v>147</v>
      </c>
      <c r="E131" s="236" t="s">
        <v>20</v>
      </c>
      <c r="F131" s="237" t="s">
        <v>148</v>
      </c>
      <c r="G131" s="234"/>
      <c r="H131" s="236" t="s">
        <v>20</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147</v>
      </c>
      <c r="AU131" s="243" t="s">
        <v>85</v>
      </c>
      <c r="AV131" s="13" t="s">
        <v>22</v>
      </c>
      <c r="AW131" s="13" t="s">
        <v>38</v>
      </c>
      <c r="AX131" s="13" t="s">
        <v>76</v>
      </c>
      <c r="AY131" s="243" t="s">
        <v>133</v>
      </c>
    </row>
    <row r="132" s="13" customFormat="1">
      <c r="A132" s="13"/>
      <c r="B132" s="233"/>
      <c r="C132" s="234"/>
      <c r="D132" s="235" t="s">
        <v>147</v>
      </c>
      <c r="E132" s="236" t="s">
        <v>20</v>
      </c>
      <c r="F132" s="237" t="s">
        <v>171</v>
      </c>
      <c r="G132" s="234"/>
      <c r="H132" s="236" t="s">
        <v>20</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147</v>
      </c>
      <c r="AU132" s="243" t="s">
        <v>85</v>
      </c>
      <c r="AV132" s="13" t="s">
        <v>22</v>
      </c>
      <c r="AW132" s="13" t="s">
        <v>38</v>
      </c>
      <c r="AX132" s="13" t="s">
        <v>76</v>
      </c>
      <c r="AY132" s="243" t="s">
        <v>133</v>
      </c>
    </row>
    <row r="133" s="13" customFormat="1">
      <c r="A133" s="13"/>
      <c r="B133" s="233"/>
      <c r="C133" s="234"/>
      <c r="D133" s="235" t="s">
        <v>147</v>
      </c>
      <c r="E133" s="236" t="s">
        <v>20</v>
      </c>
      <c r="F133" s="237" t="s">
        <v>172</v>
      </c>
      <c r="G133" s="234"/>
      <c r="H133" s="236" t="s">
        <v>20</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147</v>
      </c>
      <c r="AU133" s="243" t="s">
        <v>85</v>
      </c>
      <c r="AV133" s="13" t="s">
        <v>22</v>
      </c>
      <c r="AW133" s="13" t="s">
        <v>38</v>
      </c>
      <c r="AX133" s="13" t="s">
        <v>76</v>
      </c>
      <c r="AY133" s="243" t="s">
        <v>133</v>
      </c>
    </row>
    <row r="134" s="13" customFormat="1">
      <c r="A134" s="13"/>
      <c r="B134" s="233"/>
      <c r="C134" s="234"/>
      <c r="D134" s="235" t="s">
        <v>147</v>
      </c>
      <c r="E134" s="236" t="s">
        <v>20</v>
      </c>
      <c r="F134" s="237" t="s">
        <v>173</v>
      </c>
      <c r="G134" s="234"/>
      <c r="H134" s="236" t="s">
        <v>20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147</v>
      </c>
      <c r="AU134" s="243" t="s">
        <v>85</v>
      </c>
      <c r="AV134" s="13" t="s">
        <v>22</v>
      </c>
      <c r="AW134" s="13" t="s">
        <v>38</v>
      </c>
      <c r="AX134" s="13" t="s">
        <v>76</v>
      </c>
      <c r="AY134" s="243" t="s">
        <v>133</v>
      </c>
    </row>
    <row r="135" s="13" customFormat="1">
      <c r="A135" s="13"/>
      <c r="B135" s="233"/>
      <c r="C135" s="234"/>
      <c r="D135" s="235" t="s">
        <v>147</v>
      </c>
      <c r="E135" s="236" t="s">
        <v>20</v>
      </c>
      <c r="F135" s="237" t="s">
        <v>174</v>
      </c>
      <c r="G135" s="234"/>
      <c r="H135" s="236" t="s">
        <v>20</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147</v>
      </c>
      <c r="AU135" s="243" t="s">
        <v>85</v>
      </c>
      <c r="AV135" s="13" t="s">
        <v>22</v>
      </c>
      <c r="AW135" s="13" t="s">
        <v>38</v>
      </c>
      <c r="AX135" s="13" t="s">
        <v>76</v>
      </c>
      <c r="AY135" s="243" t="s">
        <v>133</v>
      </c>
    </row>
    <row r="136" s="13" customFormat="1">
      <c r="A136" s="13"/>
      <c r="B136" s="233"/>
      <c r="C136" s="234"/>
      <c r="D136" s="235" t="s">
        <v>147</v>
      </c>
      <c r="E136" s="236" t="s">
        <v>20</v>
      </c>
      <c r="F136" s="237" t="s">
        <v>153</v>
      </c>
      <c r="G136" s="234"/>
      <c r="H136" s="236" t="s">
        <v>20</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147</v>
      </c>
      <c r="AU136" s="243" t="s">
        <v>85</v>
      </c>
      <c r="AV136" s="13" t="s">
        <v>22</v>
      </c>
      <c r="AW136" s="13" t="s">
        <v>38</v>
      </c>
      <c r="AX136" s="13" t="s">
        <v>76</v>
      </c>
      <c r="AY136" s="243" t="s">
        <v>133</v>
      </c>
    </row>
    <row r="137" s="14" customFormat="1">
      <c r="A137" s="14"/>
      <c r="B137" s="244"/>
      <c r="C137" s="245"/>
      <c r="D137" s="235" t="s">
        <v>147</v>
      </c>
      <c r="E137" s="246" t="s">
        <v>20</v>
      </c>
      <c r="F137" s="247" t="s">
        <v>175</v>
      </c>
      <c r="G137" s="245"/>
      <c r="H137" s="248">
        <v>9.4849999999999994</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147</v>
      </c>
      <c r="AU137" s="254" t="s">
        <v>85</v>
      </c>
      <c r="AV137" s="14" t="s">
        <v>85</v>
      </c>
      <c r="AW137" s="14" t="s">
        <v>38</v>
      </c>
      <c r="AX137" s="14" t="s">
        <v>76</v>
      </c>
      <c r="AY137" s="254" t="s">
        <v>133</v>
      </c>
    </row>
    <row r="138" s="14" customFormat="1">
      <c r="A138" s="14"/>
      <c r="B138" s="244"/>
      <c r="C138" s="245"/>
      <c r="D138" s="235" t="s">
        <v>147</v>
      </c>
      <c r="E138" s="246" t="s">
        <v>20</v>
      </c>
      <c r="F138" s="247" t="s">
        <v>176</v>
      </c>
      <c r="G138" s="245"/>
      <c r="H138" s="248">
        <v>17.18</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147</v>
      </c>
      <c r="AU138" s="254" t="s">
        <v>85</v>
      </c>
      <c r="AV138" s="14" t="s">
        <v>85</v>
      </c>
      <c r="AW138" s="14" t="s">
        <v>38</v>
      </c>
      <c r="AX138" s="14" t="s">
        <v>76</v>
      </c>
      <c r="AY138" s="254" t="s">
        <v>133</v>
      </c>
    </row>
    <row r="139" s="14" customFormat="1">
      <c r="A139" s="14"/>
      <c r="B139" s="244"/>
      <c r="C139" s="245"/>
      <c r="D139" s="235" t="s">
        <v>147</v>
      </c>
      <c r="E139" s="246" t="s">
        <v>20</v>
      </c>
      <c r="F139" s="247" t="s">
        <v>177</v>
      </c>
      <c r="G139" s="245"/>
      <c r="H139" s="248">
        <v>17.16</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147</v>
      </c>
      <c r="AU139" s="254" t="s">
        <v>85</v>
      </c>
      <c r="AV139" s="14" t="s">
        <v>85</v>
      </c>
      <c r="AW139" s="14" t="s">
        <v>38</v>
      </c>
      <c r="AX139" s="14" t="s">
        <v>76</v>
      </c>
      <c r="AY139" s="254" t="s">
        <v>133</v>
      </c>
    </row>
    <row r="140" s="14" customFormat="1">
      <c r="A140" s="14"/>
      <c r="B140" s="244"/>
      <c r="C140" s="245"/>
      <c r="D140" s="235" t="s">
        <v>147</v>
      </c>
      <c r="E140" s="246" t="s">
        <v>20</v>
      </c>
      <c r="F140" s="247" t="s">
        <v>178</v>
      </c>
      <c r="G140" s="245"/>
      <c r="H140" s="248">
        <v>8.3200000000000003</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147</v>
      </c>
      <c r="AU140" s="254" t="s">
        <v>85</v>
      </c>
      <c r="AV140" s="14" t="s">
        <v>85</v>
      </c>
      <c r="AW140" s="14" t="s">
        <v>38</v>
      </c>
      <c r="AX140" s="14" t="s">
        <v>76</v>
      </c>
      <c r="AY140" s="254" t="s">
        <v>133</v>
      </c>
    </row>
    <row r="141" s="14" customFormat="1">
      <c r="A141" s="14"/>
      <c r="B141" s="244"/>
      <c r="C141" s="245"/>
      <c r="D141" s="235" t="s">
        <v>147</v>
      </c>
      <c r="E141" s="246" t="s">
        <v>20</v>
      </c>
      <c r="F141" s="247" t="s">
        <v>179</v>
      </c>
      <c r="G141" s="245"/>
      <c r="H141" s="248">
        <v>1.6000000000000001</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147</v>
      </c>
      <c r="AU141" s="254" t="s">
        <v>85</v>
      </c>
      <c r="AV141" s="14" t="s">
        <v>85</v>
      </c>
      <c r="AW141" s="14" t="s">
        <v>38</v>
      </c>
      <c r="AX141" s="14" t="s">
        <v>76</v>
      </c>
      <c r="AY141" s="254" t="s">
        <v>133</v>
      </c>
    </row>
    <row r="142" s="15" customFormat="1">
      <c r="A142" s="15"/>
      <c r="B142" s="255"/>
      <c r="C142" s="256"/>
      <c r="D142" s="235" t="s">
        <v>147</v>
      </c>
      <c r="E142" s="257" t="s">
        <v>20</v>
      </c>
      <c r="F142" s="258" t="s">
        <v>159</v>
      </c>
      <c r="G142" s="256"/>
      <c r="H142" s="259">
        <v>53.744999999999997</v>
      </c>
      <c r="I142" s="260"/>
      <c r="J142" s="256"/>
      <c r="K142" s="256"/>
      <c r="L142" s="261"/>
      <c r="M142" s="262"/>
      <c r="N142" s="263"/>
      <c r="O142" s="263"/>
      <c r="P142" s="263"/>
      <c r="Q142" s="263"/>
      <c r="R142" s="263"/>
      <c r="S142" s="263"/>
      <c r="T142" s="264"/>
      <c r="U142" s="15"/>
      <c r="V142" s="15"/>
      <c r="W142" s="15"/>
      <c r="X142" s="15"/>
      <c r="Y142" s="15"/>
      <c r="Z142" s="15"/>
      <c r="AA142" s="15"/>
      <c r="AB142" s="15"/>
      <c r="AC142" s="15"/>
      <c r="AD142" s="15"/>
      <c r="AE142" s="15"/>
      <c r="AT142" s="265" t="s">
        <v>147</v>
      </c>
      <c r="AU142" s="265" t="s">
        <v>85</v>
      </c>
      <c r="AV142" s="15" t="s">
        <v>160</v>
      </c>
      <c r="AW142" s="15" t="s">
        <v>38</v>
      </c>
      <c r="AX142" s="15" t="s">
        <v>22</v>
      </c>
      <c r="AY142" s="265" t="s">
        <v>133</v>
      </c>
    </row>
    <row r="143" s="2" customFormat="1" ht="16.5" customHeight="1">
      <c r="A143" s="40"/>
      <c r="B143" s="41"/>
      <c r="C143" s="220" t="s">
        <v>180</v>
      </c>
      <c r="D143" s="220" t="s">
        <v>136</v>
      </c>
      <c r="E143" s="221" t="s">
        <v>181</v>
      </c>
      <c r="F143" s="222" t="s">
        <v>182</v>
      </c>
      <c r="G143" s="223" t="s">
        <v>183</v>
      </c>
      <c r="H143" s="224">
        <v>19.366</v>
      </c>
      <c r="I143" s="225"/>
      <c r="J143" s="226">
        <f>ROUND(I143*H143,2)</f>
        <v>0</v>
      </c>
      <c r="K143" s="222" t="s">
        <v>140</v>
      </c>
      <c r="L143" s="46"/>
      <c r="M143" s="227" t="s">
        <v>20</v>
      </c>
      <c r="N143" s="228" t="s">
        <v>47</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141</v>
      </c>
      <c r="AT143" s="231" t="s">
        <v>136</v>
      </c>
      <c r="AU143" s="231" t="s">
        <v>85</v>
      </c>
      <c r="AY143" s="19" t="s">
        <v>133</v>
      </c>
      <c r="BE143" s="232">
        <f>IF(N143="základní",J143,0)</f>
        <v>0</v>
      </c>
      <c r="BF143" s="232">
        <f>IF(N143="snížená",J143,0)</f>
        <v>0</v>
      </c>
      <c r="BG143" s="232">
        <f>IF(N143="zákl. přenesená",J143,0)</f>
        <v>0</v>
      </c>
      <c r="BH143" s="232">
        <f>IF(N143="sníž. přenesená",J143,0)</f>
        <v>0</v>
      </c>
      <c r="BI143" s="232">
        <f>IF(N143="nulová",J143,0)</f>
        <v>0</v>
      </c>
      <c r="BJ143" s="19" t="s">
        <v>22</v>
      </c>
      <c r="BK143" s="232">
        <f>ROUND(I143*H143,2)</f>
        <v>0</v>
      </c>
      <c r="BL143" s="19" t="s">
        <v>141</v>
      </c>
      <c r="BM143" s="231" t="s">
        <v>184</v>
      </c>
    </row>
    <row r="144" s="13" customFormat="1">
      <c r="A144" s="13"/>
      <c r="B144" s="233"/>
      <c r="C144" s="234"/>
      <c r="D144" s="235" t="s">
        <v>147</v>
      </c>
      <c r="E144" s="236" t="s">
        <v>20</v>
      </c>
      <c r="F144" s="237" t="s">
        <v>185</v>
      </c>
      <c r="G144" s="234"/>
      <c r="H144" s="236" t="s">
        <v>20</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147</v>
      </c>
      <c r="AU144" s="243" t="s">
        <v>85</v>
      </c>
      <c r="AV144" s="13" t="s">
        <v>22</v>
      </c>
      <c r="AW144" s="13" t="s">
        <v>38</v>
      </c>
      <c r="AX144" s="13" t="s">
        <v>76</v>
      </c>
      <c r="AY144" s="243" t="s">
        <v>133</v>
      </c>
    </row>
    <row r="145" s="14" customFormat="1">
      <c r="A145" s="14"/>
      <c r="B145" s="244"/>
      <c r="C145" s="245"/>
      <c r="D145" s="235" t="s">
        <v>147</v>
      </c>
      <c r="E145" s="246" t="s">
        <v>20</v>
      </c>
      <c r="F145" s="247" t="s">
        <v>186</v>
      </c>
      <c r="G145" s="245"/>
      <c r="H145" s="248">
        <v>19.366</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147</v>
      </c>
      <c r="AU145" s="254" t="s">
        <v>85</v>
      </c>
      <c r="AV145" s="14" t="s">
        <v>85</v>
      </c>
      <c r="AW145" s="14" t="s">
        <v>38</v>
      </c>
      <c r="AX145" s="14" t="s">
        <v>22</v>
      </c>
      <c r="AY145" s="254" t="s">
        <v>133</v>
      </c>
    </row>
    <row r="146" s="2" customFormat="1" ht="24" customHeight="1">
      <c r="A146" s="40"/>
      <c r="B146" s="41"/>
      <c r="C146" s="220" t="s">
        <v>134</v>
      </c>
      <c r="D146" s="220" t="s">
        <v>136</v>
      </c>
      <c r="E146" s="221" t="s">
        <v>187</v>
      </c>
      <c r="F146" s="222" t="s">
        <v>188</v>
      </c>
      <c r="G146" s="223" t="s">
        <v>139</v>
      </c>
      <c r="H146" s="224">
        <v>1</v>
      </c>
      <c r="I146" s="225"/>
      <c r="J146" s="226">
        <f>ROUND(I146*H146,2)</f>
        <v>0</v>
      </c>
      <c r="K146" s="222" t="s">
        <v>140</v>
      </c>
      <c r="L146" s="46"/>
      <c r="M146" s="227" t="s">
        <v>20</v>
      </c>
      <c r="N146" s="228" t="s">
        <v>47</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141</v>
      </c>
      <c r="AT146" s="231" t="s">
        <v>136</v>
      </c>
      <c r="AU146" s="231" t="s">
        <v>85</v>
      </c>
      <c r="AY146" s="19" t="s">
        <v>133</v>
      </c>
      <c r="BE146" s="232">
        <f>IF(N146="základní",J146,0)</f>
        <v>0</v>
      </c>
      <c r="BF146" s="232">
        <f>IF(N146="snížená",J146,0)</f>
        <v>0</v>
      </c>
      <c r="BG146" s="232">
        <f>IF(N146="zákl. přenesená",J146,0)</f>
        <v>0</v>
      </c>
      <c r="BH146" s="232">
        <f>IF(N146="sníž. přenesená",J146,0)</f>
        <v>0</v>
      </c>
      <c r="BI146" s="232">
        <f>IF(N146="nulová",J146,0)</f>
        <v>0</v>
      </c>
      <c r="BJ146" s="19" t="s">
        <v>22</v>
      </c>
      <c r="BK146" s="232">
        <f>ROUND(I146*H146,2)</f>
        <v>0</v>
      </c>
      <c r="BL146" s="19" t="s">
        <v>141</v>
      </c>
      <c r="BM146" s="231" t="s">
        <v>189</v>
      </c>
    </row>
    <row r="147" s="14" customFormat="1">
      <c r="A147" s="14"/>
      <c r="B147" s="244"/>
      <c r="C147" s="245"/>
      <c r="D147" s="235" t="s">
        <v>147</v>
      </c>
      <c r="E147" s="246" t="s">
        <v>20</v>
      </c>
      <c r="F147" s="247" t="s">
        <v>190</v>
      </c>
      <c r="G147" s="245"/>
      <c r="H147" s="248">
        <v>1</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147</v>
      </c>
      <c r="AU147" s="254" t="s">
        <v>85</v>
      </c>
      <c r="AV147" s="14" t="s">
        <v>85</v>
      </c>
      <c r="AW147" s="14" t="s">
        <v>38</v>
      </c>
      <c r="AX147" s="14" t="s">
        <v>22</v>
      </c>
      <c r="AY147" s="254" t="s">
        <v>133</v>
      </c>
    </row>
    <row r="148" s="2" customFormat="1" ht="24" customHeight="1">
      <c r="A148" s="40"/>
      <c r="B148" s="41"/>
      <c r="C148" s="220" t="s">
        <v>191</v>
      </c>
      <c r="D148" s="220" t="s">
        <v>136</v>
      </c>
      <c r="E148" s="221" t="s">
        <v>192</v>
      </c>
      <c r="F148" s="222" t="s">
        <v>193</v>
      </c>
      <c r="G148" s="223" t="s">
        <v>139</v>
      </c>
      <c r="H148" s="224">
        <v>1</v>
      </c>
      <c r="I148" s="225"/>
      <c r="J148" s="226">
        <f>ROUND(I148*H148,2)</f>
        <v>0</v>
      </c>
      <c r="K148" s="222" t="s">
        <v>140</v>
      </c>
      <c r="L148" s="46"/>
      <c r="M148" s="227" t="s">
        <v>20</v>
      </c>
      <c r="N148" s="228" t="s">
        <v>47</v>
      </c>
      <c r="O148" s="86"/>
      <c r="P148" s="229">
        <f>O148*H148</f>
        <v>0</v>
      </c>
      <c r="Q148" s="229">
        <v>0</v>
      </c>
      <c r="R148" s="229">
        <f>Q148*H148</f>
        <v>0</v>
      </c>
      <c r="S148" s="229">
        <v>0</v>
      </c>
      <c r="T148" s="230">
        <f>S148*H148</f>
        <v>0</v>
      </c>
      <c r="U148" s="40"/>
      <c r="V148" s="40"/>
      <c r="W148" s="40"/>
      <c r="X148" s="40"/>
      <c r="Y148" s="40"/>
      <c r="Z148" s="40"/>
      <c r="AA148" s="40"/>
      <c r="AB148" s="40"/>
      <c r="AC148" s="40"/>
      <c r="AD148" s="40"/>
      <c r="AE148" s="40"/>
      <c r="AR148" s="231" t="s">
        <v>141</v>
      </c>
      <c r="AT148" s="231" t="s">
        <v>136</v>
      </c>
      <c r="AU148" s="231" t="s">
        <v>85</v>
      </c>
      <c r="AY148" s="19" t="s">
        <v>133</v>
      </c>
      <c r="BE148" s="232">
        <f>IF(N148="základní",J148,0)</f>
        <v>0</v>
      </c>
      <c r="BF148" s="232">
        <f>IF(N148="snížená",J148,0)</f>
        <v>0</v>
      </c>
      <c r="BG148" s="232">
        <f>IF(N148="zákl. přenesená",J148,0)</f>
        <v>0</v>
      </c>
      <c r="BH148" s="232">
        <f>IF(N148="sníž. přenesená",J148,0)</f>
        <v>0</v>
      </c>
      <c r="BI148" s="232">
        <f>IF(N148="nulová",J148,0)</f>
        <v>0</v>
      </c>
      <c r="BJ148" s="19" t="s">
        <v>22</v>
      </c>
      <c r="BK148" s="232">
        <f>ROUND(I148*H148,2)</f>
        <v>0</v>
      </c>
      <c r="BL148" s="19" t="s">
        <v>141</v>
      </c>
      <c r="BM148" s="231" t="s">
        <v>194</v>
      </c>
    </row>
    <row r="149" s="14" customFormat="1">
      <c r="A149" s="14"/>
      <c r="B149" s="244"/>
      <c r="C149" s="245"/>
      <c r="D149" s="235" t="s">
        <v>147</v>
      </c>
      <c r="E149" s="246" t="s">
        <v>20</v>
      </c>
      <c r="F149" s="247" t="s">
        <v>190</v>
      </c>
      <c r="G149" s="245"/>
      <c r="H149" s="248">
        <v>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147</v>
      </c>
      <c r="AU149" s="254" t="s">
        <v>85</v>
      </c>
      <c r="AV149" s="14" t="s">
        <v>85</v>
      </c>
      <c r="AW149" s="14" t="s">
        <v>38</v>
      </c>
      <c r="AX149" s="14" t="s">
        <v>22</v>
      </c>
      <c r="AY149" s="254" t="s">
        <v>133</v>
      </c>
    </row>
    <row r="150" s="2" customFormat="1" ht="24" customHeight="1">
      <c r="A150" s="40"/>
      <c r="B150" s="41"/>
      <c r="C150" s="220" t="s">
        <v>195</v>
      </c>
      <c r="D150" s="220" t="s">
        <v>136</v>
      </c>
      <c r="E150" s="221" t="s">
        <v>196</v>
      </c>
      <c r="F150" s="222" t="s">
        <v>197</v>
      </c>
      <c r="G150" s="223" t="s">
        <v>139</v>
      </c>
      <c r="H150" s="224">
        <v>2</v>
      </c>
      <c r="I150" s="225"/>
      <c r="J150" s="226">
        <f>ROUND(I150*H150,2)</f>
        <v>0</v>
      </c>
      <c r="K150" s="222" t="s">
        <v>140</v>
      </c>
      <c r="L150" s="46"/>
      <c r="M150" s="227" t="s">
        <v>20</v>
      </c>
      <c r="N150" s="228" t="s">
        <v>47</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141</v>
      </c>
      <c r="AT150" s="231" t="s">
        <v>136</v>
      </c>
      <c r="AU150" s="231" t="s">
        <v>85</v>
      </c>
      <c r="AY150" s="19" t="s">
        <v>133</v>
      </c>
      <c r="BE150" s="232">
        <f>IF(N150="základní",J150,0)</f>
        <v>0</v>
      </c>
      <c r="BF150" s="232">
        <f>IF(N150="snížená",J150,0)</f>
        <v>0</v>
      </c>
      <c r="BG150" s="232">
        <f>IF(N150="zákl. přenesená",J150,0)</f>
        <v>0</v>
      </c>
      <c r="BH150" s="232">
        <f>IF(N150="sníž. přenesená",J150,0)</f>
        <v>0</v>
      </c>
      <c r="BI150" s="232">
        <f>IF(N150="nulová",J150,0)</f>
        <v>0</v>
      </c>
      <c r="BJ150" s="19" t="s">
        <v>22</v>
      </c>
      <c r="BK150" s="232">
        <f>ROUND(I150*H150,2)</f>
        <v>0</v>
      </c>
      <c r="BL150" s="19" t="s">
        <v>141</v>
      </c>
      <c r="BM150" s="231" t="s">
        <v>198</v>
      </c>
    </row>
    <row r="151" s="14" customFormat="1">
      <c r="A151" s="14"/>
      <c r="B151" s="244"/>
      <c r="C151" s="245"/>
      <c r="D151" s="235" t="s">
        <v>147</v>
      </c>
      <c r="E151" s="246" t="s">
        <v>20</v>
      </c>
      <c r="F151" s="247" t="s">
        <v>199</v>
      </c>
      <c r="G151" s="245"/>
      <c r="H151" s="248">
        <v>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147</v>
      </c>
      <c r="AU151" s="254" t="s">
        <v>85</v>
      </c>
      <c r="AV151" s="14" t="s">
        <v>85</v>
      </c>
      <c r="AW151" s="14" t="s">
        <v>38</v>
      </c>
      <c r="AX151" s="14" t="s">
        <v>22</v>
      </c>
      <c r="AY151" s="254" t="s">
        <v>133</v>
      </c>
    </row>
    <row r="152" s="2" customFormat="1" ht="24" customHeight="1">
      <c r="A152" s="40"/>
      <c r="B152" s="41"/>
      <c r="C152" s="220" t="s">
        <v>200</v>
      </c>
      <c r="D152" s="220" t="s">
        <v>136</v>
      </c>
      <c r="E152" s="221" t="s">
        <v>201</v>
      </c>
      <c r="F152" s="222" t="s">
        <v>202</v>
      </c>
      <c r="G152" s="223" t="s">
        <v>145</v>
      </c>
      <c r="H152" s="224">
        <v>20</v>
      </c>
      <c r="I152" s="225"/>
      <c r="J152" s="226">
        <f>ROUND(I152*H152,2)</f>
        <v>0</v>
      </c>
      <c r="K152" s="222" t="s">
        <v>140</v>
      </c>
      <c r="L152" s="46"/>
      <c r="M152" s="227" t="s">
        <v>20</v>
      </c>
      <c r="N152" s="228" t="s">
        <v>47</v>
      </c>
      <c r="O152" s="86"/>
      <c r="P152" s="229">
        <f>O152*H152</f>
        <v>0</v>
      </c>
      <c r="Q152" s="229">
        <v>0</v>
      </c>
      <c r="R152" s="229">
        <f>Q152*H152</f>
        <v>0</v>
      </c>
      <c r="S152" s="229">
        <v>0</v>
      </c>
      <c r="T152" s="230">
        <f>S152*H152</f>
        <v>0</v>
      </c>
      <c r="U152" s="40"/>
      <c r="V152" s="40"/>
      <c r="W152" s="40"/>
      <c r="X152" s="40"/>
      <c r="Y152" s="40"/>
      <c r="Z152" s="40"/>
      <c r="AA152" s="40"/>
      <c r="AB152" s="40"/>
      <c r="AC152" s="40"/>
      <c r="AD152" s="40"/>
      <c r="AE152" s="40"/>
      <c r="AR152" s="231" t="s">
        <v>141</v>
      </c>
      <c r="AT152" s="231" t="s">
        <v>136</v>
      </c>
      <c r="AU152" s="231" t="s">
        <v>85</v>
      </c>
      <c r="AY152" s="19" t="s">
        <v>133</v>
      </c>
      <c r="BE152" s="232">
        <f>IF(N152="základní",J152,0)</f>
        <v>0</v>
      </c>
      <c r="BF152" s="232">
        <f>IF(N152="snížená",J152,0)</f>
        <v>0</v>
      </c>
      <c r="BG152" s="232">
        <f>IF(N152="zákl. přenesená",J152,0)</f>
        <v>0</v>
      </c>
      <c r="BH152" s="232">
        <f>IF(N152="sníž. přenesená",J152,0)</f>
        <v>0</v>
      </c>
      <c r="BI152" s="232">
        <f>IF(N152="nulová",J152,0)</f>
        <v>0</v>
      </c>
      <c r="BJ152" s="19" t="s">
        <v>22</v>
      </c>
      <c r="BK152" s="232">
        <f>ROUND(I152*H152,2)</f>
        <v>0</v>
      </c>
      <c r="BL152" s="19" t="s">
        <v>141</v>
      </c>
      <c r="BM152" s="231" t="s">
        <v>203</v>
      </c>
    </row>
    <row r="153" s="14" customFormat="1">
      <c r="A153" s="14"/>
      <c r="B153" s="244"/>
      <c r="C153" s="245"/>
      <c r="D153" s="235" t="s">
        <v>147</v>
      </c>
      <c r="E153" s="246" t="s">
        <v>20</v>
      </c>
      <c r="F153" s="247" t="s">
        <v>204</v>
      </c>
      <c r="G153" s="245"/>
      <c r="H153" s="248">
        <v>20</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147</v>
      </c>
      <c r="AU153" s="254" t="s">
        <v>85</v>
      </c>
      <c r="AV153" s="14" t="s">
        <v>85</v>
      </c>
      <c r="AW153" s="14" t="s">
        <v>38</v>
      </c>
      <c r="AX153" s="14" t="s">
        <v>22</v>
      </c>
      <c r="AY153" s="254" t="s">
        <v>133</v>
      </c>
    </row>
    <row r="154" s="2" customFormat="1" ht="16.5" customHeight="1">
      <c r="A154" s="40"/>
      <c r="B154" s="41"/>
      <c r="C154" s="220" t="s">
        <v>27</v>
      </c>
      <c r="D154" s="220" t="s">
        <v>136</v>
      </c>
      <c r="E154" s="221" t="s">
        <v>205</v>
      </c>
      <c r="F154" s="222" t="s">
        <v>206</v>
      </c>
      <c r="G154" s="223" t="s">
        <v>183</v>
      </c>
      <c r="H154" s="224">
        <v>52.340000000000003</v>
      </c>
      <c r="I154" s="225"/>
      <c r="J154" s="226">
        <f>ROUND(I154*H154,2)</f>
        <v>0</v>
      </c>
      <c r="K154" s="222" t="s">
        <v>207</v>
      </c>
      <c r="L154" s="46"/>
      <c r="M154" s="227" t="s">
        <v>20</v>
      </c>
      <c r="N154" s="228" t="s">
        <v>47</v>
      </c>
      <c r="O154" s="86"/>
      <c r="P154" s="229">
        <f>O154*H154</f>
        <v>0</v>
      </c>
      <c r="Q154" s="229">
        <v>0.0030000000000000001</v>
      </c>
      <c r="R154" s="229">
        <f>Q154*H154</f>
        <v>0.15702000000000002</v>
      </c>
      <c r="S154" s="229">
        <v>0</v>
      </c>
      <c r="T154" s="230">
        <f>S154*H154</f>
        <v>0</v>
      </c>
      <c r="U154" s="40"/>
      <c r="V154" s="40"/>
      <c r="W154" s="40"/>
      <c r="X154" s="40"/>
      <c r="Y154" s="40"/>
      <c r="Z154" s="40"/>
      <c r="AA154" s="40"/>
      <c r="AB154" s="40"/>
      <c r="AC154" s="40"/>
      <c r="AD154" s="40"/>
      <c r="AE154" s="40"/>
      <c r="AR154" s="231" t="s">
        <v>141</v>
      </c>
      <c r="AT154" s="231" t="s">
        <v>136</v>
      </c>
      <c r="AU154" s="231" t="s">
        <v>85</v>
      </c>
      <c r="AY154" s="19" t="s">
        <v>133</v>
      </c>
      <c r="BE154" s="232">
        <f>IF(N154="základní",J154,0)</f>
        <v>0</v>
      </c>
      <c r="BF154" s="232">
        <f>IF(N154="snížená",J154,0)</f>
        <v>0</v>
      </c>
      <c r="BG154" s="232">
        <f>IF(N154="zákl. přenesená",J154,0)</f>
        <v>0</v>
      </c>
      <c r="BH154" s="232">
        <f>IF(N154="sníž. přenesená",J154,0)</f>
        <v>0</v>
      </c>
      <c r="BI154" s="232">
        <f>IF(N154="nulová",J154,0)</f>
        <v>0</v>
      </c>
      <c r="BJ154" s="19" t="s">
        <v>22</v>
      </c>
      <c r="BK154" s="232">
        <f>ROUND(I154*H154,2)</f>
        <v>0</v>
      </c>
      <c r="BL154" s="19" t="s">
        <v>141</v>
      </c>
      <c r="BM154" s="231" t="s">
        <v>208</v>
      </c>
    </row>
    <row r="155" s="13" customFormat="1">
      <c r="A155" s="13"/>
      <c r="B155" s="233"/>
      <c r="C155" s="234"/>
      <c r="D155" s="235" t="s">
        <v>147</v>
      </c>
      <c r="E155" s="236" t="s">
        <v>20</v>
      </c>
      <c r="F155" s="237" t="s">
        <v>209</v>
      </c>
      <c r="G155" s="234"/>
      <c r="H155" s="236" t="s">
        <v>20</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147</v>
      </c>
      <c r="AU155" s="243" t="s">
        <v>85</v>
      </c>
      <c r="AV155" s="13" t="s">
        <v>22</v>
      </c>
      <c r="AW155" s="13" t="s">
        <v>38</v>
      </c>
      <c r="AX155" s="13" t="s">
        <v>76</v>
      </c>
      <c r="AY155" s="243" t="s">
        <v>133</v>
      </c>
    </row>
    <row r="156" s="14" customFormat="1">
      <c r="A156" s="14"/>
      <c r="B156" s="244"/>
      <c r="C156" s="245"/>
      <c r="D156" s="235" t="s">
        <v>147</v>
      </c>
      <c r="E156" s="246" t="s">
        <v>20</v>
      </c>
      <c r="F156" s="247" t="s">
        <v>210</v>
      </c>
      <c r="G156" s="245"/>
      <c r="H156" s="248">
        <v>52.340000000000003</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147</v>
      </c>
      <c r="AU156" s="254" t="s">
        <v>85</v>
      </c>
      <c r="AV156" s="14" t="s">
        <v>85</v>
      </c>
      <c r="AW156" s="14" t="s">
        <v>38</v>
      </c>
      <c r="AX156" s="14" t="s">
        <v>76</v>
      </c>
      <c r="AY156" s="254" t="s">
        <v>133</v>
      </c>
    </row>
    <row r="157" s="15" customFormat="1">
      <c r="A157" s="15"/>
      <c r="B157" s="255"/>
      <c r="C157" s="256"/>
      <c r="D157" s="235" t="s">
        <v>147</v>
      </c>
      <c r="E157" s="257" t="s">
        <v>20</v>
      </c>
      <c r="F157" s="258" t="s">
        <v>159</v>
      </c>
      <c r="G157" s="256"/>
      <c r="H157" s="259">
        <v>52.340000000000003</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147</v>
      </c>
      <c r="AU157" s="265" t="s">
        <v>85</v>
      </c>
      <c r="AV157" s="15" t="s">
        <v>160</v>
      </c>
      <c r="AW157" s="15" t="s">
        <v>38</v>
      </c>
      <c r="AX157" s="15" t="s">
        <v>22</v>
      </c>
      <c r="AY157" s="265" t="s">
        <v>133</v>
      </c>
    </row>
    <row r="158" s="2" customFormat="1" ht="24" customHeight="1">
      <c r="A158" s="40"/>
      <c r="B158" s="41"/>
      <c r="C158" s="220" t="s">
        <v>211</v>
      </c>
      <c r="D158" s="220" t="s">
        <v>136</v>
      </c>
      <c r="E158" s="221" t="s">
        <v>212</v>
      </c>
      <c r="F158" s="222" t="s">
        <v>213</v>
      </c>
      <c r="G158" s="223" t="s">
        <v>183</v>
      </c>
      <c r="H158" s="224">
        <v>52.340000000000003</v>
      </c>
      <c r="I158" s="225"/>
      <c r="J158" s="226">
        <f>ROUND(I158*H158,2)</f>
        <v>0</v>
      </c>
      <c r="K158" s="222" t="s">
        <v>140</v>
      </c>
      <c r="L158" s="46"/>
      <c r="M158" s="227" t="s">
        <v>20</v>
      </c>
      <c r="N158" s="228" t="s">
        <v>47</v>
      </c>
      <c r="O158" s="86"/>
      <c r="P158" s="229">
        <f>O158*H158</f>
        <v>0</v>
      </c>
      <c r="Q158" s="229">
        <v>0.0094699999999999993</v>
      </c>
      <c r="R158" s="229">
        <f>Q158*H158</f>
        <v>0.49565979999999998</v>
      </c>
      <c r="S158" s="229">
        <v>0</v>
      </c>
      <c r="T158" s="230">
        <f>S158*H158</f>
        <v>0</v>
      </c>
      <c r="U158" s="40"/>
      <c r="V158" s="40"/>
      <c r="W158" s="40"/>
      <c r="X158" s="40"/>
      <c r="Y158" s="40"/>
      <c r="Z158" s="40"/>
      <c r="AA158" s="40"/>
      <c r="AB158" s="40"/>
      <c r="AC158" s="40"/>
      <c r="AD158" s="40"/>
      <c r="AE158" s="40"/>
      <c r="AR158" s="231" t="s">
        <v>141</v>
      </c>
      <c r="AT158" s="231" t="s">
        <v>136</v>
      </c>
      <c r="AU158" s="231" t="s">
        <v>85</v>
      </c>
      <c r="AY158" s="19" t="s">
        <v>133</v>
      </c>
      <c r="BE158" s="232">
        <f>IF(N158="základní",J158,0)</f>
        <v>0</v>
      </c>
      <c r="BF158" s="232">
        <f>IF(N158="snížená",J158,0)</f>
        <v>0</v>
      </c>
      <c r="BG158" s="232">
        <f>IF(N158="zákl. přenesená",J158,0)</f>
        <v>0</v>
      </c>
      <c r="BH158" s="232">
        <f>IF(N158="sníž. přenesená",J158,0)</f>
        <v>0</v>
      </c>
      <c r="BI158" s="232">
        <f>IF(N158="nulová",J158,0)</f>
        <v>0</v>
      </c>
      <c r="BJ158" s="19" t="s">
        <v>22</v>
      </c>
      <c r="BK158" s="232">
        <f>ROUND(I158*H158,2)</f>
        <v>0</v>
      </c>
      <c r="BL158" s="19" t="s">
        <v>141</v>
      </c>
      <c r="BM158" s="231" t="s">
        <v>214</v>
      </c>
    </row>
    <row r="159" s="13" customFormat="1">
      <c r="A159" s="13"/>
      <c r="B159" s="233"/>
      <c r="C159" s="234"/>
      <c r="D159" s="235" t="s">
        <v>147</v>
      </c>
      <c r="E159" s="236" t="s">
        <v>20</v>
      </c>
      <c r="F159" s="237" t="s">
        <v>209</v>
      </c>
      <c r="G159" s="234"/>
      <c r="H159" s="236" t="s">
        <v>20</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147</v>
      </c>
      <c r="AU159" s="243" t="s">
        <v>85</v>
      </c>
      <c r="AV159" s="13" t="s">
        <v>22</v>
      </c>
      <c r="AW159" s="13" t="s">
        <v>38</v>
      </c>
      <c r="AX159" s="13" t="s">
        <v>76</v>
      </c>
      <c r="AY159" s="243" t="s">
        <v>133</v>
      </c>
    </row>
    <row r="160" s="13" customFormat="1">
      <c r="A160" s="13"/>
      <c r="B160" s="233"/>
      <c r="C160" s="234"/>
      <c r="D160" s="235" t="s">
        <v>147</v>
      </c>
      <c r="E160" s="236" t="s">
        <v>20</v>
      </c>
      <c r="F160" s="237" t="s">
        <v>215</v>
      </c>
      <c r="G160" s="234"/>
      <c r="H160" s="236" t="s">
        <v>20</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147</v>
      </c>
      <c r="AU160" s="243" t="s">
        <v>85</v>
      </c>
      <c r="AV160" s="13" t="s">
        <v>22</v>
      </c>
      <c r="AW160" s="13" t="s">
        <v>38</v>
      </c>
      <c r="AX160" s="13" t="s">
        <v>76</v>
      </c>
      <c r="AY160" s="243" t="s">
        <v>133</v>
      </c>
    </row>
    <row r="161" s="13" customFormat="1">
      <c r="A161" s="13"/>
      <c r="B161" s="233"/>
      <c r="C161" s="234"/>
      <c r="D161" s="235" t="s">
        <v>147</v>
      </c>
      <c r="E161" s="236" t="s">
        <v>20</v>
      </c>
      <c r="F161" s="237" t="s">
        <v>216</v>
      </c>
      <c r="G161" s="234"/>
      <c r="H161" s="236" t="s">
        <v>20</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147</v>
      </c>
      <c r="AU161" s="243" t="s">
        <v>85</v>
      </c>
      <c r="AV161" s="13" t="s">
        <v>22</v>
      </c>
      <c r="AW161" s="13" t="s">
        <v>38</v>
      </c>
      <c r="AX161" s="13" t="s">
        <v>76</v>
      </c>
      <c r="AY161" s="243" t="s">
        <v>133</v>
      </c>
    </row>
    <row r="162" s="13" customFormat="1">
      <c r="A162" s="13"/>
      <c r="B162" s="233"/>
      <c r="C162" s="234"/>
      <c r="D162" s="235" t="s">
        <v>147</v>
      </c>
      <c r="E162" s="236" t="s">
        <v>20</v>
      </c>
      <c r="F162" s="237" t="s">
        <v>217</v>
      </c>
      <c r="G162" s="234"/>
      <c r="H162" s="236" t="s">
        <v>20</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147</v>
      </c>
      <c r="AU162" s="243" t="s">
        <v>85</v>
      </c>
      <c r="AV162" s="13" t="s">
        <v>22</v>
      </c>
      <c r="AW162" s="13" t="s">
        <v>38</v>
      </c>
      <c r="AX162" s="13" t="s">
        <v>76</v>
      </c>
      <c r="AY162" s="243" t="s">
        <v>133</v>
      </c>
    </row>
    <row r="163" s="13" customFormat="1">
      <c r="A163" s="13"/>
      <c r="B163" s="233"/>
      <c r="C163" s="234"/>
      <c r="D163" s="235" t="s">
        <v>147</v>
      </c>
      <c r="E163" s="236" t="s">
        <v>20</v>
      </c>
      <c r="F163" s="237" t="s">
        <v>218</v>
      </c>
      <c r="G163" s="234"/>
      <c r="H163" s="236" t="s">
        <v>20</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147</v>
      </c>
      <c r="AU163" s="243" t="s">
        <v>85</v>
      </c>
      <c r="AV163" s="13" t="s">
        <v>22</v>
      </c>
      <c r="AW163" s="13" t="s">
        <v>38</v>
      </c>
      <c r="AX163" s="13" t="s">
        <v>76</v>
      </c>
      <c r="AY163" s="243" t="s">
        <v>133</v>
      </c>
    </row>
    <row r="164" s="14" customFormat="1">
      <c r="A164" s="14"/>
      <c r="B164" s="244"/>
      <c r="C164" s="245"/>
      <c r="D164" s="235" t="s">
        <v>147</v>
      </c>
      <c r="E164" s="246" t="s">
        <v>20</v>
      </c>
      <c r="F164" s="247" t="s">
        <v>210</v>
      </c>
      <c r="G164" s="245"/>
      <c r="H164" s="248">
        <v>52.340000000000003</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147</v>
      </c>
      <c r="AU164" s="254" t="s">
        <v>85</v>
      </c>
      <c r="AV164" s="14" t="s">
        <v>85</v>
      </c>
      <c r="AW164" s="14" t="s">
        <v>38</v>
      </c>
      <c r="AX164" s="14" t="s">
        <v>76</v>
      </c>
      <c r="AY164" s="254" t="s">
        <v>133</v>
      </c>
    </row>
    <row r="165" s="15" customFormat="1">
      <c r="A165" s="15"/>
      <c r="B165" s="255"/>
      <c r="C165" s="256"/>
      <c r="D165" s="235" t="s">
        <v>147</v>
      </c>
      <c r="E165" s="257" t="s">
        <v>20</v>
      </c>
      <c r="F165" s="258" t="s">
        <v>159</v>
      </c>
      <c r="G165" s="256"/>
      <c r="H165" s="259">
        <v>52.340000000000003</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147</v>
      </c>
      <c r="AU165" s="265" t="s">
        <v>85</v>
      </c>
      <c r="AV165" s="15" t="s">
        <v>160</v>
      </c>
      <c r="AW165" s="15" t="s">
        <v>38</v>
      </c>
      <c r="AX165" s="15" t="s">
        <v>22</v>
      </c>
      <c r="AY165" s="265" t="s">
        <v>133</v>
      </c>
    </row>
    <row r="166" s="2" customFormat="1" ht="16.5" customHeight="1">
      <c r="A166" s="40"/>
      <c r="B166" s="41"/>
      <c r="C166" s="266" t="s">
        <v>219</v>
      </c>
      <c r="D166" s="266" t="s">
        <v>220</v>
      </c>
      <c r="E166" s="267" t="s">
        <v>221</v>
      </c>
      <c r="F166" s="268" t="s">
        <v>222</v>
      </c>
      <c r="G166" s="269" t="s">
        <v>183</v>
      </c>
      <c r="H166" s="270">
        <v>54.957000000000001</v>
      </c>
      <c r="I166" s="271"/>
      <c r="J166" s="272">
        <f>ROUND(I166*H166,2)</f>
        <v>0</v>
      </c>
      <c r="K166" s="268" t="s">
        <v>207</v>
      </c>
      <c r="L166" s="273"/>
      <c r="M166" s="274" t="s">
        <v>20</v>
      </c>
      <c r="N166" s="275" t="s">
        <v>47</v>
      </c>
      <c r="O166" s="86"/>
      <c r="P166" s="229">
        <f>O166*H166</f>
        <v>0</v>
      </c>
      <c r="Q166" s="229">
        <v>0.0135</v>
      </c>
      <c r="R166" s="229">
        <f>Q166*H166</f>
        <v>0.74191949999999995</v>
      </c>
      <c r="S166" s="229">
        <v>0</v>
      </c>
      <c r="T166" s="230">
        <f>S166*H166</f>
        <v>0</v>
      </c>
      <c r="U166" s="40"/>
      <c r="V166" s="40"/>
      <c r="W166" s="40"/>
      <c r="X166" s="40"/>
      <c r="Y166" s="40"/>
      <c r="Z166" s="40"/>
      <c r="AA166" s="40"/>
      <c r="AB166" s="40"/>
      <c r="AC166" s="40"/>
      <c r="AD166" s="40"/>
      <c r="AE166" s="40"/>
      <c r="AR166" s="231" t="s">
        <v>195</v>
      </c>
      <c r="AT166" s="231" t="s">
        <v>220</v>
      </c>
      <c r="AU166" s="231" t="s">
        <v>85</v>
      </c>
      <c r="AY166" s="19" t="s">
        <v>133</v>
      </c>
      <c r="BE166" s="232">
        <f>IF(N166="základní",J166,0)</f>
        <v>0</v>
      </c>
      <c r="BF166" s="232">
        <f>IF(N166="snížená",J166,0)</f>
        <v>0</v>
      </c>
      <c r="BG166" s="232">
        <f>IF(N166="zákl. přenesená",J166,0)</f>
        <v>0</v>
      </c>
      <c r="BH166" s="232">
        <f>IF(N166="sníž. přenesená",J166,0)</f>
        <v>0</v>
      </c>
      <c r="BI166" s="232">
        <f>IF(N166="nulová",J166,0)</f>
        <v>0</v>
      </c>
      <c r="BJ166" s="19" t="s">
        <v>22</v>
      </c>
      <c r="BK166" s="232">
        <f>ROUND(I166*H166,2)</f>
        <v>0</v>
      </c>
      <c r="BL166" s="19" t="s">
        <v>141</v>
      </c>
      <c r="BM166" s="231" t="s">
        <v>223</v>
      </c>
    </row>
    <row r="167" s="14" customFormat="1">
      <c r="A167" s="14"/>
      <c r="B167" s="244"/>
      <c r="C167" s="245"/>
      <c r="D167" s="235" t="s">
        <v>147</v>
      </c>
      <c r="E167" s="246" t="s">
        <v>20</v>
      </c>
      <c r="F167" s="247" t="s">
        <v>224</v>
      </c>
      <c r="G167" s="245"/>
      <c r="H167" s="248">
        <v>54.957000000000001</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147</v>
      </c>
      <c r="AU167" s="254" t="s">
        <v>85</v>
      </c>
      <c r="AV167" s="14" t="s">
        <v>85</v>
      </c>
      <c r="AW167" s="14" t="s">
        <v>38</v>
      </c>
      <c r="AX167" s="14" t="s">
        <v>22</v>
      </c>
      <c r="AY167" s="254" t="s">
        <v>133</v>
      </c>
    </row>
    <row r="168" s="2" customFormat="1" ht="16.5" customHeight="1">
      <c r="A168" s="40"/>
      <c r="B168" s="41"/>
      <c r="C168" s="220" t="s">
        <v>225</v>
      </c>
      <c r="D168" s="220" t="s">
        <v>136</v>
      </c>
      <c r="E168" s="221" t="s">
        <v>226</v>
      </c>
      <c r="F168" s="222" t="s">
        <v>227</v>
      </c>
      <c r="G168" s="223" t="s">
        <v>183</v>
      </c>
      <c r="H168" s="224">
        <v>574.67399999999998</v>
      </c>
      <c r="I168" s="225"/>
      <c r="J168" s="226">
        <f>ROUND(I168*H168,2)</f>
        <v>0</v>
      </c>
      <c r="K168" s="222" t="s">
        <v>140</v>
      </c>
      <c r="L168" s="46"/>
      <c r="M168" s="227" t="s">
        <v>20</v>
      </c>
      <c r="N168" s="228" t="s">
        <v>47</v>
      </c>
      <c r="O168" s="86"/>
      <c r="P168" s="229">
        <f>O168*H168</f>
        <v>0</v>
      </c>
      <c r="Q168" s="229">
        <v>0.0027299999999999998</v>
      </c>
      <c r="R168" s="229">
        <f>Q168*H168</f>
        <v>1.5688600199999998</v>
      </c>
      <c r="S168" s="229">
        <v>0</v>
      </c>
      <c r="T168" s="230">
        <f>S168*H168</f>
        <v>0</v>
      </c>
      <c r="U168" s="40"/>
      <c r="V168" s="40"/>
      <c r="W168" s="40"/>
      <c r="X168" s="40"/>
      <c r="Y168" s="40"/>
      <c r="Z168" s="40"/>
      <c r="AA168" s="40"/>
      <c r="AB168" s="40"/>
      <c r="AC168" s="40"/>
      <c r="AD168" s="40"/>
      <c r="AE168" s="40"/>
      <c r="AR168" s="231" t="s">
        <v>141</v>
      </c>
      <c r="AT168" s="231" t="s">
        <v>136</v>
      </c>
      <c r="AU168" s="231" t="s">
        <v>85</v>
      </c>
      <c r="AY168" s="19" t="s">
        <v>133</v>
      </c>
      <c r="BE168" s="232">
        <f>IF(N168="základní",J168,0)</f>
        <v>0</v>
      </c>
      <c r="BF168" s="232">
        <f>IF(N168="snížená",J168,0)</f>
        <v>0</v>
      </c>
      <c r="BG168" s="232">
        <f>IF(N168="zákl. přenesená",J168,0)</f>
        <v>0</v>
      </c>
      <c r="BH168" s="232">
        <f>IF(N168="sníž. přenesená",J168,0)</f>
        <v>0</v>
      </c>
      <c r="BI168" s="232">
        <f>IF(N168="nulová",J168,0)</f>
        <v>0</v>
      </c>
      <c r="BJ168" s="19" t="s">
        <v>22</v>
      </c>
      <c r="BK168" s="232">
        <f>ROUND(I168*H168,2)</f>
        <v>0</v>
      </c>
      <c r="BL168" s="19" t="s">
        <v>141</v>
      </c>
      <c r="BM168" s="231" t="s">
        <v>228</v>
      </c>
    </row>
    <row r="169" s="13" customFormat="1">
      <c r="A169" s="13"/>
      <c r="B169" s="233"/>
      <c r="C169" s="234"/>
      <c r="D169" s="235" t="s">
        <v>147</v>
      </c>
      <c r="E169" s="236" t="s">
        <v>20</v>
      </c>
      <c r="F169" s="237" t="s">
        <v>229</v>
      </c>
      <c r="G169" s="234"/>
      <c r="H169" s="236" t="s">
        <v>20</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147</v>
      </c>
      <c r="AU169" s="243" t="s">
        <v>85</v>
      </c>
      <c r="AV169" s="13" t="s">
        <v>22</v>
      </c>
      <c r="AW169" s="13" t="s">
        <v>38</v>
      </c>
      <c r="AX169" s="13" t="s">
        <v>76</v>
      </c>
      <c r="AY169" s="243" t="s">
        <v>133</v>
      </c>
    </row>
    <row r="170" s="13" customFormat="1">
      <c r="A170" s="13"/>
      <c r="B170" s="233"/>
      <c r="C170" s="234"/>
      <c r="D170" s="235" t="s">
        <v>147</v>
      </c>
      <c r="E170" s="236" t="s">
        <v>20</v>
      </c>
      <c r="F170" s="237" t="s">
        <v>230</v>
      </c>
      <c r="G170" s="234"/>
      <c r="H170" s="236" t="s">
        <v>20</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147</v>
      </c>
      <c r="AU170" s="243" t="s">
        <v>85</v>
      </c>
      <c r="AV170" s="13" t="s">
        <v>22</v>
      </c>
      <c r="AW170" s="13" t="s">
        <v>38</v>
      </c>
      <c r="AX170" s="13" t="s">
        <v>76</v>
      </c>
      <c r="AY170" s="243" t="s">
        <v>133</v>
      </c>
    </row>
    <row r="171" s="13" customFormat="1">
      <c r="A171" s="13"/>
      <c r="B171" s="233"/>
      <c r="C171" s="234"/>
      <c r="D171" s="235" t="s">
        <v>147</v>
      </c>
      <c r="E171" s="236" t="s">
        <v>20</v>
      </c>
      <c r="F171" s="237" t="s">
        <v>231</v>
      </c>
      <c r="G171" s="234"/>
      <c r="H171" s="236" t="s">
        <v>20</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147</v>
      </c>
      <c r="AU171" s="243" t="s">
        <v>85</v>
      </c>
      <c r="AV171" s="13" t="s">
        <v>22</v>
      </c>
      <c r="AW171" s="13" t="s">
        <v>38</v>
      </c>
      <c r="AX171" s="13" t="s">
        <v>76</v>
      </c>
      <c r="AY171" s="243" t="s">
        <v>133</v>
      </c>
    </row>
    <row r="172" s="13" customFormat="1">
      <c r="A172" s="13"/>
      <c r="B172" s="233"/>
      <c r="C172" s="234"/>
      <c r="D172" s="235" t="s">
        <v>147</v>
      </c>
      <c r="E172" s="236" t="s">
        <v>20</v>
      </c>
      <c r="F172" s="237" t="s">
        <v>232</v>
      </c>
      <c r="G172" s="234"/>
      <c r="H172" s="236" t="s">
        <v>20</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147</v>
      </c>
      <c r="AU172" s="243" t="s">
        <v>85</v>
      </c>
      <c r="AV172" s="13" t="s">
        <v>22</v>
      </c>
      <c r="AW172" s="13" t="s">
        <v>38</v>
      </c>
      <c r="AX172" s="13" t="s">
        <v>76</v>
      </c>
      <c r="AY172" s="243" t="s">
        <v>133</v>
      </c>
    </row>
    <row r="173" s="14" customFormat="1">
      <c r="A173" s="14"/>
      <c r="B173" s="244"/>
      <c r="C173" s="245"/>
      <c r="D173" s="235" t="s">
        <v>147</v>
      </c>
      <c r="E173" s="246" t="s">
        <v>20</v>
      </c>
      <c r="F173" s="247" t="s">
        <v>233</v>
      </c>
      <c r="G173" s="245"/>
      <c r="H173" s="248">
        <v>150.477</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147</v>
      </c>
      <c r="AU173" s="254" t="s">
        <v>85</v>
      </c>
      <c r="AV173" s="14" t="s">
        <v>85</v>
      </c>
      <c r="AW173" s="14" t="s">
        <v>38</v>
      </c>
      <c r="AX173" s="14" t="s">
        <v>76</v>
      </c>
      <c r="AY173" s="254" t="s">
        <v>133</v>
      </c>
    </row>
    <row r="174" s="14" customFormat="1">
      <c r="A174" s="14"/>
      <c r="B174" s="244"/>
      <c r="C174" s="245"/>
      <c r="D174" s="235" t="s">
        <v>147</v>
      </c>
      <c r="E174" s="246" t="s">
        <v>20</v>
      </c>
      <c r="F174" s="247" t="s">
        <v>234</v>
      </c>
      <c r="G174" s="245"/>
      <c r="H174" s="248">
        <v>9.8989999999999991</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147</v>
      </c>
      <c r="AU174" s="254" t="s">
        <v>85</v>
      </c>
      <c r="AV174" s="14" t="s">
        <v>85</v>
      </c>
      <c r="AW174" s="14" t="s">
        <v>38</v>
      </c>
      <c r="AX174" s="14" t="s">
        <v>76</v>
      </c>
      <c r="AY174" s="254" t="s">
        <v>133</v>
      </c>
    </row>
    <row r="175" s="14" customFormat="1">
      <c r="A175" s="14"/>
      <c r="B175" s="244"/>
      <c r="C175" s="245"/>
      <c r="D175" s="235" t="s">
        <v>147</v>
      </c>
      <c r="E175" s="246" t="s">
        <v>20</v>
      </c>
      <c r="F175" s="247" t="s">
        <v>235</v>
      </c>
      <c r="G175" s="245"/>
      <c r="H175" s="248">
        <v>247.31200000000001</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147</v>
      </c>
      <c r="AU175" s="254" t="s">
        <v>85</v>
      </c>
      <c r="AV175" s="14" t="s">
        <v>85</v>
      </c>
      <c r="AW175" s="14" t="s">
        <v>38</v>
      </c>
      <c r="AX175" s="14" t="s">
        <v>76</v>
      </c>
      <c r="AY175" s="254" t="s">
        <v>133</v>
      </c>
    </row>
    <row r="176" s="14" customFormat="1">
      <c r="A176" s="14"/>
      <c r="B176" s="244"/>
      <c r="C176" s="245"/>
      <c r="D176" s="235" t="s">
        <v>147</v>
      </c>
      <c r="E176" s="246" t="s">
        <v>20</v>
      </c>
      <c r="F176" s="247" t="s">
        <v>236</v>
      </c>
      <c r="G176" s="245"/>
      <c r="H176" s="248">
        <v>-3.5470000000000002</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147</v>
      </c>
      <c r="AU176" s="254" t="s">
        <v>85</v>
      </c>
      <c r="AV176" s="14" t="s">
        <v>85</v>
      </c>
      <c r="AW176" s="14" t="s">
        <v>38</v>
      </c>
      <c r="AX176" s="14" t="s">
        <v>76</v>
      </c>
      <c r="AY176" s="254" t="s">
        <v>133</v>
      </c>
    </row>
    <row r="177" s="14" customFormat="1">
      <c r="A177" s="14"/>
      <c r="B177" s="244"/>
      <c r="C177" s="245"/>
      <c r="D177" s="235" t="s">
        <v>147</v>
      </c>
      <c r="E177" s="246" t="s">
        <v>20</v>
      </c>
      <c r="F177" s="247" t="s">
        <v>237</v>
      </c>
      <c r="G177" s="245"/>
      <c r="H177" s="248">
        <v>21.399999999999999</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147</v>
      </c>
      <c r="AU177" s="254" t="s">
        <v>85</v>
      </c>
      <c r="AV177" s="14" t="s">
        <v>85</v>
      </c>
      <c r="AW177" s="14" t="s">
        <v>38</v>
      </c>
      <c r="AX177" s="14" t="s">
        <v>76</v>
      </c>
      <c r="AY177" s="254" t="s">
        <v>133</v>
      </c>
    </row>
    <row r="178" s="14" customFormat="1">
      <c r="A178" s="14"/>
      <c r="B178" s="244"/>
      <c r="C178" s="245"/>
      <c r="D178" s="235" t="s">
        <v>147</v>
      </c>
      <c r="E178" s="246" t="s">
        <v>20</v>
      </c>
      <c r="F178" s="247" t="s">
        <v>238</v>
      </c>
      <c r="G178" s="245"/>
      <c r="H178" s="248">
        <v>0.59299999999999997</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147</v>
      </c>
      <c r="AU178" s="254" t="s">
        <v>85</v>
      </c>
      <c r="AV178" s="14" t="s">
        <v>85</v>
      </c>
      <c r="AW178" s="14" t="s">
        <v>38</v>
      </c>
      <c r="AX178" s="14" t="s">
        <v>76</v>
      </c>
      <c r="AY178" s="254" t="s">
        <v>133</v>
      </c>
    </row>
    <row r="179" s="14" customFormat="1">
      <c r="A179" s="14"/>
      <c r="B179" s="244"/>
      <c r="C179" s="245"/>
      <c r="D179" s="235" t="s">
        <v>147</v>
      </c>
      <c r="E179" s="246" t="s">
        <v>20</v>
      </c>
      <c r="F179" s="247" t="s">
        <v>239</v>
      </c>
      <c r="G179" s="245"/>
      <c r="H179" s="248">
        <v>83.075000000000003</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147</v>
      </c>
      <c r="AU179" s="254" t="s">
        <v>85</v>
      </c>
      <c r="AV179" s="14" t="s">
        <v>85</v>
      </c>
      <c r="AW179" s="14" t="s">
        <v>38</v>
      </c>
      <c r="AX179" s="14" t="s">
        <v>76</v>
      </c>
      <c r="AY179" s="254" t="s">
        <v>133</v>
      </c>
    </row>
    <row r="180" s="14" customFormat="1">
      <c r="A180" s="14"/>
      <c r="B180" s="244"/>
      <c r="C180" s="245"/>
      <c r="D180" s="235" t="s">
        <v>147</v>
      </c>
      <c r="E180" s="246" t="s">
        <v>20</v>
      </c>
      <c r="F180" s="247" t="s">
        <v>240</v>
      </c>
      <c r="G180" s="245"/>
      <c r="H180" s="248">
        <v>7.5</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147</v>
      </c>
      <c r="AU180" s="254" t="s">
        <v>85</v>
      </c>
      <c r="AV180" s="14" t="s">
        <v>85</v>
      </c>
      <c r="AW180" s="14" t="s">
        <v>38</v>
      </c>
      <c r="AX180" s="14" t="s">
        <v>76</v>
      </c>
      <c r="AY180" s="254" t="s">
        <v>133</v>
      </c>
    </row>
    <row r="181" s="14" customFormat="1">
      <c r="A181" s="14"/>
      <c r="B181" s="244"/>
      <c r="C181" s="245"/>
      <c r="D181" s="235" t="s">
        <v>147</v>
      </c>
      <c r="E181" s="246" t="s">
        <v>20</v>
      </c>
      <c r="F181" s="247" t="s">
        <v>241</v>
      </c>
      <c r="G181" s="245"/>
      <c r="H181" s="248">
        <v>162.17699999999999</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147</v>
      </c>
      <c r="AU181" s="254" t="s">
        <v>85</v>
      </c>
      <c r="AV181" s="14" t="s">
        <v>85</v>
      </c>
      <c r="AW181" s="14" t="s">
        <v>38</v>
      </c>
      <c r="AX181" s="14" t="s">
        <v>76</v>
      </c>
      <c r="AY181" s="254" t="s">
        <v>133</v>
      </c>
    </row>
    <row r="182" s="14" customFormat="1">
      <c r="A182" s="14"/>
      <c r="B182" s="244"/>
      <c r="C182" s="245"/>
      <c r="D182" s="235" t="s">
        <v>147</v>
      </c>
      <c r="E182" s="246" t="s">
        <v>20</v>
      </c>
      <c r="F182" s="247" t="s">
        <v>242</v>
      </c>
      <c r="G182" s="245"/>
      <c r="H182" s="248">
        <v>4.8879999999999999</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147</v>
      </c>
      <c r="AU182" s="254" t="s">
        <v>85</v>
      </c>
      <c r="AV182" s="14" t="s">
        <v>85</v>
      </c>
      <c r="AW182" s="14" t="s">
        <v>38</v>
      </c>
      <c r="AX182" s="14" t="s">
        <v>76</v>
      </c>
      <c r="AY182" s="254" t="s">
        <v>133</v>
      </c>
    </row>
    <row r="183" s="14" customFormat="1">
      <c r="A183" s="14"/>
      <c r="B183" s="244"/>
      <c r="C183" s="245"/>
      <c r="D183" s="235" t="s">
        <v>147</v>
      </c>
      <c r="E183" s="246" t="s">
        <v>20</v>
      </c>
      <c r="F183" s="247" t="s">
        <v>243</v>
      </c>
      <c r="G183" s="245"/>
      <c r="H183" s="248">
        <v>-109.09999999999999</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147</v>
      </c>
      <c r="AU183" s="254" t="s">
        <v>85</v>
      </c>
      <c r="AV183" s="14" t="s">
        <v>85</v>
      </c>
      <c r="AW183" s="14" t="s">
        <v>38</v>
      </c>
      <c r="AX183" s="14" t="s">
        <v>76</v>
      </c>
      <c r="AY183" s="254" t="s">
        <v>133</v>
      </c>
    </row>
    <row r="184" s="15" customFormat="1">
      <c r="A184" s="15"/>
      <c r="B184" s="255"/>
      <c r="C184" s="256"/>
      <c r="D184" s="235" t="s">
        <v>147</v>
      </c>
      <c r="E184" s="257" t="s">
        <v>20</v>
      </c>
      <c r="F184" s="258" t="s">
        <v>159</v>
      </c>
      <c r="G184" s="256"/>
      <c r="H184" s="259">
        <v>574.67399999999998</v>
      </c>
      <c r="I184" s="260"/>
      <c r="J184" s="256"/>
      <c r="K184" s="256"/>
      <c r="L184" s="261"/>
      <c r="M184" s="262"/>
      <c r="N184" s="263"/>
      <c r="O184" s="263"/>
      <c r="P184" s="263"/>
      <c r="Q184" s="263"/>
      <c r="R184" s="263"/>
      <c r="S184" s="263"/>
      <c r="T184" s="264"/>
      <c r="U184" s="15"/>
      <c r="V184" s="15"/>
      <c r="W184" s="15"/>
      <c r="X184" s="15"/>
      <c r="Y184" s="15"/>
      <c r="Z184" s="15"/>
      <c r="AA184" s="15"/>
      <c r="AB184" s="15"/>
      <c r="AC184" s="15"/>
      <c r="AD184" s="15"/>
      <c r="AE184" s="15"/>
      <c r="AT184" s="265" t="s">
        <v>147</v>
      </c>
      <c r="AU184" s="265" t="s">
        <v>85</v>
      </c>
      <c r="AV184" s="15" t="s">
        <v>160</v>
      </c>
      <c r="AW184" s="15" t="s">
        <v>38</v>
      </c>
      <c r="AX184" s="15" t="s">
        <v>22</v>
      </c>
      <c r="AY184" s="265" t="s">
        <v>133</v>
      </c>
    </row>
    <row r="185" s="2" customFormat="1" ht="16.5" customHeight="1">
      <c r="A185" s="40"/>
      <c r="B185" s="41"/>
      <c r="C185" s="220" t="s">
        <v>244</v>
      </c>
      <c r="D185" s="220" t="s">
        <v>136</v>
      </c>
      <c r="E185" s="221" t="s">
        <v>245</v>
      </c>
      <c r="F185" s="222" t="s">
        <v>246</v>
      </c>
      <c r="G185" s="223" t="s">
        <v>183</v>
      </c>
      <c r="H185" s="224">
        <v>119.43000000000001</v>
      </c>
      <c r="I185" s="225"/>
      <c r="J185" s="226">
        <f>ROUND(I185*H185,2)</f>
        <v>0</v>
      </c>
      <c r="K185" s="222" t="s">
        <v>140</v>
      </c>
      <c r="L185" s="46"/>
      <c r="M185" s="227" t="s">
        <v>20</v>
      </c>
      <c r="N185" s="228" t="s">
        <v>47</v>
      </c>
      <c r="O185" s="86"/>
      <c r="P185" s="229">
        <f>O185*H185</f>
        <v>0</v>
      </c>
      <c r="Q185" s="229">
        <v>0.0027299999999999998</v>
      </c>
      <c r="R185" s="229">
        <f>Q185*H185</f>
        <v>0.3260439</v>
      </c>
      <c r="S185" s="229">
        <v>0</v>
      </c>
      <c r="T185" s="230">
        <f>S185*H185</f>
        <v>0</v>
      </c>
      <c r="U185" s="40"/>
      <c r="V185" s="40"/>
      <c r="W185" s="40"/>
      <c r="X185" s="40"/>
      <c r="Y185" s="40"/>
      <c r="Z185" s="40"/>
      <c r="AA185" s="40"/>
      <c r="AB185" s="40"/>
      <c r="AC185" s="40"/>
      <c r="AD185" s="40"/>
      <c r="AE185" s="40"/>
      <c r="AR185" s="231" t="s">
        <v>141</v>
      </c>
      <c r="AT185" s="231" t="s">
        <v>136</v>
      </c>
      <c r="AU185" s="231" t="s">
        <v>85</v>
      </c>
      <c r="AY185" s="19" t="s">
        <v>133</v>
      </c>
      <c r="BE185" s="232">
        <f>IF(N185="základní",J185,0)</f>
        <v>0</v>
      </c>
      <c r="BF185" s="232">
        <f>IF(N185="snížená",J185,0)</f>
        <v>0</v>
      </c>
      <c r="BG185" s="232">
        <f>IF(N185="zákl. přenesená",J185,0)</f>
        <v>0</v>
      </c>
      <c r="BH185" s="232">
        <f>IF(N185="sníž. přenesená",J185,0)</f>
        <v>0</v>
      </c>
      <c r="BI185" s="232">
        <f>IF(N185="nulová",J185,0)</f>
        <v>0</v>
      </c>
      <c r="BJ185" s="19" t="s">
        <v>22</v>
      </c>
      <c r="BK185" s="232">
        <f>ROUND(I185*H185,2)</f>
        <v>0</v>
      </c>
      <c r="BL185" s="19" t="s">
        <v>141</v>
      </c>
      <c r="BM185" s="231" t="s">
        <v>247</v>
      </c>
    </row>
    <row r="186" s="13" customFormat="1">
      <c r="A186" s="13"/>
      <c r="B186" s="233"/>
      <c r="C186" s="234"/>
      <c r="D186" s="235" t="s">
        <v>147</v>
      </c>
      <c r="E186" s="236" t="s">
        <v>20</v>
      </c>
      <c r="F186" s="237" t="s">
        <v>229</v>
      </c>
      <c r="G186" s="234"/>
      <c r="H186" s="236" t="s">
        <v>20</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147</v>
      </c>
      <c r="AU186" s="243" t="s">
        <v>85</v>
      </c>
      <c r="AV186" s="13" t="s">
        <v>22</v>
      </c>
      <c r="AW186" s="13" t="s">
        <v>38</v>
      </c>
      <c r="AX186" s="13" t="s">
        <v>76</v>
      </c>
      <c r="AY186" s="243" t="s">
        <v>133</v>
      </c>
    </row>
    <row r="187" s="13" customFormat="1">
      <c r="A187" s="13"/>
      <c r="B187" s="233"/>
      <c r="C187" s="234"/>
      <c r="D187" s="235" t="s">
        <v>147</v>
      </c>
      <c r="E187" s="236" t="s">
        <v>20</v>
      </c>
      <c r="F187" s="237" t="s">
        <v>231</v>
      </c>
      <c r="G187" s="234"/>
      <c r="H187" s="236" t="s">
        <v>20</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147</v>
      </c>
      <c r="AU187" s="243" t="s">
        <v>85</v>
      </c>
      <c r="AV187" s="13" t="s">
        <v>22</v>
      </c>
      <c r="AW187" s="13" t="s">
        <v>38</v>
      </c>
      <c r="AX187" s="13" t="s">
        <v>76</v>
      </c>
      <c r="AY187" s="243" t="s">
        <v>133</v>
      </c>
    </row>
    <row r="188" s="14" customFormat="1">
      <c r="A188" s="14"/>
      <c r="B188" s="244"/>
      <c r="C188" s="245"/>
      <c r="D188" s="235" t="s">
        <v>147</v>
      </c>
      <c r="E188" s="246" t="s">
        <v>20</v>
      </c>
      <c r="F188" s="247" t="s">
        <v>248</v>
      </c>
      <c r="G188" s="245"/>
      <c r="H188" s="248">
        <v>24.34</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147</v>
      </c>
      <c r="AU188" s="254" t="s">
        <v>85</v>
      </c>
      <c r="AV188" s="14" t="s">
        <v>85</v>
      </c>
      <c r="AW188" s="14" t="s">
        <v>38</v>
      </c>
      <c r="AX188" s="14" t="s">
        <v>76</v>
      </c>
      <c r="AY188" s="254" t="s">
        <v>133</v>
      </c>
    </row>
    <row r="189" s="14" customFormat="1">
      <c r="A189" s="14"/>
      <c r="B189" s="244"/>
      <c r="C189" s="245"/>
      <c r="D189" s="235" t="s">
        <v>147</v>
      </c>
      <c r="E189" s="246" t="s">
        <v>20</v>
      </c>
      <c r="F189" s="247" t="s">
        <v>249</v>
      </c>
      <c r="G189" s="245"/>
      <c r="H189" s="248">
        <v>17.309999999999999</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147</v>
      </c>
      <c r="AU189" s="254" t="s">
        <v>85</v>
      </c>
      <c r="AV189" s="14" t="s">
        <v>85</v>
      </c>
      <c r="AW189" s="14" t="s">
        <v>38</v>
      </c>
      <c r="AX189" s="14" t="s">
        <v>76</v>
      </c>
      <c r="AY189" s="254" t="s">
        <v>133</v>
      </c>
    </row>
    <row r="190" s="14" customFormat="1">
      <c r="A190" s="14"/>
      <c r="B190" s="244"/>
      <c r="C190" s="245"/>
      <c r="D190" s="235" t="s">
        <v>147</v>
      </c>
      <c r="E190" s="246" t="s">
        <v>20</v>
      </c>
      <c r="F190" s="247" t="s">
        <v>250</v>
      </c>
      <c r="G190" s="245"/>
      <c r="H190" s="248">
        <v>67.450000000000003</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147</v>
      </c>
      <c r="AU190" s="254" t="s">
        <v>85</v>
      </c>
      <c r="AV190" s="14" t="s">
        <v>85</v>
      </c>
      <c r="AW190" s="14" t="s">
        <v>38</v>
      </c>
      <c r="AX190" s="14" t="s">
        <v>76</v>
      </c>
      <c r="AY190" s="254" t="s">
        <v>133</v>
      </c>
    </row>
    <row r="191" s="14" customFormat="1">
      <c r="A191" s="14"/>
      <c r="B191" s="244"/>
      <c r="C191" s="245"/>
      <c r="D191" s="235" t="s">
        <v>147</v>
      </c>
      <c r="E191" s="246" t="s">
        <v>20</v>
      </c>
      <c r="F191" s="247" t="s">
        <v>251</v>
      </c>
      <c r="G191" s="245"/>
      <c r="H191" s="248">
        <v>10.33</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147</v>
      </c>
      <c r="AU191" s="254" t="s">
        <v>85</v>
      </c>
      <c r="AV191" s="14" t="s">
        <v>85</v>
      </c>
      <c r="AW191" s="14" t="s">
        <v>38</v>
      </c>
      <c r="AX191" s="14" t="s">
        <v>76</v>
      </c>
      <c r="AY191" s="254" t="s">
        <v>133</v>
      </c>
    </row>
    <row r="192" s="15" customFormat="1">
      <c r="A192" s="15"/>
      <c r="B192" s="255"/>
      <c r="C192" s="256"/>
      <c r="D192" s="235" t="s">
        <v>147</v>
      </c>
      <c r="E192" s="257" t="s">
        <v>20</v>
      </c>
      <c r="F192" s="258" t="s">
        <v>159</v>
      </c>
      <c r="G192" s="256"/>
      <c r="H192" s="259">
        <v>119.43000000000001</v>
      </c>
      <c r="I192" s="260"/>
      <c r="J192" s="256"/>
      <c r="K192" s="256"/>
      <c r="L192" s="261"/>
      <c r="M192" s="262"/>
      <c r="N192" s="263"/>
      <c r="O192" s="263"/>
      <c r="P192" s="263"/>
      <c r="Q192" s="263"/>
      <c r="R192" s="263"/>
      <c r="S192" s="263"/>
      <c r="T192" s="264"/>
      <c r="U192" s="15"/>
      <c r="V192" s="15"/>
      <c r="W192" s="15"/>
      <c r="X192" s="15"/>
      <c r="Y192" s="15"/>
      <c r="Z192" s="15"/>
      <c r="AA192" s="15"/>
      <c r="AB192" s="15"/>
      <c r="AC192" s="15"/>
      <c r="AD192" s="15"/>
      <c r="AE192" s="15"/>
      <c r="AT192" s="265" t="s">
        <v>147</v>
      </c>
      <c r="AU192" s="265" t="s">
        <v>85</v>
      </c>
      <c r="AV192" s="15" t="s">
        <v>160</v>
      </c>
      <c r="AW192" s="15" t="s">
        <v>38</v>
      </c>
      <c r="AX192" s="15" t="s">
        <v>22</v>
      </c>
      <c r="AY192" s="265" t="s">
        <v>133</v>
      </c>
    </row>
    <row r="193" s="2" customFormat="1" ht="24" customHeight="1">
      <c r="A193" s="40"/>
      <c r="B193" s="41"/>
      <c r="C193" s="220" t="s">
        <v>8</v>
      </c>
      <c r="D193" s="220" t="s">
        <v>136</v>
      </c>
      <c r="E193" s="221" t="s">
        <v>252</v>
      </c>
      <c r="F193" s="222" t="s">
        <v>253</v>
      </c>
      <c r="G193" s="223" t="s">
        <v>183</v>
      </c>
      <c r="H193" s="224">
        <v>109.09999999999999</v>
      </c>
      <c r="I193" s="225"/>
      <c r="J193" s="226">
        <f>ROUND(I193*H193,2)</f>
        <v>0</v>
      </c>
      <c r="K193" s="222" t="s">
        <v>207</v>
      </c>
      <c r="L193" s="46"/>
      <c r="M193" s="227" t="s">
        <v>20</v>
      </c>
      <c r="N193" s="228" t="s">
        <v>47</v>
      </c>
      <c r="O193" s="86"/>
      <c r="P193" s="229">
        <f>O193*H193</f>
        <v>0</v>
      </c>
      <c r="Q193" s="229">
        <v>0.03202</v>
      </c>
      <c r="R193" s="229">
        <f>Q193*H193</f>
        <v>3.493382</v>
      </c>
      <c r="S193" s="229">
        <v>0</v>
      </c>
      <c r="T193" s="230">
        <f>S193*H193</f>
        <v>0</v>
      </c>
      <c r="U193" s="40"/>
      <c r="V193" s="40"/>
      <c r="W193" s="40"/>
      <c r="X193" s="40"/>
      <c r="Y193" s="40"/>
      <c r="Z193" s="40"/>
      <c r="AA193" s="40"/>
      <c r="AB193" s="40"/>
      <c r="AC193" s="40"/>
      <c r="AD193" s="40"/>
      <c r="AE193" s="40"/>
      <c r="AR193" s="231" t="s">
        <v>141</v>
      </c>
      <c r="AT193" s="231" t="s">
        <v>136</v>
      </c>
      <c r="AU193" s="231" t="s">
        <v>85</v>
      </c>
      <c r="AY193" s="19" t="s">
        <v>133</v>
      </c>
      <c r="BE193" s="232">
        <f>IF(N193="základní",J193,0)</f>
        <v>0</v>
      </c>
      <c r="BF193" s="232">
        <f>IF(N193="snížená",J193,0)</f>
        <v>0</v>
      </c>
      <c r="BG193" s="232">
        <f>IF(N193="zákl. přenesená",J193,0)</f>
        <v>0</v>
      </c>
      <c r="BH193" s="232">
        <f>IF(N193="sníž. přenesená",J193,0)</f>
        <v>0</v>
      </c>
      <c r="BI193" s="232">
        <f>IF(N193="nulová",J193,0)</f>
        <v>0</v>
      </c>
      <c r="BJ193" s="19" t="s">
        <v>22</v>
      </c>
      <c r="BK193" s="232">
        <f>ROUND(I193*H193,2)</f>
        <v>0</v>
      </c>
      <c r="BL193" s="19" t="s">
        <v>141</v>
      </c>
      <c r="BM193" s="231" t="s">
        <v>254</v>
      </c>
    </row>
    <row r="194" s="13" customFormat="1">
      <c r="A194" s="13"/>
      <c r="B194" s="233"/>
      <c r="C194" s="234"/>
      <c r="D194" s="235" t="s">
        <v>147</v>
      </c>
      <c r="E194" s="236" t="s">
        <v>20</v>
      </c>
      <c r="F194" s="237" t="s">
        <v>229</v>
      </c>
      <c r="G194" s="234"/>
      <c r="H194" s="236" t="s">
        <v>20</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147</v>
      </c>
      <c r="AU194" s="243" t="s">
        <v>85</v>
      </c>
      <c r="AV194" s="13" t="s">
        <v>22</v>
      </c>
      <c r="AW194" s="13" t="s">
        <v>38</v>
      </c>
      <c r="AX194" s="13" t="s">
        <v>76</v>
      </c>
      <c r="AY194" s="243" t="s">
        <v>133</v>
      </c>
    </row>
    <row r="195" s="13" customFormat="1">
      <c r="A195" s="13"/>
      <c r="B195" s="233"/>
      <c r="C195" s="234"/>
      <c r="D195" s="235" t="s">
        <v>147</v>
      </c>
      <c r="E195" s="236" t="s">
        <v>20</v>
      </c>
      <c r="F195" s="237" t="s">
        <v>255</v>
      </c>
      <c r="G195" s="234"/>
      <c r="H195" s="236" t="s">
        <v>20</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147</v>
      </c>
      <c r="AU195" s="243" t="s">
        <v>85</v>
      </c>
      <c r="AV195" s="13" t="s">
        <v>22</v>
      </c>
      <c r="AW195" s="13" t="s">
        <v>38</v>
      </c>
      <c r="AX195" s="13" t="s">
        <v>76</v>
      </c>
      <c r="AY195" s="243" t="s">
        <v>133</v>
      </c>
    </row>
    <row r="196" s="13" customFormat="1">
      <c r="A196" s="13"/>
      <c r="B196" s="233"/>
      <c r="C196" s="234"/>
      <c r="D196" s="235" t="s">
        <v>147</v>
      </c>
      <c r="E196" s="236" t="s">
        <v>20</v>
      </c>
      <c r="F196" s="237" t="s">
        <v>232</v>
      </c>
      <c r="G196" s="234"/>
      <c r="H196" s="236" t="s">
        <v>20</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147</v>
      </c>
      <c r="AU196" s="243" t="s">
        <v>85</v>
      </c>
      <c r="AV196" s="13" t="s">
        <v>22</v>
      </c>
      <c r="AW196" s="13" t="s">
        <v>38</v>
      </c>
      <c r="AX196" s="13" t="s">
        <v>76</v>
      </c>
      <c r="AY196" s="243" t="s">
        <v>133</v>
      </c>
    </row>
    <row r="197" s="14" customFormat="1">
      <c r="A197" s="14"/>
      <c r="B197" s="244"/>
      <c r="C197" s="245"/>
      <c r="D197" s="235" t="s">
        <v>147</v>
      </c>
      <c r="E197" s="246" t="s">
        <v>20</v>
      </c>
      <c r="F197" s="247" t="s">
        <v>248</v>
      </c>
      <c r="G197" s="245"/>
      <c r="H197" s="248">
        <v>24.34</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147</v>
      </c>
      <c r="AU197" s="254" t="s">
        <v>85</v>
      </c>
      <c r="AV197" s="14" t="s">
        <v>85</v>
      </c>
      <c r="AW197" s="14" t="s">
        <v>38</v>
      </c>
      <c r="AX197" s="14" t="s">
        <v>76</v>
      </c>
      <c r="AY197" s="254" t="s">
        <v>133</v>
      </c>
    </row>
    <row r="198" s="14" customFormat="1">
      <c r="A198" s="14"/>
      <c r="B198" s="244"/>
      <c r="C198" s="245"/>
      <c r="D198" s="235" t="s">
        <v>147</v>
      </c>
      <c r="E198" s="246" t="s">
        <v>20</v>
      </c>
      <c r="F198" s="247" t="s">
        <v>249</v>
      </c>
      <c r="G198" s="245"/>
      <c r="H198" s="248">
        <v>17.309999999999999</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147</v>
      </c>
      <c r="AU198" s="254" t="s">
        <v>85</v>
      </c>
      <c r="AV198" s="14" t="s">
        <v>85</v>
      </c>
      <c r="AW198" s="14" t="s">
        <v>38</v>
      </c>
      <c r="AX198" s="14" t="s">
        <v>76</v>
      </c>
      <c r="AY198" s="254" t="s">
        <v>133</v>
      </c>
    </row>
    <row r="199" s="14" customFormat="1">
      <c r="A199" s="14"/>
      <c r="B199" s="244"/>
      <c r="C199" s="245"/>
      <c r="D199" s="235" t="s">
        <v>147</v>
      </c>
      <c r="E199" s="246" t="s">
        <v>20</v>
      </c>
      <c r="F199" s="247" t="s">
        <v>250</v>
      </c>
      <c r="G199" s="245"/>
      <c r="H199" s="248">
        <v>67.450000000000003</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147</v>
      </c>
      <c r="AU199" s="254" t="s">
        <v>85</v>
      </c>
      <c r="AV199" s="14" t="s">
        <v>85</v>
      </c>
      <c r="AW199" s="14" t="s">
        <v>38</v>
      </c>
      <c r="AX199" s="14" t="s">
        <v>76</v>
      </c>
      <c r="AY199" s="254" t="s">
        <v>133</v>
      </c>
    </row>
    <row r="200" s="15" customFormat="1">
      <c r="A200" s="15"/>
      <c r="B200" s="255"/>
      <c r="C200" s="256"/>
      <c r="D200" s="235" t="s">
        <v>147</v>
      </c>
      <c r="E200" s="257" t="s">
        <v>20</v>
      </c>
      <c r="F200" s="258" t="s">
        <v>159</v>
      </c>
      <c r="G200" s="256"/>
      <c r="H200" s="259">
        <v>109.09999999999999</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147</v>
      </c>
      <c r="AU200" s="265" t="s">
        <v>85</v>
      </c>
      <c r="AV200" s="15" t="s">
        <v>160</v>
      </c>
      <c r="AW200" s="15" t="s">
        <v>38</v>
      </c>
      <c r="AX200" s="15" t="s">
        <v>22</v>
      </c>
      <c r="AY200" s="265" t="s">
        <v>133</v>
      </c>
    </row>
    <row r="201" s="2" customFormat="1" ht="24" customHeight="1">
      <c r="A201" s="40"/>
      <c r="B201" s="41"/>
      <c r="C201" s="220" t="s">
        <v>256</v>
      </c>
      <c r="D201" s="220" t="s">
        <v>136</v>
      </c>
      <c r="E201" s="221" t="s">
        <v>257</v>
      </c>
      <c r="F201" s="222" t="s">
        <v>258</v>
      </c>
      <c r="G201" s="223" t="s">
        <v>183</v>
      </c>
      <c r="H201" s="224">
        <v>530.39400000000001</v>
      </c>
      <c r="I201" s="225"/>
      <c r="J201" s="226">
        <f>ROUND(I201*H201,2)</f>
        <v>0</v>
      </c>
      <c r="K201" s="222" t="s">
        <v>207</v>
      </c>
      <c r="L201" s="46"/>
      <c r="M201" s="227" t="s">
        <v>20</v>
      </c>
      <c r="N201" s="228" t="s">
        <v>47</v>
      </c>
      <c r="O201" s="86"/>
      <c r="P201" s="229">
        <f>O201*H201</f>
        <v>0</v>
      </c>
      <c r="Q201" s="229">
        <v>0.044729999999999999</v>
      </c>
      <c r="R201" s="229">
        <f>Q201*H201</f>
        <v>23.724523619999999</v>
      </c>
      <c r="S201" s="229">
        <v>0</v>
      </c>
      <c r="T201" s="230">
        <f>S201*H201</f>
        <v>0</v>
      </c>
      <c r="U201" s="40"/>
      <c r="V201" s="40"/>
      <c r="W201" s="40"/>
      <c r="X201" s="40"/>
      <c r="Y201" s="40"/>
      <c r="Z201" s="40"/>
      <c r="AA201" s="40"/>
      <c r="AB201" s="40"/>
      <c r="AC201" s="40"/>
      <c r="AD201" s="40"/>
      <c r="AE201" s="40"/>
      <c r="AR201" s="231" t="s">
        <v>141</v>
      </c>
      <c r="AT201" s="231" t="s">
        <v>136</v>
      </c>
      <c r="AU201" s="231" t="s">
        <v>85</v>
      </c>
      <c r="AY201" s="19" t="s">
        <v>133</v>
      </c>
      <c r="BE201" s="232">
        <f>IF(N201="základní",J201,0)</f>
        <v>0</v>
      </c>
      <c r="BF201" s="232">
        <f>IF(N201="snížená",J201,0)</f>
        <v>0</v>
      </c>
      <c r="BG201" s="232">
        <f>IF(N201="zákl. přenesená",J201,0)</f>
        <v>0</v>
      </c>
      <c r="BH201" s="232">
        <f>IF(N201="sníž. přenesená",J201,0)</f>
        <v>0</v>
      </c>
      <c r="BI201" s="232">
        <f>IF(N201="nulová",J201,0)</f>
        <v>0</v>
      </c>
      <c r="BJ201" s="19" t="s">
        <v>22</v>
      </c>
      <c r="BK201" s="232">
        <f>ROUND(I201*H201,2)</f>
        <v>0</v>
      </c>
      <c r="BL201" s="19" t="s">
        <v>141</v>
      </c>
      <c r="BM201" s="231" t="s">
        <v>259</v>
      </c>
    </row>
    <row r="202" s="13" customFormat="1">
      <c r="A202" s="13"/>
      <c r="B202" s="233"/>
      <c r="C202" s="234"/>
      <c r="D202" s="235" t="s">
        <v>147</v>
      </c>
      <c r="E202" s="236" t="s">
        <v>20</v>
      </c>
      <c r="F202" s="237" t="s">
        <v>229</v>
      </c>
      <c r="G202" s="234"/>
      <c r="H202" s="236" t="s">
        <v>20</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147</v>
      </c>
      <c r="AU202" s="243" t="s">
        <v>85</v>
      </c>
      <c r="AV202" s="13" t="s">
        <v>22</v>
      </c>
      <c r="AW202" s="13" t="s">
        <v>38</v>
      </c>
      <c r="AX202" s="13" t="s">
        <v>76</v>
      </c>
      <c r="AY202" s="243" t="s">
        <v>133</v>
      </c>
    </row>
    <row r="203" s="13" customFormat="1">
      <c r="A203" s="13"/>
      <c r="B203" s="233"/>
      <c r="C203" s="234"/>
      <c r="D203" s="235" t="s">
        <v>147</v>
      </c>
      <c r="E203" s="236" t="s">
        <v>20</v>
      </c>
      <c r="F203" s="237" t="s">
        <v>230</v>
      </c>
      <c r="G203" s="234"/>
      <c r="H203" s="236" t="s">
        <v>20</v>
      </c>
      <c r="I203" s="238"/>
      <c r="J203" s="234"/>
      <c r="K203" s="234"/>
      <c r="L203" s="239"/>
      <c r="M203" s="240"/>
      <c r="N203" s="241"/>
      <c r="O203" s="241"/>
      <c r="P203" s="241"/>
      <c r="Q203" s="241"/>
      <c r="R203" s="241"/>
      <c r="S203" s="241"/>
      <c r="T203" s="242"/>
      <c r="U203" s="13"/>
      <c r="V203" s="13"/>
      <c r="W203" s="13"/>
      <c r="X203" s="13"/>
      <c r="Y203" s="13"/>
      <c r="Z203" s="13"/>
      <c r="AA203" s="13"/>
      <c r="AB203" s="13"/>
      <c r="AC203" s="13"/>
      <c r="AD203" s="13"/>
      <c r="AE203" s="13"/>
      <c r="AT203" s="243" t="s">
        <v>147</v>
      </c>
      <c r="AU203" s="243" t="s">
        <v>85</v>
      </c>
      <c r="AV203" s="13" t="s">
        <v>22</v>
      </c>
      <c r="AW203" s="13" t="s">
        <v>38</v>
      </c>
      <c r="AX203" s="13" t="s">
        <v>76</v>
      </c>
      <c r="AY203" s="243" t="s">
        <v>133</v>
      </c>
    </row>
    <row r="204" s="13" customFormat="1">
      <c r="A204" s="13"/>
      <c r="B204" s="233"/>
      <c r="C204" s="234"/>
      <c r="D204" s="235" t="s">
        <v>147</v>
      </c>
      <c r="E204" s="236" t="s">
        <v>20</v>
      </c>
      <c r="F204" s="237" t="s">
        <v>232</v>
      </c>
      <c r="G204" s="234"/>
      <c r="H204" s="236" t="s">
        <v>20</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147</v>
      </c>
      <c r="AU204" s="243" t="s">
        <v>85</v>
      </c>
      <c r="AV204" s="13" t="s">
        <v>22</v>
      </c>
      <c r="AW204" s="13" t="s">
        <v>38</v>
      </c>
      <c r="AX204" s="13" t="s">
        <v>76</v>
      </c>
      <c r="AY204" s="243" t="s">
        <v>133</v>
      </c>
    </row>
    <row r="205" s="13" customFormat="1">
      <c r="A205" s="13"/>
      <c r="B205" s="233"/>
      <c r="C205" s="234"/>
      <c r="D205" s="235" t="s">
        <v>147</v>
      </c>
      <c r="E205" s="236" t="s">
        <v>20</v>
      </c>
      <c r="F205" s="237" t="s">
        <v>260</v>
      </c>
      <c r="G205" s="234"/>
      <c r="H205" s="236" t="s">
        <v>20</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147</v>
      </c>
      <c r="AU205" s="243" t="s">
        <v>85</v>
      </c>
      <c r="AV205" s="13" t="s">
        <v>22</v>
      </c>
      <c r="AW205" s="13" t="s">
        <v>38</v>
      </c>
      <c r="AX205" s="13" t="s">
        <v>76</v>
      </c>
      <c r="AY205" s="243" t="s">
        <v>133</v>
      </c>
    </row>
    <row r="206" s="13" customFormat="1">
      <c r="A206" s="13"/>
      <c r="B206" s="233"/>
      <c r="C206" s="234"/>
      <c r="D206" s="235" t="s">
        <v>147</v>
      </c>
      <c r="E206" s="236" t="s">
        <v>20</v>
      </c>
      <c r="F206" s="237" t="s">
        <v>261</v>
      </c>
      <c r="G206" s="234"/>
      <c r="H206" s="236" t="s">
        <v>20</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147</v>
      </c>
      <c r="AU206" s="243" t="s">
        <v>85</v>
      </c>
      <c r="AV206" s="13" t="s">
        <v>22</v>
      </c>
      <c r="AW206" s="13" t="s">
        <v>38</v>
      </c>
      <c r="AX206" s="13" t="s">
        <v>76</v>
      </c>
      <c r="AY206" s="243" t="s">
        <v>133</v>
      </c>
    </row>
    <row r="207" s="13" customFormat="1">
      <c r="A207" s="13"/>
      <c r="B207" s="233"/>
      <c r="C207" s="234"/>
      <c r="D207" s="235" t="s">
        <v>147</v>
      </c>
      <c r="E207" s="236" t="s">
        <v>20</v>
      </c>
      <c r="F207" s="237" t="s">
        <v>262</v>
      </c>
      <c r="G207" s="234"/>
      <c r="H207" s="236" t="s">
        <v>20</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147</v>
      </c>
      <c r="AU207" s="243" t="s">
        <v>85</v>
      </c>
      <c r="AV207" s="13" t="s">
        <v>22</v>
      </c>
      <c r="AW207" s="13" t="s">
        <v>38</v>
      </c>
      <c r="AX207" s="13" t="s">
        <v>76</v>
      </c>
      <c r="AY207" s="243" t="s">
        <v>133</v>
      </c>
    </row>
    <row r="208" s="13" customFormat="1">
      <c r="A208" s="13"/>
      <c r="B208" s="233"/>
      <c r="C208" s="234"/>
      <c r="D208" s="235" t="s">
        <v>147</v>
      </c>
      <c r="E208" s="236" t="s">
        <v>20</v>
      </c>
      <c r="F208" s="237" t="s">
        <v>263</v>
      </c>
      <c r="G208" s="234"/>
      <c r="H208" s="236" t="s">
        <v>20</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147</v>
      </c>
      <c r="AU208" s="243" t="s">
        <v>85</v>
      </c>
      <c r="AV208" s="13" t="s">
        <v>22</v>
      </c>
      <c r="AW208" s="13" t="s">
        <v>38</v>
      </c>
      <c r="AX208" s="13" t="s">
        <v>76</v>
      </c>
      <c r="AY208" s="243" t="s">
        <v>133</v>
      </c>
    </row>
    <row r="209" s="13" customFormat="1">
      <c r="A209" s="13"/>
      <c r="B209" s="233"/>
      <c r="C209" s="234"/>
      <c r="D209" s="235" t="s">
        <v>147</v>
      </c>
      <c r="E209" s="236" t="s">
        <v>20</v>
      </c>
      <c r="F209" s="237" t="s">
        <v>264</v>
      </c>
      <c r="G209" s="234"/>
      <c r="H209" s="236" t="s">
        <v>20</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147</v>
      </c>
      <c r="AU209" s="243" t="s">
        <v>85</v>
      </c>
      <c r="AV209" s="13" t="s">
        <v>22</v>
      </c>
      <c r="AW209" s="13" t="s">
        <v>38</v>
      </c>
      <c r="AX209" s="13" t="s">
        <v>76</v>
      </c>
      <c r="AY209" s="243" t="s">
        <v>133</v>
      </c>
    </row>
    <row r="210" s="13" customFormat="1">
      <c r="A210" s="13"/>
      <c r="B210" s="233"/>
      <c r="C210" s="234"/>
      <c r="D210" s="235" t="s">
        <v>147</v>
      </c>
      <c r="E210" s="236" t="s">
        <v>20</v>
      </c>
      <c r="F210" s="237" t="s">
        <v>265</v>
      </c>
      <c r="G210" s="234"/>
      <c r="H210" s="236" t="s">
        <v>20</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147</v>
      </c>
      <c r="AU210" s="243" t="s">
        <v>85</v>
      </c>
      <c r="AV210" s="13" t="s">
        <v>22</v>
      </c>
      <c r="AW210" s="13" t="s">
        <v>38</v>
      </c>
      <c r="AX210" s="13" t="s">
        <v>76</v>
      </c>
      <c r="AY210" s="243" t="s">
        <v>133</v>
      </c>
    </row>
    <row r="211" s="13" customFormat="1">
      <c r="A211" s="13"/>
      <c r="B211" s="233"/>
      <c r="C211" s="234"/>
      <c r="D211" s="235" t="s">
        <v>147</v>
      </c>
      <c r="E211" s="236" t="s">
        <v>20</v>
      </c>
      <c r="F211" s="237" t="s">
        <v>266</v>
      </c>
      <c r="G211" s="234"/>
      <c r="H211" s="236" t="s">
        <v>20</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147</v>
      </c>
      <c r="AU211" s="243" t="s">
        <v>85</v>
      </c>
      <c r="AV211" s="13" t="s">
        <v>22</v>
      </c>
      <c r="AW211" s="13" t="s">
        <v>38</v>
      </c>
      <c r="AX211" s="13" t="s">
        <v>76</v>
      </c>
      <c r="AY211" s="243" t="s">
        <v>133</v>
      </c>
    </row>
    <row r="212" s="13" customFormat="1">
      <c r="A212" s="13"/>
      <c r="B212" s="233"/>
      <c r="C212" s="234"/>
      <c r="D212" s="235" t="s">
        <v>147</v>
      </c>
      <c r="E212" s="236" t="s">
        <v>20</v>
      </c>
      <c r="F212" s="237" t="s">
        <v>267</v>
      </c>
      <c r="G212" s="234"/>
      <c r="H212" s="236" t="s">
        <v>20</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147</v>
      </c>
      <c r="AU212" s="243" t="s">
        <v>85</v>
      </c>
      <c r="AV212" s="13" t="s">
        <v>22</v>
      </c>
      <c r="AW212" s="13" t="s">
        <v>38</v>
      </c>
      <c r="AX212" s="13" t="s">
        <v>76</v>
      </c>
      <c r="AY212" s="243" t="s">
        <v>133</v>
      </c>
    </row>
    <row r="213" s="13" customFormat="1">
      <c r="A213" s="13"/>
      <c r="B213" s="233"/>
      <c r="C213" s="234"/>
      <c r="D213" s="235" t="s">
        <v>147</v>
      </c>
      <c r="E213" s="236" t="s">
        <v>20</v>
      </c>
      <c r="F213" s="237" t="s">
        <v>268</v>
      </c>
      <c r="G213" s="234"/>
      <c r="H213" s="236" t="s">
        <v>20</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147</v>
      </c>
      <c r="AU213" s="243" t="s">
        <v>85</v>
      </c>
      <c r="AV213" s="13" t="s">
        <v>22</v>
      </c>
      <c r="AW213" s="13" t="s">
        <v>38</v>
      </c>
      <c r="AX213" s="13" t="s">
        <v>76</v>
      </c>
      <c r="AY213" s="243" t="s">
        <v>133</v>
      </c>
    </row>
    <row r="214" s="13" customFormat="1">
      <c r="A214" s="13"/>
      <c r="B214" s="233"/>
      <c r="C214" s="234"/>
      <c r="D214" s="235" t="s">
        <v>147</v>
      </c>
      <c r="E214" s="236" t="s">
        <v>20</v>
      </c>
      <c r="F214" s="237" t="s">
        <v>269</v>
      </c>
      <c r="G214" s="234"/>
      <c r="H214" s="236" t="s">
        <v>20</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147</v>
      </c>
      <c r="AU214" s="243" t="s">
        <v>85</v>
      </c>
      <c r="AV214" s="13" t="s">
        <v>22</v>
      </c>
      <c r="AW214" s="13" t="s">
        <v>38</v>
      </c>
      <c r="AX214" s="13" t="s">
        <v>76</v>
      </c>
      <c r="AY214" s="243" t="s">
        <v>133</v>
      </c>
    </row>
    <row r="215" s="13" customFormat="1">
      <c r="A215" s="13"/>
      <c r="B215" s="233"/>
      <c r="C215" s="234"/>
      <c r="D215" s="235" t="s">
        <v>147</v>
      </c>
      <c r="E215" s="236" t="s">
        <v>20</v>
      </c>
      <c r="F215" s="237" t="s">
        <v>270</v>
      </c>
      <c r="G215" s="234"/>
      <c r="H215" s="236" t="s">
        <v>20</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147</v>
      </c>
      <c r="AU215" s="243" t="s">
        <v>85</v>
      </c>
      <c r="AV215" s="13" t="s">
        <v>22</v>
      </c>
      <c r="AW215" s="13" t="s">
        <v>38</v>
      </c>
      <c r="AX215" s="13" t="s">
        <v>76</v>
      </c>
      <c r="AY215" s="243" t="s">
        <v>133</v>
      </c>
    </row>
    <row r="216" s="13" customFormat="1">
      <c r="A216" s="13"/>
      <c r="B216" s="233"/>
      <c r="C216" s="234"/>
      <c r="D216" s="235" t="s">
        <v>147</v>
      </c>
      <c r="E216" s="236" t="s">
        <v>20</v>
      </c>
      <c r="F216" s="237" t="s">
        <v>271</v>
      </c>
      <c r="G216" s="234"/>
      <c r="H216" s="236" t="s">
        <v>20</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147</v>
      </c>
      <c r="AU216" s="243" t="s">
        <v>85</v>
      </c>
      <c r="AV216" s="13" t="s">
        <v>22</v>
      </c>
      <c r="AW216" s="13" t="s">
        <v>38</v>
      </c>
      <c r="AX216" s="13" t="s">
        <v>76</v>
      </c>
      <c r="AY216" s="243" t="s">
        <v>133</v>
      </c>
    </row>
    <row r="217" s="13" customFormat="1">
      <c r="A217" s="13"/>
      <c r="B217" s="233"/>
      <c r="C217" s="234"/>
      <c r="D217" s="235" t="s">
        <v>147</v>
      </c>
      <c r="E217" s="236" t="s">
        <v>20</v>
      </c>
      <c r="F217" s="237" t="s">
        <v>272</v>
      </c>
      <c r="G217" s="234"/>
      <c r="H217" s="236" t="s">
        <v>20</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147</v>
      </c>
      <c r="AU217" s="243" t="s">
        <v>85</v>
      </c>
      <c r="AV217" s="13" t="s">
        <v>22</v>
      </c>
      <c r="AW217" s="13" t="s">
        <v>38</v>
      </c>
      <c r="AX217" s="13" t="s">
        <v>76</v>
      </c>
      <c r="AY217" s="243" t="s">
        <v>133</v>
      </c>
    </row>
    <row r="218" s="14" customFormat="1">
      <c r="A218" s="14"/>
      <c r="B218" s="244"/>
      <c r="C218" s="245"/>
      <c r="D218" s="235" t="s">
        <v>147</v>
      </c>
      <c r="E218" s="246" t="s">
        <v>20</v>
      </c>
      <c r="F218" s="247" t="s">
        <v>233</v>
      </c>
      <c r="G218" s="245"/>
      <c r="H218" s="248">
        <v>150.477</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147</v>
      </c>
      <c r="AU218" s="254" t="s">
        <v>85</v>
      </c>
      <c r="AV218" s="14" t="s">
        <v>85</v>
      </c>
      <c r="AW218" s="14" t="s">
        <v>38</v>
      </c>
      <c r="AX218" s="14" t="s">
        <v>76</v>
      </c>
      <c r="AY218" s="254" t="s">
        <v>133</v>
      </c>
    </row>
    <row r="219" s="14" customFormat="1">
      <c r="A219" s="14"/>
      <c r="B219" s="244"/>
      <c r="C219" s="245"/>
      <c r="D219" s="235" t="s">
        <v>147</v>
      </c>
      <c r="E219" s="246" t="s">
        <v>20</v>
      </c>
      <c r="F219" s="247" t="s">
        <v>235</v>
      </c>
      <c r="G219" s="245"/>
      <c r="H219" s="248">
        <v>247.31200000000001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147</v>
      </c>
      <c r="AU219" s="254" t="s">
        <v>85</v>
      </c>
      <c r="AV219" s="14" t="s">
        <v>85</v>
      </c>
      <c r="AW219" s="14" t="s">
        <v>38</v>
      </c>
      <c r="AX219" s="14" t="s">
        <v>76</v>
      </c>
      <c r="AY219" s="254" t="s">
        <v>133</v>
      </c>
    </row>
    <row r="220" s="14" customFormat="1">
      <c r="A220" s="14"/>
      <c r="B220" s="244"/>
      <c r="C220" s="245"/>
      <c r="D220" s="235" t="s">
        <v>147</v>
      </c>
      <c r="E220" s="246" t="s">
        <v>20</v>
      </c>
      <c r="F220" s="247" t="s">
        <v>236</v>
      </c>
      <c r="G220" s="245"/>
      <c r="H220" s="248">
        <v>-3.5470000000000002</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147</v>
      </c>
      <c r="AU220" s="254" t="s">
        <v>85</v>
      </c>
      <c r="AV220" s="14" t="s">
        <v>85</v>
      </c>
      <c r="AW220" s="14" t="s">
        <v>38</v>
      </c>
      <c r="AX220" s="14" t="s">
        <v>76</v>
      </c>
      <c r="AY220" s="254" t="s">
        <v>133</v>
      </c>
    </row>
    <row r="221" s="14" customFormat="1">
      <c r="A221" s="14"/>
      <c r="B221" s="244"/>
      <c r="C221" s="245"/>
      <c r="D221" s="235" t="s">
        <v>147</v>
      </c>
      <c r="E221" s="246" t="s">
        <v>20</v>
      </c>
      <c r="F221" s="247" t="s">
        <v>239</v>
      </c>
      <c r="G221" s="245"/>
      <c r="H221" s="248">
        <v>83.075000000000003</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147</v>
      </c>
      <c r="AU221" s="254" t="s">
        <v>85</v>
      </c>
      <c r="AV221" s="14" t="s">
        <v>85</v>
      </c>
      <c r="AW221" s="14" t="s">
        <v>38</v>
      </c>
      <c r="AX221" s="14" t="s">
        <v>76</v>
      </c>
      <c r="AY221" s="254" t="s">
        <v>133</v>
      </c>
    </row>
    <row r="222" s="14" customFormat="1">
      <c r="A222" s="14"/>
      <c r="B222" s="244"/>
      <c r="C222" s="245"/>
      <c r="D222" s="235" t="s">
        <v>147</v>
      </c>
      <c r="E222" s="246" t="s">
        <v>20</v>
      </c>
      <c r="F222" s="247" t="s">
        <v>273</v>
      </c>
      <c r="G222" s="245"/>
      <c r="H222" s="248">
        <v>162.17699999999999</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147</v>
      </c>
      <c r="AU222" s="254" t="s">
        <v>85</v>
      </c>
      <c r="AV222" s="14" t="s">
        <v>85</v>
      </c>
      <c r="AW222" s="14" t="s">
        <v>38</v>
      </c>
      <c r="AX222" s="14" t="s">
        <v>76</v>
      </c>
      <c r="AY222" s="254" t="s">
        <v>133</v>
      </c>
    </row>
    <row r="223" s="14" customFormat="1">
      <c r="A223" s="14"/>
      <c r="B223" s="244"/>
      <c r="C223" s="245"/>
      <c r="D223" s="235" t="s">
        <v>147</v>
      </c>
      <c r="E223" s="246" t="s">
        <v>20</v>
      </c>
      <c r="F223" s="247" t="s">
        <v>243</v>
      </c>
      <c r="G223" s="245"/>
      <c r="H223" s="248">
        <v>-109.09999999999999</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147</v>
      </c>
      <c r="AU223" s="254" t="s">
        <v>85</v>
      </c>
      <c r="AV223" s="14" t="s">
        <v>85</v>
      </c>
      <c r="AW223" s="14" t="s">
        <v>38</v>
      </c>
      <c r="AX223" s="14" t="s">
        <v>76</v>
      </c>
      <c r="AY223" s="254" t="s">
        <v>133</v>
      </c>
    </row>
    <row r="224" s="15" customFormat="1">
      <c r="A224" s="15"/>
      <c r="B224" s="255"/>
      <c r="C224" s="256"/>
      <c r="D224" s="235" t="s">
        <v>147</v>
      </c>
      <c r="E224" s="257" t="s">
        <v>20</v>
      </c>
      <c r="F224" s="258" t="s">
        <v>159</v>
      </c>
      <c r="G224" s="256"/>
      <c r="H224" s="259">
        <v>530.39400000000001</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147</v>
      </c>
      <c r="AU224" s="265" t="s">
        <v>85</v>
      </c>
      <c r="AV224" s="15" t="s">
        <v>160</v>
      </c>
      <c r="AW224" s="15" t="s">
        <v>38</v>
      </c>
      <c r="AX224" s="15" t="s">
        <v>22</v>
      </c>
      <c r="AY224" s="265" t="s">
        <v>133</v>
      </c>
    </row>
    <row r="225" s="2" customFormat="1" ht="24" customHeight="1">
      <c r="A225" s="40"/>
      <c r="B225" s="41"/>
      <c r="C225" s="220" t="s">
        <v>274</v>
      </c>
      <c r="D225" s="220" t="s">
        <v>136</v>
      </c>
      <c r="E225" s="221" t="s">
        <v>275</v>
      </c>
      <c r="F225" s="222" t="s">
        <v>276</v>
      </c>
      <c r="G225" s="223" t="s">
        <v>183</v>
      </c>
      <c r="H225" s="224">
        <v>19.366</v>
      </c>
      <c r="I225" s="225"/>
      <c r="J225" s="226">
        <f>ROUND(I225*H225,2)</f>
        <v>0</v>
      </c>
      <c r="K225" s="222" t="s">
        <v>207</v>
      </c>
      <c r="L225" s="46"/>
      <c r="M225" s="227" t="s">
        <v>20</v>
      </c>
      <c r="N225" s="228" t="s">
        <v>47</v>
      </c>
      <c r="O225" s="86"/>
      <c r="P225" s="229">
        <f>O225*H225</f>
        <v>0</v>
      </c>
      <c r="Q225" s="229">
        <v>0.0044600000000000004</v>
      </c>
      <c r="R225" s="229">
        <f>Q225*H225</f>
        <v>0.086372360000000009</v>
      </c>
      <c r="S225" s="229">
        <v>0</v>
      </c>
      <c r="T225" s="230">
        <f>S225*H225</f>
        <v>0</v>
      </c>
      <c r="U225" s="40"/>
      <c r="V225" s="40"/>
      <c r="W225" s="40"/>
      <c r="X225" s="40"/>
      <c r="Y225" s="40"/>
      <c r="Z225" s="40"/>
      <c r="AA225" s="40"/>
      <c r="AB225" s="40"/>
      <c r="AC225" s="40"/>
      <c r="AD225" s="40"/>
      <c r="AE225" s="40"/>
      <c r="AR225" s="231" t="s">
        <v>141</v>
      </c>
      <c r="AT225" s="231" t="s">
        <v>136</v>
      </c>
      <c r="AU225" s="231" t="s">
        <v>85</v>
      </c>
      <c r="AY225" s="19" t="s">
        <v>133</v>
      </c>
      <c r="BE225" s="232">
        <f>IF(N225="základní",J225,0)</f>
        <v>0</v>
      </c>
      <c r="BF225" s="232">
        <f>IF(N225="snížená",J225,0)</f>
        <v>0</v>
      </c>
      <c r="BG225" s="232">
        <f>IF(N225="zákl. přenesená",J225,0)</f>
        <v>0</v>
      </c>
      <c r="BH225" s="232">
        <f>IF(N225="sníž. přenesená",J225,0)</f>
        <v>0</v>
      </c>
      <c r="BI225" s="232">
        <f>IF(N225="nulová",J225,0)</f>
        <v>0</v>
      </c>
      <c r="BJ225" s="19" t="s">
        <v>22</v>
      </c>
      <c r="BK225" s="232">
        <f>ROUND(I225*H225,2)</f>
        <v>0</v>
      </c>
      <c r="BL225" s="19" t="s">
        <v>141</v>
      </c>
      <c r="BM225" s="231" t="s">
        <v>277</v>
      </c>
    </row>
    <row r="226" s="13" customFormat="1">
      <c r="A226" s="13"/>
      <c r="B226" s="233"/>
      <c r="C226" s="234"/>
      <c r="D226" s="235" t="s">
        <v>147</v>
      </c>
      <c r="E226" s="236" t="s">
        <v>20</v>
      </c>
      <c r="F226" s="237" t="s">
        <v>185</v>
      </c>
      <c r="G226" s="234"/>
      <c r="H226" s="236" t="s">
        <v>20</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147</v>
      </c>
      <c r="AU226" s="243" t="s">
        <v>85</v>
      </c>
      <c r="AV226" s="13" t="s">
        <v>22</v>
      </c>
      <c r="AW226" s="13" t="s">
        <v>38</v>
      </c>
      <c r="AX226" s="13" t="s">
        <v>76</v>
      </c>
      <c r="AY226" s="243" t="s">
        <v>133</v>
      </c>
    </row>
    <row r="227" s="14" customFormat="1">
      <c r="A227" s="14"/>
      <c r="B227" s="244"/>
      <c r="C227" s="245"/>
      <c r="D227" s="235" t="s">
        <v>147</v>
      </c>
      <c r="E227" s="246" t="s">
        <v>20</v>
      </c>
      <c r="F227" s="247" t="s">
        <v>186</v>
      </c>
      <c r="G227" s="245"/>
      <c r="H227" s="248">
        <v>19.366</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147</v>
      </c>
      <c r="AU227" s="254" t="s">
        <v>85</v>
      </c>
      <c r="AV227" s="14" t="s">
        <v>85</v>
      </c>
      <c r="AW227" s="14" t="s">
        <v>38</v>
      </c>
      <c r="AX227" s="14" t="s">
        <v>22</v>
      </c>
      <c r="AY227" s="254" t="s">
        <v>133</v>
      </c>
    </row>
    <row r="228" s="2" customFormat="1" ht="16.5" customHeight="1">
      <c r="A228" s="40"/>
      <c r="B228" s="41"/>
      <c r="C228" s="220" t="s">
        <v>278</v>
      </c>
      <c r="D228" s="220" t="s">
        <v>136</v>
      </c>
      <c r="E228" s="221" t="s">
        <v>279</v>
      </c>
      <c r="F228" s="222" t="s">
        <v>280</v>
      </c>
      <c r="G228" s="223" t="s">
        <v>183</v>
      </c>
      <c r="H228" s="224">
        <v>639.49400000000003</v>
      </c>
      <c r="I228" s="225"/>
      <c r="J228" s="226">
        <f>ROUND(I228*H228,2)</f>
        <v>0</v>
      </c>
      <c r="K228" s="222" t="s">
        <v>207</v>
      </c>
      <c r="L228" s="46"/>
      <c r="M228" s="227" t="s">
        <v>20</v>
      </c>
      <c r="N228" s="228" t="s">
        <v>47</v>
      </c>
      <c r="O228" s="86"/>
      <c r="P228" s="229">
        <f>O228*H228</f>
        <v>0</v>
      </c>
      <c r="Q228" s="229">
        <v>0</v>
      </c>
      <c r="R228" s="229">
        <f>Q228*H228</f>
        <v>0</v>
      </c>
      <c r="S228" s="229">
        <v>0</v>
      </c>
      <c r="T228" s="230">
        <f>S228*H228</f>
        <v>0</v>
      </c>
      <c r="U228" s="40"/>
      <c r="V228" s="40"/>
      <c r="W228" s="40"/>
      <c r="X228" s="40"/>
      <c r="Y228" s="40"/>
      <c r="Z228" s="40"/>
      <c r="AA228" s="40"/>
      <c r="AB228" s="40"/>
      <c r="AC228" s="40"/>
      <c r="AD228" s="40"/>
      <c r="AE228" s="40"/>
      <c r="AR228" s="231" t="s">
        <v>141</v>
      </c>
      <c r="AT228" s="231" t="s">
        <v>136</v>
      </c>
      <c r="AU228" s="231" t="s">
        <v>85</v>
      </c>
      <c r="AY228" s="19" t="s">
        <v>133</v>
      </c>
      <c r="BE228" s="232">
        <f>IF(N228="základní",J228,0)</f>
        <v>0</v>
      </c>
      <c r="BF228" s="232">
        <f>IF(N228="snížená",J228,0)</f>
        <v>0</v>
      </c>
      <c r="BG228" s="232">
        <f>IF(N228="zákl. přenesená",J228,0)</f>
        <v>0</v>
      </c>
      <c r="BH228" s="232">
        <f>IF(N228="sníž. přenesená",J228,0)</f>
        <v>0</v>
      </c>
      <c r="BI228" s="232">
        <f>IF(N228="nulová",J228,0)</f>
        <v>0</v>
      </c>
      <c r="BJ228" s="19" t="s">
        <v>22</v>
      </c>
      <c r="BK228" s="232">
        <f>ROUND(I228*H228,2)</f>
        <v>0</v>
      </c>
      <c r="BL228" s="19" t="s">
        <v>141</v>
      </c>
      <c r="BM228" s="231" t="s">
        <v>281</v>
      </c>
    </row>
    <row r="229" s="13" customFormat="1">
      <c r="A229" s="13"/>
      <c r="B229" s="233"/>
      <c r="C229" s="234"/>
      <c r="D229" s="235" t="s">
        <v>147</v>
      </c>
      <c r="E229" s="236" t="s">
        <v>20</v>
      </c>
      <c r="F229" s="237" t="s">
        <v>229</v>
      </c>
      <c r="G229" s="234"/>
      <c r="H229" s="236" t="s">
        <v>20</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147</v>
      </c>
      <c r="AU229" s="243" t="s">
        <v>85</v>
      </c>
      <c r="AV229" s="13" t="s">
        <v>22</v>
      </c>
      <c r="AW229" s="13" t="s">
        <v>38</v>
      </c>
      <c r="AX229" s="13" t="s">
        <v>76</v>
      </c>
      <c r="AY229" s="243" t="s">
        <v>133</v>
      </c>
    </row>
    <row r="230" s="13" customFormat="1">
      <c r="A230" s="13"/>
      <c r="B230" s="233"/>
      <c r="C230" s="234"/>
      <c r="D230" s="235" t="s">
        <v>147</v>
      </c>
      <c r="E230" s="236" t="s">
        <v>20</v>
      </c>
      <c r="F230" s="237" t="s">
        <v>282</v>
      </c>
      <c r="G230" s="234"/>
      <c r="H230" s="236" t="s">
        <v>20</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147</v>
      </c>
      <c r="AU230" s="243" t="s">
        <v>85</v>
      </c>
      <c r="AV230" s="13" t="s">
        <v>22</v>
      </c>
      <c r="AW230" s="13" t="s">
        <v>38</v>
      </c>
      <c r="AX230" s="13" t="s">
        <v>76</v>
      </c>
      <c r="AY230" s="243" t="s">
        <v>133</v>
      </c>
    </row>
    <row r="231" s="13" customFormat="1">
      <c r="A231" s="13"/>
      <c r="B231" s="233"/>
      <c r="C231" s="234"/>
      <c r="D231" s="235" t="s">
        <v>147</v>
      </c>
      <c r="E231" s="236" t="s">
        <v>20</v>
      </c>
      <c r="F231" s="237" t="s">
        <v>283</v>
      </c>
      <c r="G231" s="234"/>
      <c r="H231" s="236" t="s">
        <v>20</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147</v>
      </c>
      <c r="AU231" s="243" t="s">
        <v>85</v>
      </c>
      <c r="AV231" s="13" t="s">
        <v>22</v>
      </c>
      <c r="AW231" s="13" t="s">
        <v>38</v>
      </c>
      <c r="AX231" s="13" t="s">
        <v>76</v>
      </c>
      <c r="AY231" s="243" t="s">
        <v>133</v>
      </c>
    </row>
    <row r="232" s="14" customFormat="1">
      <c r="A232" s="14"/>
      <c r="B232" s="244"/>
      <c r="C232" s="245"/>
      <c r="D232" s="235" t="s">
        <v>147</v>
      </c>
      <c r="E232" s="246" t="s">
        <v>20</v>
      </c>
      <c r="F232" s="247" t="s">
        <v>233</v>
      </c>
      <c r="G232" s="245"/>
      <c r="H232" s="248">
        <v>150.477</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147</v>
      </c>
      <c r="AU232" s="254" t="s">
        <v>85</v>
      </c>
      <c r="AV232" s="14" t="s">
        <v>85</v>
      </c>
      <c r="AW232" s="14" t="s">
        <v>38</v>
      </c>
      <c r="AX232" s="14" t="s">
        <v>76</v>
      </c>
      <c r="AY232" s="254" t="s">
        <v>133</v>
      </c>
    </row>
    <row r="233" s="14" customFormat="1">
      <c r="A233" s="14"/>
      <c r="B233" s="244"/>
      <c r="C233" s="245"/>
      <c r="D233" s="235" t="s">
        <v>147</v>
      </c>
      <c r="E233" s="246" t="s">
        <v>20</v>
      </c>
      <c r="F233" s="247" t="s">
        <v>235</v>
      </c>
      <c r="G233" s="245"/>
      <c r="H233" s="248">
        <v>247.31200000000001</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147</v>
      </c>
      <c r="AU233" s="254" t="s">
        <v>85</v>
      </c>
      <c r="AV233" s="14" t="s">
        <v>85</v>
      </c>
      <c r="AW233" s="14" t="s">
        <v>38</v>
      </c>
      <c r="AX233" s="14" t="s">
        <v>76</v>
      </c>
      <c r="AY233" s="254" t="s">
        <v>133</v>
      </c>
    </row>
    <row r="234" s="14" customFormat="1">
      <c r="A234" s="14"/>
      <c r="B234" s="244"/>
      <c r="C234" s="245"/>
      <c r="D234" s="235" t="s">
        <v>147</v>
      </c>
      <c r="E234" s="246" t="s">
        <v>20</v>
      </c>
      <c r="F234" s="247" t="s">
        <v>236</v>
      </c>
      <c r="G234" s="245"/>
      <c r="H234" s="248">
        <v>-3.5470000000000002</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147</v>
      </c>
      <c r="AU234" s="254" t="s">
        <v>85</v>
      </c>
      <c r="AV234" s="14" t="s">
        <v>85</v>
      </c>
      <c r="AW234" s="14" t="s">
        <v>38</v>
      </c>
      <c r="AX234" s="14" t="s">
        <v>76</v>
      </c>
      <c r="AY234" s="254" t="s">
        <v>133</v>
      </c>
    </row>
    <row r="235" s="14" customFormat="1">
      <c r="A235" s="14"/>
      <c r="B235" s="244"/>
      <c r="C235" s="245"/>
      <c r="D235" s="235" t="s">
        <v>147</v>
      </c>
      <c r="E235" s="246" t="s">
        <v>20</v>
      </c>
      <c r="F235" s="247" t="s">
        <v>239</v>
      </c>
      <c r="G235" s="245"/>
      <c r="H235" s="248">
        <v>83.075000000000003</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147</v>
      </c>
      <c r="AU235" s="254" t="s">
        <v>85</v>
      </c>
      <c r="AV235" s="14" t="s">
        <v>85</v>
      </c>
      <c r="AW235" s="14" t="s">
        <v>38</v>
      </c>
      <c r="AX235" s="14" t="s">
        <v>76</v>
      </c>
      <c r="AY235" s="254" t="s">
        <v>133</v>
      </c>
    </row>
    <row r="236" s="14" customFormat="1">
      <c r="A236" s="14"/>
      <c r="B236" s="244"/>
      <c r="C236" s="245"/>
      <c r="D236" s="235" t="s">
        <v>147</v>
      </c>
      <c r="E236" s="246" t="s">
        <v>20</v>
      </c>
      <c r="F236" s="247" t="s">
        <v>273</v>
      </c>
      <c r="G236" s="245"/>
      <c r="H236" s="248">
        <v>162.17699999999999</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147</v>
      </c>
      <c r="AU236" s="254" t="s">
        <v>85</v>
      </c>
      <c r="AV236" s="14" t="s">
        <v>85</v>
      </c>
      <c r="AW236" s="14" t="s">
        <v>38</v>
      </c>
      <c r="AX236" s="14" t="s">
        <v>76</v>
      </c>
      <c r="AY236" s="254" t="s">
        <v>133</v>
      </c>
    </row>
    <row r="237" s="15" customFormat="1">
      <c r="A237" s="15"/>
      <c r="B237" s="255"/>
      <c r="C237" s="256"/>
      <c r="D237" s="235" t="s">
        <v>147</v>
      </c>
      <c r="E237" s="257" t="s">
        <v>20</v>
      </c>
      <c r="F237" s="258" t="s">
        <v>159</v>
      </c>
      <c r="G237" s="256"/>
      <c r="H237" s="259">
        <v>639.49400000000003</v>
      </c>
      <c r="I237" s="260"/>
      <c r="J237" s="256"/>
      <c r="K237" s="256"/>
      <c r="L237" s="261"/>
      <c r="M237" s="262"/>
      <c r="N237" s="263"/>
      <c r="O237" s="263"/>
      <c r="P237" s="263"/>
      <c r="Q237" s="263"/>
      <c r="R237" s="263"/>
      <c r="S237" s="263"/>
      <c r="T237" s="264"/>
      <c r="U237" s="15"/>
      <c r="V237" s="15"/>
      <c r="W237" s="15"/>
      <c r="X237" s="15"/>
      <c r="Y237" s="15"/>
      <c r="Z237" s="15"/>
      <c r="AA237" s="15"/>
      <c r="AB237" s="15"/>
      <c r="AC237" s="15"/>
      <c r="AD237" s="15"/>
      <c r="AE237" s="15"/>
      <c r="AT237" s="265" t="s">
        <v>147</v>
      </c>
      <c r="AU237" s="265" t="s">
        <v>85</v>
      </c>
      <c r="AV237" s="15" t="s">
        <v>160</v>
      </c>
      <c r="AW237" s="15" t="s">
        <v>38</v>
      </c>
      <c r="AX237" s="15" t="s">
        <v>22</v>
      </c>
      <c r="AY237" s="265" t="s">
        <v>133</v>
      </c>
    </row>
    <row r="238" s="2" customFormat="1" ht="24" customHeight="1">
      <c r="A238" s="40"/>
      <c r="B238" s="41"/>
      <c r="C238" s="220" t="s">
        <v>284</v>
      </c>
      <c r="D238" s="220" t="s">
        <v>136</v>
      </c>
      <c r="E238" s="221" t="s">
        <v>285</v>
      </c>
      <c r="F238" s="222" t="s">
        <v>286</v>
      </c>
      <c r="G238" s="223" t="s">
        <v>183</v>
      </c>
      <c r="H238" s="224">
        <v>22.308</v>
      </c>
      <c r="I238" s="225"/>
      <c r="J238" s="226">
        <f>ROUND(I238*H238,2)</f>
        <v>0</v>
      </c>
      <c r="K238" s="222" t="s">
        <v>207</v>
      </c>
      <c r="L238" s="46"/>
      <c r="M238" s="227" t="s">
        <v>20</v>
      </c>
      <c r="N238" s="228" t="s">
        <v>47</v>
      </c>
      <c r="O238" s="86"/>
      <c r="P238" s="229">
        <f>O238*H238</f>
        <v>0</v>
      </c>
      <c r="Q238" s="229">
        <v>0.00577</v>
      </c>
      <c r="R238" s="229">
        <f>Q238*H238</f>
        <v>0.12871716</v>
      </c>
      <c r="S238" s="229">
        <v>0.0060000000000000001</v>
      </c>
      <c r="T238" s="230">
        <f>S238*H238</f>
        <v>0.133848</v>
      </c>
      <c r="U238" s="40"/>
      <c r="V238" s="40"/>
      <c r="W238" s="40"/>
      <c r="X238" s="40"/>
      <c r="Y238" s="40"/>
      <c r="Z238" s="40"/>
      <c r="AA238" s="40"/>
      <c r="AB238" s="40"/>
      <c r="AC238" s="40"/>
      <c r="AD238" s="40"/>
      <c r="AE238" s="40"/>
      <c r="AR238" s="231" t="s">
        <v>141</v>
      </c>
      <c r="AT238" s="231" t="s">
        <v>136</v>
      </c>
      <c r="AU238" s="231" t="s">
        <v>85</v>
      </c>
      <c r="AY238" s="19" t="s">
        <v>133</v>
      </c>
      <c r="BE238" s="232">
        <f>IF(N238="základní",J238,0)</f>
        <v>0</v>
      </c>
      <c r="BF238" s="232">
        <f>IF(N238="snížená",J238,0)</f>
        <v>0</v>
      </c>
      <c r="BG238" s="232">
        <f>IF(N238="zákl. přenesená",J238,0)</f>
        <v>0</v>
      </c>
      <c r="BH238" s="232">
        <f>IF(N238="sníž. přenesená",J238,0)</f>
        <v>0</v>
      </c>
      <c r="BI238" s="232">
        <f>IF(N238="nulová",J238,0)</f>
        <v>0</v>
      </c>
      <c r="BJ238" s="19" t="s">
        <v>22</v>
      </c>
      <c r="BK238" s="232">
        <f>ROUND(I238*H238,2)</f>
        <v>0</v>
      </c>
      <c r="BL238" s="19" t="s">
        <v>141</v>
      </c>
      <c r="BM238" s="231" t="s">
        <v>287</v>
      </c>
    </row>
    <row r="239" s="2" customFormat="1">
      <c r="A239" s="40"/>
      <c r="B239" s="41"/>
      <c r="C239" s="42"/>
      <c r="D239" s="235" t="s">
        <v>288</v>
      </c>
      <c r="E239" s="42"/>
      <c r="F239" s="276" t="s">
        <v>289</v>
      </c>
      <c r="G239" s="42"/>
      <c r="H239" s="42"/>
      <c r="I239" s="138"/>
      <c r="J239" s="42"/>
      <c r="K239" s="42"/>
      <c r="L239" s="46"/>
      <c r="M239" s="277"/>
      <c r="N239" s="278"/>
      <c r="O239" s="86"/>
      <c r="P239" s="86"/>
      <c r="Q239" s="86"/>
      <c r="R239" s="86"/>
      <c r="S239" s="86"/>
      <c r="T239" s="87"/>
      <c r="U239" s="40"/>
      <c r="V239" s="40"/>
      <c r="W239" s="40"/>
      <c r="X239" s="40"/>
      <c r="Y239" s="40"/>
      <c r="Z239" s="40"/>
      <c r="AA239" s="40"/>
      <c r="AB239" s="40"/>
      <c r="AC239" s="40"/>
      <c r="AD239" s="40"/>
      <c r="AE239" s="40"/>
      <c r="AT239" s="19" t="s">
        <v>288</v>
      </c>
      <c r="AU239" s="19" t="s">
        <v>85</v>
      </c>
    </row>
    <row r="240" s="13" customFormat="1">
      <c r="A240" s="13"/>
      <c r="B240" s="233"/>
      <c r="C240" s="234"/>
      <c r="D240" s="235" t="s">
        <v>147</v>
      </c>
      <c r="E240" s="236" t="s">
        <v>20</v>
      </c>
      <c r="F240" s="237" t="s">
        <v>290</v>
      </c>
      <c r="G240" s="234"/>
      <c r="H240" s="236" t="s">
        <v>20</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147</v>
      </c>
      <c r="AU240" s="243" t="s">
        <v>85</v>
      </c>
      <c r="AV240" s="13" t="s">
        <v>22</v>
      </c>
      <c r="AW240" s="13" t="s">
        <v>38</v>
      </c>
      <c r="AX240" s="13" t="s">
        <v>76</v>
      </c>
      <c r="AY240" s="243" t="s">
        <v>133</v>
      </c>
    </row>
    <row r="241" s="14" customFormat="1">
      <c r="A241" s="14"/>
      <c r="B241" s="244"/>
      <c r="C241" s="245"/>
      <c r="D241" s="235" t="s">
        <v>147</v>
      </c>
      <c r="E241" s="246" t="s">
        <v>20</v>
      </c>
      <c r="F241" s="247" t="s">
        <v>291</v>
      </c>
      <c r="G241" s="245"/>
      <c r="H241" s="248">
        <v>7.4480000000000004</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147</v>
      </c>
      <c r="AU241" s="254" t="s">
        <v>85</v>
      </c>
      <c r="AV241" s="14" t="s">
        <v>85</v>
      </c>
      <c r="AW241" s="14" t="s">
        <v>38</v>
      </c>
      <c r="AX241" s="14" t="s">
        <v>76</v>
      </c>
      <c r="AY241" s="254" t="s">
        <v>133</v>
      </c>
    </row>
    <row r="242" s="14" customFormat="1">
      <c r="A242" s="14"/>
      <c r="B242" s="244"/>
      <c r="C242" s="245"/>
      <c r="D242" s="235" t="s">
        <v>147</v>
      </c>
      <c r="E242" s="246" t="s">
        <v>20</v>
      </c>
      <c r="F242" s="247" t="s">
        <v>292</v>
      </c>
      <c r="G242" s="245"/>
      <c r="H242" s="248">
        <v>8.2520000000000007</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147</v>
      </c>
      <c r="AU242" s="254" t="s">
        <v>85</v>
      </c>
      <c r="AV242" s="14" t="s">
        <v>85</v>
      </c>
      <c r="AW242" s="14" t="s">
        <v>38</v>
      </c>
      <c r="AX242" s="14" t="s">
        <v>76</v>
      </c>
      <c r="AY242" s="254" t="s">
        <v>133</v>
      </c>
    </row>
    <row r="243" s="14" customFormat="1">
      <c r="A243" s="14"/>
      <c r="B243" s="244"/>
      <c r="C243" s="245"/>
      <c r="D243" s="235" t="s">
        <v>147</v>
      </c>
      <c r="E243" s="246" t="s">
        <v>20</v>
      </c>
      <c r="F243" s="247" t="s">
        <v>293</v>
      </c>
      <c r="G243" s="245"/>
      <c r="H243" s="248">
        <v>4.2080000000000002</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147</v>
      </c>
      <c r="AU243" s="254" t="s">
        <v>85</v>
      </c>
      <c r="AV243" s="14" t="s">
        <v>85</v>
      </c>
      <c r="AW243" s="14" t="s">
        <v>38</v>
      </c>
      <c r="AX243" s="14" t="s">
        <v>76</v>
      </c>
      <c r="AY243" s="254" t="s">
        <v>133</v>
      </c>
    </row>
    <row r="244" s="14" customFormat="1">
      <c r="A244" s="14"/>
      <c r="B244" s="244"/>
      <c r="C244" s="245"/>
      <c r="D244" s="235" t="s">
        <v>147</v>
      </c>
      <c r="E244" s="246" t="s">
        <v>20</v>
      </c>
      <c r="F244" s="247" t="s">
        <v>294</v>
      </c>
      <c r="G244" s="245"/>
      <c r="H244" s="248">
        <v>2.3999999999999999</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147</v>
      </c>
      <c r="AU244" s="254" t="s">
        <v>85</v>
      </c>
      <c r="AV244" s="14" t="s">
        <v>85</v>
      </c>
      <c r="AW244" s="14" t="s">
        <v>38</v>
      </c>
      <c r="AX244" s="14" t="s">
        <v>76</v>
      </c>
      <c r="AY244" s="254" t="s">
        <v>133</v>
      </c>
    </row>
    <row r="245" s="15" customFormat="1">
      <c r="A245" s="15"/>
      <c r="B245" s="255"/>
      <c r="C245" s="256"/>
      <c r="D245" s="235" t="s">
        <v>147</v>
      </c>
      <c r="E245" s="257" t="s">
        <v>20</v>
      </c>
      <c r="F245" s="258" t="s">
        <v>159</v>
      </c>
      <c r="G245" s="256"/>
      <c r="H245" s="259">
        <v>22.308</v>
      </c>
      <c r="I245" s="260"/>
      <c r="J245" s="256"/>
      <c r="K245" s="256"/>
      <c r="L245" s="261"/>
      <c r="M245" s="262"/>
      <c r="N245" s="263"/>
      <c r="O245" s="263"/>
      <c r="P245" s="263"/>
      <c r="Q245" s="263"/>
      <c r="R245" s="263"/>
      <c r="S245" s="263"/>
      <c r="T245" s="264"/>
      <c r="U245" s="15"/>
      <c r="V245" s="15"/>
      <c r="W245" s="15"/>
      <c r="X245" s="15"/>
      <c r="Y245" s="15"/>
      <c r="Z245" s="15"/>
      <c r="AA245" s="15"/>
      <c r="AB245" s="15"/>
      <c r="AC245" s="15"/>
      <c r="AD245" s="15"/>
      <c r="AE245" s="15"/>
      <c r="AT245" s="265" t="s">
        <v>147</v>
      </c>
      <c r="AU245" s="265" t="s">
        <v>85</v>
      </c>
      <c r="AV245" s="15" t="s">
        <v>160</v>
      </c>
      <c r="AW245" s="15" t="s">
        <v>38</v>
      </c>
      <c r="AX245" s="15" t="s">
        <v>22</v>
      </c>
      <c r="AY245" s="265" t="s">
        <v>133</v>
      </c>
    </row>
    <row r="246" s="2" customFormat="1" ht="24" customHeight="1">
      <c r="A246" s="40"/>
      <c r="B246" s="41"/>
      <c r="C246" s="220" t="s">
        <v>295</v>
      </c>
      <c r="D246" s="220" t="s">
        <v>136</v>
      </c>
      <c r="E246" s="221" t="s">
        <v>296</v>
      </c>
      <c r="F246" s="222" t="s">
        <v>297</v>
      </c>
      <c r="G246" s="223" t="s">
        <v>183</v>
      </c>
      <c r="H246" s="224">
        <v>22.308</v>
      </c>
      <c r="I246" s="225"/>
      <c r="J246" s="226">
        <f>ROUND(I246*H246,2)</f>
        <v>0</v>
      </c>
      <c r="K246" s="222" t="s">
        <v>207</v>
      </c>
      <c r="L246" s="46"/>
      <c r="M246" s="227" t="s">
        <v>20</v>
      </c>
      <c r="N246" s="228" t="s">
        <v>47</v>
      </c>
      <c r="O246" s="86"/>
      <c r="P246" s="229">
        <f>O246*H246</f>
        <v>0</v>
      </c>
      <c r="Q246" s="229">
        <v>0</v>
      </c>
      <c r="R246" s="229">
        <f>Q246*H246</f>
        <v>0</v>
      </c>
      <c r="S246" s="229">
        <v>0</v>
      </c>
      <c r="T246" s="230">
        <f>S246*H246</f>
        <v>0</v>
      </c>
      <c r="U246" s="40"/>
      <c r="V246" s="40"/>
      <c r="W246" s="40"/>
      <c r="X246" s="40"/>
      <c r="Y246" s="40"/>
      <c r="Z246" s="40"/>
      <c r="AA246" s="40"/>
      <c r="AB246" s="40"/>
      <c r="AC246" s="40"/>
      <c r="AD246" s="40"/>
      <c r="AE246" s="40"/>
      <c r="AR246" s="231" t="s">
        <v>141</v>
      </c>
      <c r="AT246" s="231" t="s">
        <v>136</v>
      </c>
      <c r="AU246" s="231" t="s">
        <v>85</v>
      </c>
      <c r="AY246" s="19" t="s">
        <v>133</v>
      </c>
      <c r="BE246" s="232">
        <f>IF(N246="základní",J246,0)</f>
        <v>0</v>
      </c>
      <c r="BF246" s="232">
        <f>IF(N246="snížená",J246,0)</f>
        <v>0</v>
      </c>
      <c r="BG246" s="232">
        <f>IF(N246="zákl. přenesená",J246,0)</f>
        <v>0</v>
      </c>
      <c r="BH246" s="232">
        <f>IF(N246="sníž. přenesená",J246,0)</f>
        <v>0</v>
      </c>
      <c r="BI246" s="232">
        <f>IF(N246="nulová",J246,0)</f>
        <v>0</v>
      </c>
      <c r="BJ246" s="19" t="s">
        <v>22</v>
      </c>
      <c r="BK246" s="232">
        <f>ROUND(I246*H246,2)</f>
        <v>0</v>
      </c>
      <c r="BL246" s="19" t="s">
        <v>141</v>
      </c>
      <c r="BM246" s="231" t="s">
        <v>298</v>
      </c>
    </row>
    <row r="247" s="2" customFormat="1">
      <c r="A247" s="40"/>
      <c r="B247" s="41"/>
      <c r="C247" s="42"/>
      <c r="D247" s="235" t="s">
        <v>288</v>
      </c>
      <c r="E247" s="42"/>
      <c r="F247" s="276" t="s">
        <v>289</v>
      </c>
      <c r="G247" s="42"/>
      <c r="H247" s="42"/>
      <c r="I247" s="138"/>
      <c r="J247" s="42"/>
      <c r="K247" s="42"/>
      <c r="L247" s="46"/>
      <c r="M247" s="277"/>
      <c r="N247" s="278"/>
      <c r="O247" s="86"/>
      <c r="P247" s="86"/>
      <c r="Q247" s="86"/>
      <c r="R247" s="86"/>
      <c r="S247" s="86"/>
      <c r="T247" s="87"/>
      <c r="U247" s="40"/>
      <c r="V247" s="40"/>
      <c r="W247" s="40"/>
      <c r="X247" s="40"/>
      <c r="Y247" s="40"/>
      <c r="Z247" s="40"/>
      <c r="AA247" s="40"/>
      <c r="AB247" s="40"/>
      <c r="AC247" s="40"/>
      <c r="AD247" s="40"/>
      <c r="AE247" s="40"/>
      <c r="AT247" s="19" t="s">
        <v>288</v>
      </c>
      <c r="AU247" s="19" t="s">
        <v>85</v>
      </c>
    </row>
    <row r="248" s="2" customFormat="1" ht="24" customHeight="1">
      <c r="A248" s="40"/>
      <c r="B248" s="41"/>
      <c r="C248" s="220" t="s">
        <v>7</v>
      </c>
      <c r="D248" s="220" t="s">
        <v>136</v>
      </c>
      <c r="E248" s="221" t="s">
        <v>299</v>
      </c>
      <c r="F248" s="222" t="s">
        <v>300</v>
      </c>
      <c r="G248" s="223" t="s">
        <v>183</v>
      </c>
      <c r="H248" s="224">
        <v>22.308</v>
      </c>
      <c r="I248" s="225"/>
      <c r="J248" s="226">
        <f>ROUND(I248*H248,2)</f>
        <v>0</v>
      </c>
      <c r="K248" s="222" t="s">
        <v>140</v>
      </c>
      <c r="L248" s="46"/>
      <c r="M248" s="227" t="s">
        <v>20</v>
      </c>
      <c r="N248" s="228" t="s">
        <v>47</v>
      </c>
      <c r="O248" s="86"/>
      <c r="P248" s="229">
        <f>O248*H248</f>
        <v>0</v>
      </c>
      <c r="Q248" s="229">
        <v>0</v>
      </c>
      <c r="R248" s="229">
        <f>Q248*H248</f>
        <v>0</v>
      </c>
      <c r="S248" s="229">
        <v>0</v>
      </c>
      <c r="T248" s="230">
        <f>S248*H248</f>
        <v>0</v>
      </c>
      <c r="U248" s="40"/>
      <c r="V248" s="40"/>
      <c r="W248" s="40"/>
      <c r="X248" s="40"/>
      <c r="Y248" s="40"/>
      <c r="Z248" s="40"/>
      <c r="AA248" s="40"/>
      <c r="AB248" s="40"/>
      <c r="AC248" s="40"/>
      <c r="AD248" s="40"/>
      <c r="AE248" s="40"/>
      <c r="AR248" s="231" t="s">
        <v>141</v>
      </c>
      <c r="AT248" s="231" t="s">
        <v>136</v>
      </c>
      <c r="AU248" s="231" t="s">
        <v>85</v>
      </c>
      <c r="AY248" s="19" t="s">
        <v>133</v>
      </c>
      <c r="BE248" s="232">
        <f>IF(N248="základní",J248,0)</f>
        <v>0</v>
      </c>
      <c r="BF248" s="232">
        <f>IF(N248="snížená",J248,0)</f>
        <v>0</v>
      </c>
      <c r="BG248" s="232">
        <f>IF(N248="zákl. přenesená",J248,0)</f>
        <v>0</v>
      </c>
      <c r="BH248" s="232">
        <f>IF(N248="sníž. přenesená",J248,0)</f>
        <v>0</v>
      </c>
      <c r="BI248" s="232">
        <f>IF(N248="nulová",J248,0)</f>
        <v>0</v>
      </c>
      <c r="BJ248" s="19" t="s">
        <v>22</v>
      </c>
      <c r="BK248" s="232">
        <f>ROUND(I248*H248,2)</f>
        <v>0</v>
      </c>
      <c r="BL248" s="19" t="s">
        <v>141</v>
      </c>
      <c r="BM248" s="231" t="s">
        <v>301</v>
      </c>
    </row>
    <row r="249" s="13" customFormat="1">
      <c r="A249" s="13"/>
      <c r="B249" s="233"/>
      <c r="C249" s="234"/>
      <c r="D249" s="235" t="s">
        <v>147</v>
      </c>
      <c r="E249" s="236" t="s">
        <v>20</v>
      </c>
      <c r="F249" s="237" t="s">
        <v>290</v>
      </c>
      <c r="G249" s="234"/>
      <c r="H249" s="236" t="s">
        <v>20</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147</v>
      </c>
      <c r="AU249" s="243" t="s">
        <v>85</v>
      </c>
      <c r="AV249" s="13" t="s">
        <v>22</v>
      </c>
      <c r="AW249" s="13" t="s">
        <v>38</v>
      </c>
      <c r="AX249" s="13" t="s">
        <v>76</v>
      </c>
      <c r="AY249" s="243" t="s">
        <v>133</v>
      </c>
    </row>
    <row r="250" s="14" customFormat="1">
      <c r="A250" s="14"/>
      <c r="B250" s="244"/>
      <c r="C250" s="245"/>
      <c r="D250" s="235" t="s">
        <v>147</v>
      </c>
      <c r="E250" s="246" t="s">
        <v>20</v>
      </c>
      <c r="F250" s="247" t="s">
        <v>291</v>
      </c>
      <c r="G250" s="245"/>
      <c r="H250" s="248">
        <v>7.4480000000000004</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147</v>
      </c>
      <c r="AU250" s="254" t="s">
        <v>85</v>
      </c>
      <c r="AV250" s="14" t="s">
        <v>85</v>
      </c>
      <c r="AW250" s="14" t="s">
        <v>38</v>
      </c>
      <c r="AX250" s="14" t="s">
        <v>76</v>
      </c>
      <c r="AY250" s="254" t="s">
        <v>133</v>
      </c>
    </row>
    <row r="251" s="14" customFormat="1">
      <c r="A251" s="14"/>
      <c r="B251" s="244"/>
      <c r="C251" s="245"/>
      <c r="D251" s="235" t="s">
        <v>147</v>
      </c>
      <c r="E251" s="246" t="s">
        <v>20</v>
      </c>
      <c r="F251" s="247" t="s">
        <v>292</v>
      </c>
      <c r="G251" s="245"/>
      <c r="H251" s="248">
        <v>8.2520000000000007</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147</v>
      </c>
      <c r="AU251" s="254" t="s">
        <v>85</v>
      </c>
      <c r="AV251" s="14" t="s">
        <v>85</v>
      </c>
      <c r="AW251" s="14" t="s">
        <v>38</v>
      </c>
      <c r="AX251" s="14" t="s">
        <v>76</v>
      </c>
      <c r="AY251" s="254" t="s">
        <v>133</v>
      </c>
    </row>
    <row r="252" s="14" customFormat="1">
      <c r="A252" s="14"/>
      <c r="B252" s="244"/>
      <c r="C252" s="245"/>
      <c r="D252" s="235" t="s">
        <v>147</v>
      </c>
      <c r="E252" s="246" t="s">
        <v>20</v>
      </c>
      <c r="F252" s="247" t="s">
        <v>293</v>
      </c>
      <c r="G252" s="245"/>
      <c r="H252" s="248">
        <v>4.2080000000000002</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147</v>
      </c>
      <c r="AU252" s="254" t="s">
        <v>85</v>
      </c>
      <c r="AV252" s="14" t="s">
        <v>85</v>
      </c>
      <c r="AW252" s="14" t="s">
        <v>38</v>
      </c>
      <c r="AX252" s="14" t="s">
        <v>76</v>
      </c>
      <c r="AY252" s="254" t="s">
        <v>133</v>
      </c>
    </row>
    <row r="253" s="14" customFormat="1">
      <c r="A253" s="14"/>
      <c r="B253" s="244"/>
      <c r="C253" s="245"/>
      <c r="D253" s="235" t="s">
        <v>147</v>
      </c>
      <c r="E253" s="246" t="s">
        <v>20</v>
      </c>
      <c r="F253" s="247" t="s">
        <v>294</v>
      </c>
      <c r="G253" s="245"/>
      <c r="H253" s="248">
        <v>2.3999999999999999</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147</v>
      </c>
      <c r="AU253" s="254" t="s">
        <v>85</v>
      </c>
      <c r="AV253" s="14" t="s">
        <v>85</v>
      </c>
      <c r="AW253" s="14" t="s">
        <v>38</v>
      </c>
      <c r="AX253" s="14" t="s">
        <v>76</v>
      </c>
      <c r="AY253" s="254" t="s">
        <v>133</v>
      </c>
    </row>
    <row r="254" s="15" customFormat="1">
      <c r="A254" s="15"/>
      <c r="B254" s="255"/>
      <c r="C254" s="256"/>
      <c r="D254" s="235" t="s">
        <v>147</v>
      </c>
      <c r="E254" s="257" t="s">
        <v>20</v>
      </c>
      <c r="F254" s="258" t="s">
        <v>159</v>
      </c>
      <c r="G254" s="256"/>
      <c r="H254" s="259">
        <v>22.308</v>
      </c>
      <c r="I254" s="260"/>
      <c r="J254" s="256"/>
      <c r="K254" s="256"/>
      <c r="L254" s="261"/>
      <c r="M254" s="262"/>
      <c r="N254" s="263"/>
      <c r="O254" s="263"/>
      <c r="P254" s="263"/>
      <c r="Q254" s="263"/>
      <c r="R254" s="263"/>
      <c r="S254" s="263"/>
      <c r="T254" s="264"/>
      <c r="U254" s="15"/>
      <c r="V254" s="15"/>
      <c r="W254" s="15"/>
      <c r="X254" s="15"/>
      <c r="Y254" s="15"/>
      <c r="Z254" s="15"/>
      <c r="AA254" s="15"/>
      <c r="AB254" s="15"/>
      <c r="AC254" s="15"/>
      <c r="AD254" s="15"/>
      <c r="AE254" s="15"/>
      <c r="AT254" s="265" t="s">
        <v>147</v>
      </c>
      <c r="AU254" s="265" t="s">
        <v>85</v>
      </c>
      <c r="AV254" s="15" t="s">
        <v>160</v>
      </c>
      <c r="AW254" s="15" t="s">
        <v>38</v>
      </c>
      <c r="AX254" s="15" t="s">
        <v>22</v>
      </c>
      <c r="AY254" s="265" t="s">
        <v>133</v>
      </c>
    </row>
    <row r="255" s="2" customFormat="1" ht="24" customHeight="1">
      <c r="A255" s="40"/>
      <c r="B255" s="41"/>
      <c r="C255" s="220" t="s">
        <v>302</v>
      </c>
      <c r="D255" s="220" t="s">
        <v>136</v>
      </c>
      <c r="E255" s="221" t="s">
        <v>303</v>
      </c>
      <c r="F255" s="222" t="s">
        <v>304</v>
      </c>
      <c r="G255" s="223" t="s">
        <v>183</v>
      </c>
      <c r="H255" s="224">
        <v>22.308</v>
      </c>
      <c r="I255" s="225"/>
      <c r="J255" s="226">
        <f>ROUND(I255*H255,2)</f>
        <v>0</v>
      </c>
      <c r="K255" s="222" t="s">
        <v>140</v>
      </c>
      <c r="L255" s="46"/>
      <c r="M255" s="227" t="s">
        <v>20</v>
      </c>
      <c r="N255" s="228" t="s">
        <v>47</v>
      </c>
      <c r="O255" s="86"/>
      <c r="P255" s="229">
        <f>O255*H255</f>
        <v>0</v>
      </c>
      <c r="Q255" s="229">
        <v>0</v>
      </c>
      <c r="R255" s="229">
        <f>Q255*H255</f>
        <v>0</v>
      </c>
      <c r="S255" s="229">
        <v>0</v>
      </c>
      <c r="T255" s="230">
        <f>S255*H255</f>
        <v>0</v>
      </c>
      <c r="U255" s="40"/>
      <c r="V255" s="40"/>
      <c r="W255" s="40"/>
      <c r="X255" s="40"/>
      <c r="Y255" s="40"/>
      <c r="Z255" s="40"/>
      <c r="AA255" s="40"/>
      <c r="AB255" s="40"/>
      <c r="AC255" s="40"/>
      <c r="AD255" s="40"/>
      <c r="AE255" s="40"/>
      <c r="AR255" s="231" t="s">
        <v>141</v>
      </c>
      <c r="AT255" s="231" t="s">
        <v>136</v>
      </c>
      <c r="AU255" s="231" t="s">
        <v>85</v>
      </c>
      <c r="AY255" s="19" t="s">
        <v>133</v>
      </c>
      <c r="BE255" s="232">
        <f>IF(N255="základní",J255,0)</f>
        <v>0</v>
      </c>
      <c r="BF255" s="232">
        <f>IF(N255="snížená",J255,0)</f>
        <v>0</v>
      </c>
      <c r="BG255" s="232">
        <f>IF(N255="zákl. přenesená",J255,0)</f>
        <v>0</v>
      </c>
      <c r="BH255" s="232">
        <f>IF(N255="sníž. přenesená",J255,0)</f>
        <v>0</v>
      </c>
      <c r="BI255" s="232">
        <f>IF(N255="nulová",J255,0)</f>
        <v>0</v>
      </c>
      <c r="BJ255" s="19" t="s">
        <v>22</v>
      </c>
      <c r="BK255" s="232">
        <f>ROUND(I255*H255,2)</f>
        <v>0</v>
      </c>
      <c r="BL255" s="19" t="s">
        <v>141</v>
      </c>
      <c r="BM255" s="231" t="s">
        <v>305</v>
      </c>
    </row>
    <row r="256" s="13" customFormat="1">
      <c r="A256" s="13"/>
      <c r="B256" s="233"/>
      <c r="C256" s="234"/>
      <c r="D256" s="235" t="s">
        <v>147</v>
      </c>
      <c r="E256" s="236" t="s">
        <v>20</v>
      </c>
      <c r="F256" s="237" t="s">
        <v>290</v>
      </c>
      <c r="G256" s="234"/>
      <c r="H256" s="236" t="s">
        <v>20</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147</v>
      </c>
      <c r="AU256" s="243" t="s">
        <v>85</v>
      </c>
      <c r="AV256" s="13" t="s">
        <v>22</v>
      </c>
      <c r="AW256" s="13" t="s">
        <v>38</v>
      </c>
      <c r="AX256" s="13" t="s">
        <v>76</v>
      </c>
      <c r="AY256" s="243" t="s">
        <v>133</v>
      </c>
    </row>
    <row r="257" s="14" customFormat="1">
      <c r="A257" s="14"/>
      <c r="B257" s="244"/>
      <c r="C257" s="245"/>
      <c r="D257" s="235" t="s">
        <v>147</v>
      </c>
      <c r="E257" s="246" t="s">
        <v>20</v>
      </c>
      <c r="F257" s="247" t="s">
        <v>291</v>
      </c>
      <c r="G257" s="245"/>
      <c r="H257" s="248">
        <v>7.4480000000000004</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147</v>
      </c>
      <c r="AU257" s="254" t="s">
        <v>85</v>
      </c>
      <c r="AV257" s="14" t="s">
        <v>85</v>
      </c>
      <c r="AW257" s="14" t="s">
        <v>38</v>
      </c>
      <c r="AX257" s="14" t="s">
        <v>76</v>
      </c>
      <c r="AY257" s="254" t="s">
        <v>133</v>
      </c>
    </row>
    <row r="258" s="14" customFormat="1">
      <c r="A258" s="14"/>
      <c r="B258" s="244"/>
      <c r="C258" s="245"/>
      <c r="D258" s="235" t="s">
        <v>147</v>
      </c>
      <c r="E258" s="246" t="s">
        <v>20</v>
      </c>
      <c r="F258" s="247" t="s">
        <v>292</v>
      </c>
      <c r="G258" s="245"/>
      <c r="H258" s="248">
        <v>8.2520000000000007</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147</v>
      </c>
      <c r="AU258" s="254" t="s">
        <v>85</v>
      </c>
      <c r="AV258" s="14" t="s">
        <v>85</v>
      </c>
      <c r="AW258" s="14" t="s">
        <v>38</v>
      </c>
      <c r="AX258" s="14" t="s">
        <v>76</v>
      </c>
      <c r="AY258" s="254" t="s">
        <v>133</v>
      </c>
    </row>
    <row r="259" s="14" customFormat="1">
      <c r="A259" s="14"/>
      <c r="B259" s="244"/>
      <c r="C259" s="245"/>
      <c r="D259" s="235" t="s">
        <v>147</v>
      </c>
      <c r="E259" s="246" t="s">
        <v>20</v>
      </c>
      <c r="F259" s="247" t="s">
        <v>293</v>
      </c>
      <c r="G259" s="245"/>
      <c r="H259" s="248">
        <v>4.2080000000000002</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147</v>
      </c>
      <c r="AU259" s="254" t="s">
        <v>85</v>
      </c>
      <c r="AV259" s="14" t="s">
        <v>85</v>
      </c>
      <c r="AW259" s="14" t="s">
        <v>38</v>
      </c>
      <c r="AX259" s="14" t="s">
        <v>76</v>
      </c>
      <c r="AY259" s="254" t="s">
        <v>133</v>
      </c>
    </row>
    <row r="260" s="14" customFormat="1">
      <c r="A260" s="14"/>
      <c r="B260" s="244"/>
      <c r="C260" s="245"/>
      <c r="D260" s="235" t="s">
        <v>147</v>
      </c>
      <c r="E260" s="246" t="s">
        <v>20</v>
      </c>
      <c r="F260" s="247" t="s">
        <v>294</v>
      </c>
      <c r="G260" s="245"/>
      <c r="H260" s="248">
        <v>2.3999999999999999</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147</v>
      </c>
      <c r="AU260" s="254" t="s">
        <v>85</v>
      </c>
      <c r="AV260" s="14" t="s">
        <v>85</v>
      </c>
      <c r="AW260" s="14" t="s">
        <v>38</v>
      </c>
      <c r="AX260" s="14" t="s">
        <v>76</v>
      </c>
      <c r="AY260" s="254" t="s">
        <v>133</v>
      </c>
    </row>
    <row r="261" s="15" customFormat="1">
      <c r="A261" s="15"/>
      <c r="B261" s="255"/>
      <c r="C261" s="256"/>
      <c r="D261" s="235" t="s">
        <v>147</v>
      </c>
      <c r="E261" s="257" t="s">
        <v>20</v>
      </c>
      <c r="F261" s="258" t="s">
        <v>159</v>
      </c>
      <c r="G261" s="256"/>
      <c r="H261" s="259">
        <v>22.308</v>
      </c>
      <c r="I261" s="260"/>
      <c r="J261" s="256"/>
      <c r="K261" s="256"/>
      <c r="L261" s="261"/>
      <c r="M261" s="262"/>
      <c r="N261" s="263"/>
      <c r="O261" s="263"/>
      <c r="P261" s="263"/>
      <c r="Q261" s="263"/>
      <c r="R261" s="263"/>
      <c r="S261" s="263"/>
      <c r="T261" s="264"/>
      <c r="U261" s="15"/>
      <c r="V261" s="15"/>
      <c r="W261" s="15"/>
      <c r="X261" s="15"/>
      <c r="Y261" s="15"/>
      <c r="Z261" s="15"/>
      <c r="AA261" s="15"/>
      <c r="AB261" s="15"/>
      <c r="AC261" s="15"/>
      <c r="AD261" s="15"/>
      <c r="AE261" s="15"/>
      <c r="AT261" s="265" t="s">
        <v>147</v>
      </c>
      <c r="AU261" s="265" t="s">
        <v>85</v>
      </c>
      <c r="AV261" s="15" t="s">
        <v>160</v>
      </c>
      <c r="AW261" s="15" t="s">
        <v>38</v>
      </c>
      <c r="AX261" s="15" t="s">
        <v>22</v>
      </c>
      <c r="AY261" s="265" t="s">
        <v>133</v>
      </c>
    </row>
    <row r="262" s="12" customFormat="1" ht="22.8" customHeight="1">
      <c r="A262" s="12"/>
      <c r="B262" s="204"/>
      <c r="C262" s="205"/>
      <c r="D262" s="206" t="s">
        <v>75</v>
      </c>
      <c r="E262" s="218" t="s">
        <v>200</v>
      </c>
      <c r="F262" s="218" t="s">
        <v>306</v>
      </c>
      <c r="G262" s="205"/>
      <c r="H262" s="205"/>
      <c r="I262" s="208"/>
      <c r="J262" s="219">
        <f>BK262</f>
        <v>0</v>
      </c>
      <c r="K262" s="205"/>
      <c r="L262" s="210"/>
      <c r="M262" s="211"/>
      <c r="N262" s="212"/>
      <c r="O262" s="212"/>
      <c r="P262" s="213">
        <f>SUM(P263:P355)</f>
        <v>0</v>
      </c>
      <c r="Q262" s="212"/>
      <c r="R262" s="213">
        <f>SUM(R263:R355)</f>
        <v>0.017682964999999998</v>
      </c>
      <c r="S262" s="212"/>
      <c r="T262" s="214">
        <f>SUM(T263:T355)</f>
        <v>31.315572000000007</v>
      </c>
      <c r="U262" s="12"/>
      <c r="V262" s="12"/>
      <c r="W262" s="12"/>
      <c r="X262" s="12"/>
      <c r="Y262" s="12"/>
      <c r="Z262" s="12"/>
      <c r="AA262" s="12"/>
      <c r="AB262" s="12"/>
      <c r="AC262" s="12"/>
      <c r="AD262" s="12"/>
      <c r="AE262" s="12"/>
      <c r="AR262" s="215" t="s">
        <v>22</v>
      </c>
      <c r="AT262" s="216" t="s">
        <v>75</v>
      </c>
      <c r="AU262" s="216" t="s">
        <v>22</v>
      </c>
      <c r="AY262" s="215" t="s">
        <v>133</v>
      </c>
      <c r="BK262" s="217">
        <f>SUM(BK263:BK355)</f>
        <v>0</v>
      </c>
    </row>
    <row r="263" s="2" customFormat="1" ht="16.5" customHeight="1">
      <c r="A263" s="40"/>
      <c r="B263" s="41"/>
      <c r="C263" s="220" t="s">
        <v>307</v>
      </c>
      <c r="D263" s="220" t="s">
        <v>136</v>
      </c>
      <c r="E263" s="221" t="s">
        <v>308</v>
      </c>
      <c r="F263" s="222" t="s">
        <v>309</v>
      </c>
      <c r="G263" s="223" t="s">
        <v>183</v>
      </c>
      <c r="H263" s="224">
        <v>4.8600000000000003</v>
      </c>
      <c r="I263" s="225"/>
      <c r="J263" s="226">
        <f>ROUND(I263*H263,2)</f>
        <v>0</v>
      </c>
      <c r="K263" s="222" t="s">
        <v>140</v>
      </c>
      <c r="L263" s="46"/>
      <c r="M263" s="227" t="s">
        <v>20</v>
      </c>
      <c r="N263" s="228" t="s">
        <v>47</v>
      </c>
      <c r="O263" s="86"/>
      <c r="P263" s="229">
        <f>O263*H263</f>
        <v>0</v>
      </c>
      <c r="Q263" s="229">
        <v>0</v>
      </c>
      <c r="R263" s="229">
        <f>Q263*H263</f>
        <v>0</v>
      </c>
      <c r="S263" s="229">
        <v>0</v>
      </c>
      <c r="T263" s="230">
        <f>S263*H263</f>
        <v>0</v>
      </c>
      <c r="U263" s="40"/>
      <c r="V263" s="40"/>
      <c r="W263" s="40"/>
      <c r="X263" s="40"/>
      <c r="Y263" s="40"/>
      <c r="Z263" s="40"/>
      <c r="AA263" s="40"/>
      <c r="AB263" s="40"/>
      <c r="AC263" s="40"/>
      <c r="AD263" s="40"/>
      <c r="AE263" s="40"/>
      <c r="AR263" s="231" t="s">
        <v>141</v>
      </c>
      <c r="AT263" s="231" t="s">
        <v>136</v>
      </c>
      <c r="AU263" s="231" t="s">
        <v>85</v>
      </c>
      <c r="AY263" s="19" t="s">
        <v>133</v>
      </c>
      <c r="BE263" s="232">
        <f>IF(N263="základní",J263,0)</f>
        <v>0</v>
      </c>
      <c r="BF263" s="232">
        <f>IF(N263="snížená",J263,0)</f>
        <v>0</v>
      </c>
      <c r="BG263" s="232">
        <f>IF(N263="zákl. přenesená",J263,0)</f>
        <v>0</v>
      </c>
      <c r="BH263" s="232">
        <f>IF(N263="sníž. přenesená",J263,0)</f>
        <v>0</v>
      </c>
      <c r="BI263" s="232">
        <f>IF(N263="nulová",J263,0)</f>
        <v>0</v>
      </c>
      <c r="BJ263" s="19" t="s">
        <v>22</v>
      </c>
      <c r="BK263" s="232">
        <f>ROUND(I263*H263,2)</f>
        <v>0</v>
      </c>
      <c r="BL263" s="19" t="s">
        <v>141</v>
      </c>
      <c r="BM263" s="231" t="s">
        <v>310</v>
      </c>
    </row>
    <row r="264" s="14" customFormat="1">
      <c r="A264" s="14"/>
      <c r="B264" s="244"/>
      <c r="C264" s="245"/>
      <c r="D264" s="235" t="s">
        <v>147</v>
      </c>
      <c r="E264" s="246" t="s">
        <v>20</v>
      </c>
      <c r="F264" s="247" t="s">
        <v>311</v>
      </c>
      <c r="G264" s="245"/>
      <c r="H264" s="248">
        <v>4.8600000000000003</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147</v>
      </c>
      <c r="AU264" s="254" t="s">
        <v>85</v>
      </c>
      <c r="AV264" s="14" t="s">
        <v>85</v>
      </c>
      <c r="AW264" s="14" t="s">
        <v>38</v>
      </c>
      <c r="AX264" s="14" t="s">
        <v>22</v>
      </c>
      <c r="AY264" s="254" t="s">
        <v>133</v>
      </c>
    </row>
    <row r="265" s="2" customFormat="1" ht="24" customHeight="1">
      <c r="A265" s="40"/>
      <c r="B265" s="41"/>
      <c r="C265" s="220" t="s">
        <v>312</v>
      </c>
      <c r="D265" s="220" t="s">
        <v>136</v>
      </c>
      <c r="E265" s="221" t="s">
        <v>313</v>
      </c>
      <c r="F265" s="222" t="s">
        <v>314</v>
      </c>
      <c r="G265" s="223" t="s">
        <v>145</v>
      </c>
      <c r="H265" s="224">
        <v>64.680000000000007</v>
      </c>
      <c r="I265" s="225"/>
      <c r="J265" s="226">
        <f>ROUND(I265*H265,2)</f>
        <v>0</v>
      </c>
      <c r="K265" s="222" t="s">
        <v>140</v>
      </c>
      <c r="L265" s="46"/>
      <c r="M265" s="227" t="s">
        <v>20</v>
      </c>
      <c r="N265" s="228" t="s">
        <v>47</v>
      </c>
      <c r="O265" s="86"/>
      <c r="P265" s="229">
        <f>O265*H265</f>
        <v>0</v>
      </c>
      <c r="Q265" s="229">
        <v>0</v>
      </c>
      <c r="R265" s="229">
        <f>Q265*H265</f>
        <v>0</v>
      </c>
      <c r="S265" s="229">
        <v>0</v>
      </c>
      <c r="T265" s="230">
        <f>S265*H265</f>
        <v>0</v>
      </c>
      <c r="U265" s="40"/>
      <c r="V265" s="40"/>
      <c r="W265" s="40"/>
      <c r="X265" s="40"/>
      <c r="Y265" s="40"/>
      <c r="Z265" s="40"/>
      <c r="AA265" s="40"/>
      <c r="AB265" s="40"/>
      <c r="AC265" s="40"/>
      <c r="AD265" s="40"/>
      <c r="AE265" s="40"/>
      <c r="AR265" s="231" t="s">
        <v>141</v>
      </c>
      <c r="AT265" s="231" t="s">
        <v>136</v>
      </c>
      <c r="AU265" s="231" t="s">
        <v>85</v>
      </c>
      <c r="AY265" s="19" t="s">
        <v>133</v>
      </c>
      <c r="BE265" s="232">
        <f>IF(N265="základní",J265,0)</f>
        <v>0</v>
      </c>
      <c r="BF265" s="232">
        <f>IF(N265="snížená",J265,0)</f>
        <v>0</v>
      </c>
      <c r="BG265" s="232">
        <f>IF(N265="zákl. přenesená",J265,0)</f>
        <v>0</v>
      </c>
      <c r="BH265" s="232">
        <f>IF(N265="sníž. přenesená",J265,0)</f>
        <v>0</v>
      </c>
      <c r="BI265" s="232">
        <f>IF(N265="nulová",J265,0)</f>
        <v>0</v>
      </c>
      <c r="BJ265" s="19" t="s">
        <v>22</v>
      </c>
      <c r="BK265" s="232">
        <f>ROUND(I265*H265,2)</f>
        <v>0</v>
      </c>
      <c r="BL265" s="19" t="s">
        <v>141</v>
      </c>
      <c r="BM265" s="231" t="s">
        <v>315</v>
      </c>
    </row>
    <row r="266" s="14" customFormat="1">
      <c r="A266" s="14"/>
      <c r="B266" s="244"/>
      <c r="C266" s="245"/>
      <c r="D266" s="235" t="s">
        <v>147</v>
      </c>
      <c r="E266" s="246" t="s">
        <v>20</v>
      </c>
      <c r="F266" s="247" t="s">
        <v>316</v>
      </c>
      <c r="G266" s="245"/>
      <c r="H266" s="248">
        <v>64.680000000000007</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147</v>
      </c>
      <c r="AU266" s="254" t="s">
        <v>85</v>
      </c>
      <c r="AV266" s="14" t="s">
        <v>85</v>
      </c>
      <c r="AW266" s="14" t="s">
        <v>38</v>
      </c>
      <c r="AX266" s="14" t="s">
        <v>22</v>
      </c>
      <c r="AY266" s="254" t="s">
        <v>133</v>
      </c>
    </row>
    <row r="267" s="2" customFormat="1" ht="24" customHeight="1">
      <c r="A267" s="40"/>
      <c r="B267" s="41"/>
      <c r="C267" s="220" t="s">
        <v>317</v>
      </c>
      <c r="D267" s="220" t="s">
        <v>136</v>
      </c>
      <c r="E267" s="221" t="s">
        <v>318</v>
      </c>
      <c r="F267" s="222" t="s">
        <v>319</v>
      </c>
      <c r="G267" s="223" t="s">
        <v>183</v>
      </c>
      <c r="H267" s="224">
        <v>962.18100000000004</v>
      </c>
      <c r="I267" s="225"/>
      <c r="J267" s="226">
        <f>ROUND(I267*H267,2)</f>
        <v>0</v>
      </c>
      <c r="K267" s="222" t="s">
        <v>207</v>
      </c>
      <c r="L267" s="46"/>
      <c r="M267" s="227" t="s">
        <v>20</v>
      </c>
      <c r="N267" s="228" t="s">
        <v>47</v>
      </c>
      <c r="O267" s="86"/>
      <c r="P267" s="229">
        <f>O267*H267</f>
        <v>0</v>
      </c>
      <c r="Q267" s="229">
        <v>0</v>
      </c>
      <c r="R267" s="229">
        <f>Q267*H267</f>
        <v>0</v>
      </c>
      <c r="S267" s="229">
        <v>0</v>
      </c>
      <c r="T267" s="230">
        <f>S267*H267</f>
        <v>0</v>
      </c>
      <c r="U267" s="40"/>
      <c r="V267" s="40"/>
      <c r="W267" s="40"/>
      <c r="X267" s="40"/>
      <c r="Y267" s="40"/>
      <c r="Z267" s="40"/>
      <c r="AA267" s="40"/>
      <c r="AB267" s="40"/>
      <c r="AC267" s="40"/>
      <c r="AD267" s="40"/>
      <c r="AE267" s="40"/>
      <c r="AR267" s="231" t="s">
        <v>141</v>
      </c>
      <c r="AT267" s="231" t="s">
        <v>136</v>
      </c>
      <c r="AU267" s="231" t="s">
        <v>85</v>
      </c>
      <c r="AY267" s="19" t="s">
        <v>133</v>
      </c>
      <c r="BE267" s="232">
        <f>IF(N267="základní",J267,0)</f>
        <v>0</v>
      </c>
      <c r="BF267" s="232">
        <f>IF(N267="snížená",J267,0)</f>
        <v>0</v>
      </c>
      <c r="BG267" s="232">
        <f>IF(N267="zákl. přenesená",J267,0)</f>
        <v>0</v>
      </c>
      <c r="BH267" s="232">
        <f>IF(N267="sníž. přenesená",J267,0)</f>
        <v>0</v>
      </c>
      <c r="BI267" s="232">
        <f>IF(N267="nulová",J267,0)</f>
        <v>0</v>
      </c>
      <c r="BJ267" s="19" t="s">
        <v>22</v>
      </c>
      <c r="BK267" s="232">
        <f>ROUND(I267*H267,2)</f>
        <v>0</v>
      </c>
      <c r="BL267" s="19" t="s">
        <v>141</v>
      </c>
      <c r="BM267" s="231" t="s">
        <v>320</v>
      </c>
    </row>
    <row r="268" s="2" customFormat="1">
      <c r="A268" s="40"/>
      <c r="B268" s="41"/>
      <c r="C268" s="42"/>
      <c r="D268" s="235" t="s">
        <v>288</v>
      </c>
      <c r="E268" s="42"/>
      <c r="F268" s="276" t="s">
        <v>321</v>
      </c>
      <c r="G268" s="42"/>
      <c r="H268" s="42"/>
      <c r="I268" s="138"/>
      <c r="J268" s="42"/>
      <c r="K268" s="42"/>
      <c r="L268" s="46"/>
      <c r="M268" s="277"/>
      <c r="N268" s="278"/>
      <c r="O268" s="86"/>
      <c r="P268" s="86"/>
      <c r="Q268" s="86"/>
      <c r="R268" s="86"/>
      <c r="S268" s="86"/>
      <c r="T268" s="87"/>
      <c r="U268" s="40"/>
      <c r="V268" s="40"/>
      <c r="W268" s="40"/>
      <c r="X268" s="40"/>
      <c r="Y268" s="40"/>
      <c r="Z268" s="40"/>
      <c r="AA268" s="40"/>
      <c r="AB268" s="40"/>
      <c r="AC268" s="40"/>
      <c r="AD268" s="40"/>
      <c r="AE268" s="40"/>
      <c r="AT268" s="19" t="s">
        <v>288</v>
      </c>
      <c r="AU268" s="19" t="s">
        <v>85</v>
      </c>
    </row>
    <row r="269" s="13" customFormat="1">
      <c r="A269" s="13"/>
      <c r="B269" s="233"/>
      <c r="C269" s="234"/>
      <c r="D269" s="235" t="s">
        <v>147</v>
      </c>
      <c r="E269" s="236" t="s">
        <v>20</v>
      </c>
      <c r="F269" s="237" t="s">
        <v>322</v>
      </c>
      <c r="G269" s="234"/>
      <c r="H269" s="236" t="s">
        <v>20</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147</v>
      </c>
      <c r="AU269" s="243" t="s">
        <v>85</v>
      </c>
      <c r="AV269" s="13" t="s">
        <v>22</v>
      </c>
      <c r="AW269" s="13" t="s">
        <v>38</v>
      </c>
      <c r="AX269" s="13" t="s">
        <v>76</v>
      </c>
      <c r="AY269" s="243" t="s">
        <v>133</v>
      </c>
    </row>
    <row r="270" s="14" customFormat="1">
      <c r="A270" s="14"/>
      <c r="B270" s="244"/>
      <c r="C270" s="245"/>
      <c r="D270" s="235" t="s">
        <v>147</v>
      </c>
      <c r="E270" s="246" t="s">
        <v>20</v>
      </c>
      <c r="F270" s="247" t="s">
        <v>323</v>
      </c>
      <c r="G270" s="245"/>
      <c r="H270" s="248">
        <v>163.01300000000001</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147</v>
      </c>
      <c r="AU270" s="254" t="s">
        <v>85</v>
      </c>
      <c r="AV270" s="14" t="s">
        <v>85</v>
      </c>
      <c r="AW270" s="14" t="s">
        <v>38</v>
      </c>
      <c r="AX270" s="14" t="s">
        <v>76</v>
      </c>
      <c r="AY270" s="254" t="s">
        <v>133</v>
      </c>
    </row>
    <row r="271" s="14" customFormat="1">
      <c r="A271" s="14"/>
      <c r="B271" s="244"/>
      <c r="C271" s="245"/>
      <c r="D271" s="235" t="s">
        <v>147</v>
      </c>
      <c r="E271" s="246" t="s">
        <v>20</v>
      </c>
      <c r="F271" s="247" t="s">
        <v>324</v>
      </c>
      <c r="G271" s="245"/>
      <c r="H271" s="248">
        <v>353.98399999999998</v>
      </c>
      <c r="I271" s="249"/>
      <c r="J271" s="245"/>
      <c r="K271" s="245"/>
      <c r="L271" s="250"/>
      <c r="M271" s="251"/>
      <c r="N271" s="252"/>
      <c r="O271" s="252"/>
      <c r="P271" s="252"/>
      <c r="Q271" s="252"/>
      <c r="R271" s="252"/>
      <c r="S271" s="252"/>
      <c r="T271" s="253"/>
      <c r="U271" s="14"/>
      <c r="V271" s="14"/>
      <c r="W271" s="14"/>
      <c r="X271" s="14"/>
      <c r="Y271" s="14"/>
      <c r="Z271" s="14"/>
      <c r="AA271" s="14"/>
      <c r="AB271" s="14"/>
      <c r="AC271" s="14"/>
      <c r="AD271" s="14"/>
      <c r="AE271" s="14"/>
      <c r="AT271" s="254" t="s">
        <v>147</v>
      </c>
      <c r="AU271" s="254" t="s">
        <v>85</v>
      </c>
      <c r="AV271" s="14" t="s">
        <v>85</v>
      </c>
      <c r="AW271" s="14" t="s">
        <v>38</v>
      </c>
      <c r="AX271" s="14" t="s">
        <v>76</v>
      </c>
      <c r="AY271" s="254" t="s">
        <v>133</v>
      </c>
    </row>
    <row r="272" s="14" customFormat="1">
      <c r="A272" s="14"/>
      <c r="B272" s="244"/>
      <c r="C272" s="245"/>
      <c r="D272" s="235" t="s">
        <v>147</v>
      </c>
      <c r="E272" s="246" t="s">
        <v>20</v>
      </c>
      <c r="F272" s="247" t="s">
        <v>325</v>
      </c>
      <c r="G272" s="245"/>
      <c r="H272" s="248">
        <v>118.992</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147</v>
      </c>
      <c r="AU272" s="254" t="s">
        <v>85</v>
      </c>
      <c r="AV272" s="14" t="s">
        <v>85</v>
      </c>
      <c r="AW272" s="14" t="s">
        <v>38</v>
      </c>
      <c r="AX272" s="14" t="s">
        <v>76</v>
      </c>
      <c r="AY272" s="254" t="s">
        <v>133</v>
      </c>
    </row>
    <row r="273" s="14" customFormat="1">
      <c r="A273" s="14"/>
      <c r="B273" s="244"/>
      <c r="C273" s="245"/>
      <c r="D273" s="235" t="s">
        <v>147</v>
      </c>
      <c r="E273" s="246" t="s">
        <v>20</v>
      </c>
      <c r="F273" s="247" t="s">
        <v>326</v>
      </c>
      <c r="G273" s="245"/>
      <c r="H273" s="248">
        <v>326.19200000000001</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147</v>
      </c>
      <c r="AU273" s="254" t="s">
        <v>85</v>
      </c>
      <c r="AV273" s="14" t="s">
        <v>85</v>
      </c>
      <c r="AW273" s="14" t="s">
        <v>38</v>
      </c>
      <c r="AX273" s="14" t="s">
        <v>76</v>
      </c>
      <c r="AY273" s="254" t="s">
        <v>133</v>
      </c>
    </row>
    <row r="274" s="15" customFormat="1">
      <c r="A274" s="15"/>
      <c r="B274" s="255"/>
      <c r="C274" s="256"/>
      <c r="D274" s="235" t="s">
        <v>147</v>
      </c>
      <c r="E274" s="257" t="s">
        <v>20</v>
      </c>
      <c r="F274" s="258" t="s">
        <v>159</v>
      </c>
      <c r="G274" s="256"/>
      <c r="H274" s="259">
        <v>962.18100000000004</v>
      </c>
      <c r="I274" s="260"/>
      <c r="J274" s="256"/>
      <c r="K274" s="256"/>
      <c r="L274" s="261"/>
      <c r="M274" s="262"/>
      <c r="N274" s="263"/>
      <c r="O274" s="263"/>
      <c r="P274" s="263"/>
      <c r="Q274" s="263"/>
      <c r="R274" s="263"/>
      <c r="S274" s="263"/>
      <c r="T274" s="264"/>
      <c r="U274" s="15"/>
      <c r="V274" s="15"/>
      <c r="W274" s="15"/>
      <c r="X274" s="15"/>
      <c r="Y274" s="15"/>
      <c r="Z274" s="15"/>
      <c r="AA274" s="15"/>
      <c r="AB274" s="15"/>
      <c r="AC274" s="15"/>
      <c r="AD274" s="15"/>
      <c r="AE274" s="15"/>
      <c r="AT274" s="265" t="s">
        <v>147</v>
      </c>
      <c r="AU274" s="265" t="s">
        <v>85</v>
      </c>
      <c r="AV274" s="15" t="s">
        <v>160</v>
      </c>
      <c r="AW274" s="15" t="s">
        <v>38</v>
      </c>
      <c r="AX274" s="15" t="s">
        <v>22</v>
      </c>
      <c r="AY274" s="265" t="s">
        <v>133</v>
      </c>
    </row>
    <row r="275" s="2" customFormat="1" ht="24" customHeight="1">
      <c r="A275" s="40"/>
      <c r="B275" s="41"/>
      <c r="C275" s="220" t="s">
        <v>327</v>
      </c>
      <c r="D275" s="220" t="s">
        <v>136</v>
      </c>
      <c r="E275" s="221" t="s">
        <v>328</v>
      </c>
      <c r="F275" s="222" t="s">
        <v>329</v>
      </c>
      <c r="G275" s="223" t="s">
        <v>183</v>
      </c>
      <c r="H275" s="224">
        <v>86596.289999999994</v>
      </c>
      <c r="I275" s="225"/>
      <c r="J275" s="226">
        <f>ROUND(I275*H275,2)</f>
        <v>0</v>
      </c>
      <c r="K275" s="222" t="s">
        <v>207</v>
      </c>
      <c r="L275" s="46"/>
      <c r="M275" s="227" t="s">
        <v>20</v>
      </c>
      <c r="N275" s="228" t="s">
        <v>47</v>
      </c>
      <c r="O275" s="86"/>
      <c r="P275" s="229">
        <f>O275*H275</f>
        <v>0</v>
      </c>
      <c r="Q275" s="229">
        <v>0</v>
      </c>
      <c r="R275" s="229">
        <f>Q275*H275</f>
        <v>0</v>
      </c>
      <c r="S275" s="229">
        <v>0</v>
      </c>
      <c r="T275" s="230">
        <f>S275*H275</f>
        <v>0</v>
      </c>
      <c r="U275" s="40"/>
      <c r="V275" s="40"/>
      <c r="W275" s="40"/>
      <c r="X275" s="40"/>
      <c r="Y275" s="40"/>
      <c r="Z275" s="40"/>
      <c r="AA275" s="40"/>
      <c r="AB275" s="40"/>
      <c r="AC275" s="40"/>
      <c r="AD275" s="40"/>
      <c r="AE275" s="40"/>
      <c r="AR275" s="231" t="s">
        <v>141</v>
      </c>
      <c r="AT275" s="231" t="s">
        <v>136</v>
      </c>
      <c r="AU275" s="231" t="s">
        <v>85</v>
      </c>
      <c r="AY275" s="19" t="s">
        <v>133</v>
      </c>
      <c r="BE275" s="232">
        <f>IF(N275="základní",J275,0)</f>
        <v>0</v>
      </c>
      <c r="BF275" s="232">
        <f>IF(N275="snížená",J275,0)</f>
        <v>0</v>
      </c>
      <c r="BG275" s="232">
        <f>IF(N275="zákl. přenesená",J275,0)</f>
        <v>0</v>
      </c>
      <c r="BH275" s="232">
        <f>IF(N275="sníž. přenesená",J275,0)</f>
        <v>0</v>
      </c>
      <c r="BI275" s="232">
        <f>IF(N275="nulová",J275,0)</f>
        <v>0</v>
      </c>
      <c r="BJ275" s="19" t="s">
        <v>22</v>
      </c>
      <c r="BK275" s="232">
        <f>ROUND(I275*H275,2)</f>
        <v>0</v>
      </c>
      <c r="BL275" s="19" t="s">
        <v>141</v>
      </c>
      <c r="BM275" s="231" t="s">
        <v>330</v>
      </c>
    </row>
    <row r="276" s="2" customFormat="1">
      <c r="A276" s="40"/>
      <c r="B276" s="41"/>
      <c r="C276" s="42"/>
      <c r="D276" s="235" t="s">
        <v>288</v>
      </c>
      <c r="E276" s="42"/>
      <c r="F276" s="276" t="s">
        <v>321</v>
      </c>
      <c r="G276" s="42"/>
      <c r="H276" s="42"/>
      <c r="I276" s="138"/>
      <c r="J276" s="42"/>
      <c r="K276" s="42"/>
      <c r="L276" s="46"/>
      <c r="M276" s="277"/>
      <c r="N276" s="278"/>
      <c r="O276" s="86"/>
      <c r="P276" s="86"/>
      <c r="Q276" s="86"/>
      <c r="R276" s="86"/>
      <c r="S276" s="86"/>
      <c r="T276" s="87"/>
      <c r="U276" s="40"/>
      <c r="V276" s="40"/>
      <c r="W276" s="40"/>
      <c r="X276" s="40"/>
      <c r="Y276" s="40"/>
      <c r="Z276" s="40"/>
      <c r="AA276" s="40"/>
      <c r="AB276" s="40"/>
      <c r="AC276" s="40"/>
      <c r="AD276" s="40"/>
      <c r="AE276" s="40"/>
      <c r="AT276" s="19" t="s">
        <v>288</v>
      </c>
      <c r="AU276" s="19" t="s">
        <v>85</v>
      </c>
    </row>
    <row r="277" s="13" customFormat="1">
      <c r="A277" s="13"/>
      <c r="B277" s="233"/>
      <c r="C277" s="234"/>
      <c r="D277" s="235" t="s">
        <v>147</v>
      </c>
      <c r="E277" s="236" t="s">
        <v>20</v>
      </c>
      <c r="F277" s="237" t="s">
        <v>331</v>
      </c>
      <c r="G277" s="234"/>
      <c r="H277" s="236" t="s">
        <v>20</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147</v>
      </c>
      <c r="AU277" s="243" t="s">
        <v>85</v>
      </c>
      <c r="AV277" s="13" t="s">
        <v>22</v>
      </c>
      <c r="AW277" s="13" t="s">
        <v>38</v>
      </c>
      <c r="AX277" s="13" t="s">
        <v>76</v>
      </c>
      <c r="AY277" s="243" t="s">
        <v>133</v>
      </c>
    </row>
    <row r="278" s="14" customFormat="1">
      <c r="A278" s="14"/>
      <c r="B278" s="244"/>
      <c r="C278" s="245"/>
      <c r="D278" s="235" t="s">
        <v>147</v>
      </c>
      <c r="E278" s="246" t="s">
        <v>20</v>
      </c>
      <c r="F278" s="247" t="s">
        <v>332</v>
      </c>
      <c r="G278" s="245"/>
      <c r="H278" s="248">
        <v>86596.289999999994</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147</v>
      </c>
      <c r="AU278" s="254" t="s">
        <v>85</v>
      </c>
      <c r="AV278" s="14" t="s">
        <v>85</v>
      </c>
      <c r="AW278" s="14" t="s">
        <v>38</v>
      </c>
      <c r="AX278" s="14" t="s">
        <v>22</v>
      </c>
      <c r="AY278" s="254" t="s">
        <v>133</v>
      </c>
    </row>
    <row r="279" s="2" customFormat="1" ht="24" customHeight="1">
      <c r="A279" s="40"/>
      <c r="B279" s="41"/>
      <c r="C279" s="220" t="s">
        <v>333</v>
      </c>
      <c r="D279" s="220" t="s">
        <v>136</v>
      </c>
      <c r="E279" s="221" t="s">
        <v>334</v>
      </c>
      <c r="F279" s="222" t="s">
        <v>335</v>
      </c>
      <c r="G279" s="223" t="s">
        <v>183</v>
      </c>
      <c r="H279" s="224">
        <v>962.18100000000004</v>
      </c>
      <c r="I279" s="225"/>
      <c r="J279" s="226">
        <f>ROUND(I279*H279,2)</f>
        <v>0</v>
      </c>
      <c r="K279" s="222" t="s">
        <v>207</v>
      </c>
      <c r="L279" s="46"/>
      <c r="M279" s="227" t="s">
        <v>20</v>
      </c>
      <c r="N279" s="228" t="s">
        <v>47</v>
      </c>
      <c r="O279" s="86"/>
      <c r="P279" s="229">
        <f>O279*H279</f>
        <v>0</v>
      </c>
      <c r="Q279" s="229">
        <v>0</v>
      </c>
      <c r="R279" s="229">
        <f>Q279*H279</f>
        <v>0</v>
      </c>
      <c r="S279" s="229">
        <v>0</v>
      </c>
      <c r="T279" s="230">
        <f>S279*H279</f>
        <v>0</v>
      </c>
      <c r="U279" s="40"/>
      <c r="V279" s="40"/>
      <c r="W279" s="40"/>
      <c r="X279" s="40"/>
      <c r="Y279" s="40"/>
      <c r="Z279" s="40"/>
      <c r="AA279" s="40"/>
      <c r="AB279" s="40"/>
      <c r="AC279" s="40"/>
      <c r="AD279" s="40"/>
      <c r="AE279" s="40"/>
      <c r="AR279" s="231" t="s">
        <v>141</v>
      </c>
      <c r="AT279" s="231" t="s">
        <v>136</v>
      </c>
      <c r="AU279" s="231" t="s">
        <v>85</v>
      </c>
      <c r="AY279" s="19" t="s">
        <v>133</v>
      </c>
      <c r="BE279" s="232">
        <f>IF(N279="základní",J279,0)</f>
        <v>0</v>
      </c>
      <c r="BF279" s="232">
        <f>IF(N279="snížená",J279,0)</f>
        <v>0</v>
      </c>
      <c r="BG279" s="232">
        <f>IF(N279="zákl. přenesená",J279,0)</f>
        <v>0</v>
      </c>
      <c r="BH279" s="232">
        <f>IF(N279="sníž. přenesená",J279,0)</f>
        <v>0</v>
      </c>
      <c r="BI279" s="232">
        <f>IF(N279="nulová",J279,0)</f>
        <v>0</v>
      </c>
      <c r="BJ279" s="19" t="s">
        <v>22</v>
      </c>
      <c r="BK279" s="232">
        <f>ROUND(I279*H279,2)</f>
        <v>0</v>
      </c>
      <c r="BL279" s="19" t="s">
        <v>141</v>
      </c>
      <c r="BM279" s="231" t="s">
        <v>336</v>
      </c>
    </row>
    <row r="280" s="2" customFormat="1">
      <c r="A280" s="40"/>
      <c r="B280" s="41"/>
      <c r="C280" s="42"/>
      <c r="D280" s="235" t="s">
        <v>288</v>
      </c>
      <c r="E280" s="42"/>
      <c r="F280" s="276" t="s">
        <v>337</v>
      </c>
      <c r="G280" s="42"/>
      <c r="H280" s="42"/>
      <c r="I280" s="138"/>
      <c r="J280" s="42"/>
      <c r="K280" s="42"/>
      <c r="L280" s="46"/>
      <c r="M280" s="277"/>
      <c r="N280" s="278"/>
      <c r="O280" s="86"/>
      <c r="P280" s="86"/>
      <c r="Q280" s="86"/>
      <c r="R280" s="86"/>
      <c r="S280" s="86"/>
      <c r="T280" s="87"/>
      <c r="U280" s="40"/>
      <c r="V280" s="40"/>
      <c r="W280" s="40"/>
      <c r="X280" s="40"/>
      <c r="Y280" s="40"/>
      <c r="Z280" s="40"/>
      <c r="AA280" s="40"/>
      <c r="AB280" s="40"/>
      <c r="AC280" s="40"/>
      <c r="AD280" s="40"/>
      <c r="AE280" s="40"/>
      <c r="AT280" s="19" t="s">
        <v>288</v>
      </c>
      <c r="AU280" s="19" t="s">
        <v>85</v>
      </c>
    </row>
    <row r="281" s="2" customFormat="1" ht="16.5" customHeight="1">
      <c r="A281" s="40"/>
      <c r="B281" s="41"/>
      <c r="C281" s="220" t="s">
        <v>338</v>
      </c>
      <c r="D281" s="220" t="s">
        <v>136</v>
      </c>
      <c r="E281" s="221" t="s">
        <v>339</v>
      </c>
      <c r="F281" s="222" t="s">
        <v>340</v>
      </c>
      <c r="G281" s="223" t="s">
        <v>183</v>
      </c>
      <c r="H281" s="224">
        <v>962.18100000000004</v>
      </c>
      <c r="I281" s="225"/>
      <c r="J281" s="226">
        <f>ROUND(I281*H281,2)</f>
        <v>0</v>
      </c>
      <c r="K281" s="222" t="s">
        <v>207</v>
      </c>
      <c r="L281" s="46"/>
      <c r="M281" s="227" t="s">
        <v>20</v>
      </c>
      <c r="N281" s="228" t="s">
        <v>47</v>
      </c>
      <c r="O281" s="86"/>
      <c r="P281" s="229">
        <f>O281*H281</f>
        <v>0</v>
      </c>
      <c r="Q281" s="229">
        <v>0</v>
      </c>
      <c r="R281" s="229">
        <f>Q281*H281</f>
        <v>0</v>
      </c>
      <c r="S281" s="229">
        <v>0</v>
      </c>
      <c r="T281" s="230">
        <f>S281*H281</f>
        <v>0</v>
      </c>
      <c r="U281" s="40"/>
      <c r="V281" s="40"/>
      <c r="W281" s="40"/>
      <c r="X281" s="40"/>
      <c r="Y281" s="40"/>
      <c r="Z281" s="40"/>
      <c r="AA281" s="40"/>
      <c r="AB281" s="40"/>
      <c r="AC281" s="40"/>
      <c r="AD281" s="40"/>
      <c r="AE281" s="40"/>
      <c r="AR281" s="231" t="s">
        <v>141</v>
      </c>
      <c r="AT281" s="231" t="s">
        <v>136</v>
      </c>
      <c r="AU281" s="231" t="s">
        <v>85</v>
      </c>
      <c r="AY281" s="19" t="s">
        <v>133</v>
      </c>
      <c r="BE281" s="232">
        <f>IF(N281="základní",J281,0)</f>
        <v>0</v>
      </c>
      <c r="BF281" s="232">
        <f>IF(N281="snížená",J281,0)</f>
        <v>0</v>
      </c>
      <c r="BG281" s="232">
        <f>IF(N281="zákl. přenesená",J281,0)</f>
        <v>0</v>
      </c>
      <c r="BH281" s="232">
        <f>IF(N281="sníž. přenesená",J281,0)</f>
        <v>0</v>
      </c>
      <c r="BI281" s="232">
        <f>IF(N281="nulová",J281,0)</f>
        <v>0</v>
      </c>
      <c r="BJ281" s="19" t="s">
        <v>22</v>
      </c>
      <c r="BK281" s="232">
        <f>ROUND(I281*H281,2)</f>
        <v>0</v>
      </c>
      <c r="BL281" s="19" t="s">
        <v>141</v>
      </c>
      <c r="BM281" s="231" t="s">
        <v>341</v>
      </c>
    </row>
    <row r="282" s="2" customFormat="1">
      <c r="A282" s="40"/>
      <c r="B282" s="41"/>
      <c r="C282" s="42"/>
      <c r="D282" s="235" t="s">
        <v>288</v>
      </c>
      <c r="E282" s="42"/>
      <c r="F282" s="276" t="s">
        <v>342</v>
      </c>
      <c r="G282" s="42"/>
      <c r="H282" s="42"/>
      <c r="I282" s="138"/>
      <c r="J282" s="42"/>
      <c r="K282" s="42"/>
      <c r="L282" s="46"/>
      <c r="M282" s="277"/>
      <c r="N282" s="278"/>
      <c r="O282" s="86"/>
      <c r="P282" s="86"/>
      <c r="Q282" s="86"/>
      <c r="R282" s="86"/>
      <c r="S282" s="86"/>
      <c r="T282" s="87"/>
      <c r="U282" s="40"/>
      <c r="V282" s="40"/>
      <c r="W282" s="40"/>
      <c r="X282" s="40"/>
      <c r="Y282" s="40"/>
      <c r="Z282" s="40"/>
      <c r="AA282" s="40"/>
      <c r="AB282" s="40"/>
      <c r="AC282" s="40"/>
      <c r="AD282" s="40"/>
      <c r="AE282" s="40"/>
      <c r="AT282" s="19" t="s">
        <v>288</v>
      </c>
      <c r="AU282" s="19" t="s">
        <v>85</v>
      </c>
    </row>
    <row r="283" s="2" customFormat="1" ht="16.5" customHeight="1">
      <c r="A283" s="40"/>
      <c r="B283" s="41"/>
      <c r="C283" s="220" t="s">
        <v>343</v>
      </c>
      <c r="D283" s="220" t="s">
        <v>136</v>
      </c>
      <c r="E283" s="221" t="s">
        <v>344</v>
      </c>
      <c r="F283" s="222" t="s">
        <v>345</v>
      </c>
      <c r="G283" s="223" t="s">
        <v>183</v>
      </c>
      <c r="H283" s="224">
        <v>86596.289999999994</v>
      </c>
      <c r="I283" s="225"/>
      <c r="J283" s="226">
        <f>ROUND(I283*H283,2)</f>
        <v>0</v>
      </c>
      <c r="K283" s="222" t="s">
        <v>207</v>
      </c>
      <c r="L283" s="46"/>
      <c r="M283" s="227" t="s">
        <v>20</v>
      </c>
      <c r="N283" s="228" t="s">
        <v>47</v>
      </c>
      <c r="O283" s="86"/>
      <c r="P283" s="229">
        <f>O283*H283</f>
        <v>0</v>
      </c>
      <c r="Q283" s="229">
        <v>0</v>
      </c>
      <c r="R283" s="229">
        <f>Q283*H283</f>
        <v>0</v>
      </c>
      <c r="S283" s="229">
        <v>0</v>
      </c>
      <c r="T283" s="230">
        <f>S283*H283</f>
        <v>0</v>
      </c>
      <c r="U283" s="40"/>
      <c r="V283" s="40"/>
      <c r="W283" s="40"/>
      <c r="X283" s="40"/>
      <c r="Y283" s="40"/>
      <c r="Z283" s="40"/>
      <c r="AA283" s="40"/>
      <c r="AB283" s="40"/>
      <c r="AC283" s="40"/>
      <c r="AD283" s="40"/>
      <c r="AE283" s="40"/>
      <c r="AR283" s="231" t="s">
        <v>141</v>
      </c>
      <c r="AT283" s="231" t="s">
        <v>136</v>
      </c>
      <c r="AU283" s="231" t="s">
        <v>85</v>
      </c>
      <c r="AY283" s="19" t="s">
        <v>133</v>
      </c>
      <c r="BE283" s="232">
        <f>IF(N283="základní",J283,0)</f>
        <v>0</v>
      </c>
      <c r="BF283" s="232">
        <f>IF(N283="snížená",J283,0)</f>
        <v>0</v>
      </c>
      <c r="BG283" s="232">
        <f>IF(N283="zákl. přenesená",J283,0)</f>
        <v>0</v>
      </c>
      <c r="BH283" s="232">
        <f>IF(N283="sníž. přenesená",J283,0)</f>
        <v>0</v>
      </c>
      <c r="BI283" s="232">
        <f>IF(N283="nulová",J283,0)</f>
        <v>0</v>
      </c>
      <c r="BJ283" s="19" t="s">
        <v>22</v>
      </c>
      <c r="BK283" s="232">
        <f>ROUND(I283*H283,2)</f>
        <v>0</v>
      </c>
      <c r="BL283" s="19" t="s">
        <v>141</v>
      </c>
      <c r="BM283" s="231" t="s">
        <v>346</v>
      </c>
    </row>
    <row r="284" s="2" customFormat="1">
      <c r="A284" s="40"/>
      <c r="B284" s="41"/>
      <c r="C284" s="42"/>
      <c r="D284" s="235" t="s">
        <v>288</v>
      </c>
      <c r="E284" s="42"/>
      <c r="F284" s="276" t="s">
        <v>342</v>
      </c>
      <c r="G284" s="42"/>
      <c r="H284" s="42"/>
      <c r="I284" s="138"/>
      <c r="J284" s="42"/>
      <c r="K284" s="42"/>
      <c r="L284" s="46"/>
      <c r="M284" s="277"/>
      <c r="N284" s="278"/>
      <c r="O284" s="86"/>
      <c r="P284" s="86"/>
      <c r="Q284" s="86"/>
      <c r="R284" s="86"/>
      <c r="S284" s="86"/>
      <c r="T284" s="87"/>
      <c r="U284" s="40"/>
      <c r="V284" s="40"/>
      <c r="W284" s="40"/>
      <c r="X284" s="40"/>
      <c r="Y284" s="40"/>
      <c r="Z284" s="40"/>
      <c r="AA284" s="40"/>
      <c r="AB284" s="40"/>
      <c r="AC284" s="40"/>
      <c r="AD284" s="40"/>
      <c r="AE284" s="40"/>
      <c r="AT284" s="19" t="s">
        <v>288</v>
      </c>
      <c r="AU284" s="19" t="s">
        <v>85</v>
      </c>
    </row>
    <row r="285" s="14" customFormat="1">
      <c r="A285" s="14"/>
      <c r="B285" s="244"/>
      <c r="C285" s="245"/>
      <c r="D285" s="235" t="s">
        <v>147</v>
      </c>
      <c r="E285" s="246" t="s">
        <v>20</v>
      </c>
      <c r="F285" s="247" t="s">
        <v>332</v>
      </c>
      <c r="G285" s="245"/>
      <c r="H285" s="248">
        <v>86596.289999999994</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147</v>
      </c>
      <c r="AU285" s="254" t="s">
        <v>85</v>
      </c>
      <c r="AV285" s="14" t="s">
        <v>85</v>
      </c>
      <c r="AW285" s="14" t="s">
        <v>38</v>
      </c>
      <c r="AX285" s="14" t="s">
        <v>22</v>
      </c>
      <c r="AY285" s="254" t="s">
        <v>133</v>
      </c>
    </row>
    <row r="286" s="2" customFormat="1" ht="16.5" customHeight="1">
      <c r="A286" s="40"/>
      <c r="B286" s="41"/>
      <c r="C286" s="220" t="s">
        <v>347</v>
      </c>
      <c r="D286" s="220" t="s">
        <v>136</v>
      </c>
      <c r="E286" s="221" t="s">
        <v>348</v>
      </c>
      <c r="F286" s="222" t="s">
        <v>349</v>
      </c>
      <c r="G286" s="223" t="s">
        <v>183</v>
      </c>
      <c r="H286" s="224">
        <v>962.18100000000004</v>
      </c>
      <c r="I286" s="225"/>
      <c r="J286" s="226">
        <f>ROUND(I286*H286,2)</f>
        <v>0</v>
      </c>
      <c r="K286" s="222" t="s">
        <v>207</v>
      </c>
      <c r="L286" s="46"/>
      <c r="M286" s="227" t="s">
        <v>20</v>
      </c>
      <c r="N286" s="228" t="s">
        <v>47</v>
      </c>
      <c r="O286" s="86"/>
      <c r="P286" s="229">
        <f>O286*H286</f>
        <v>0</v>
      </c>
      <c r="Q286" s="229">
        <v>0</v>
      </c>
      <c r="R286" s="229">
        <f>Q286*H286</f>
        <v>0</v>
      </c>
      <c r="S286" s="229">
        <v>0</v>
      </c>
      <c r="T286" s="230">
        <f>S286*H286</f>
        <v>0</v>
      </c>
      <c r="U286" s="40"/>
      <c r="V286" s="40"/>
      <c r="W286" s="40"/>
      <c r="X286" s="40"/>
      <c r="Y286" s="40"/>
      <c r="Z286" s="40"/>
      <c r="AA286" s="40"/>
      <c r="AB286" s="40"/>
      <c r="AC286" s="40"/>
      <c r="AD286" s="40"/>
      <c r="AE286" s="40"/>
      <c r="AR286" s="231" t="s">
        <v>141</v>
      </c>
      <c r="AT286" s="231" t="s">
        <v>136</v>
      </c>
      <c r="AU286" s="231" t="s">
        <v>85</v>
      </c>
      <c r="AY286" s="19" t="s">
        <v>133</v>
      </c>
      <c r="BE286" s="232">
        <f>IF(N286="základní",J286,0)</f>
        <v>0</v>
      </c>
      <c r="BF286" s="232">
        <f>IF(N286="snížená",J286,0)</f>
        <v>0</v>
      </c>
      <c r="BG286" s="232">
        <f>IF(N286="zákl. přenesená",J286,0)</f>
        <v>0</v>
      </c>
      <c r="BH286" s="232">
        <f>IF(N286="sníž. přenesená",J286,0)</f>
        <v>0</v>
      </c>
      <c r="BI286" s="232">
        <f>IF(N286="nulová",J286,0)</f>
        <v>0</v>
      </c>
      <c r="BJ286" s="19" t="s">
        <v>22</v>
      </c>
      <c r="BK286" s="232">
        <f>ROUND(I286*H286,2)</f>
        <v>0</v>
      </c>
      <c r="BL286" s="19" t="s">
        <v>141</v>
      </c>
      <c r="BM286" s="231" t="s">
        <v>350</v>
      </c>
    </row>
    <row r="287" s="2" customFormat="1" ht="16.5" customHeight="1">
      <c r="A287" s="40"/>
      <c r="B287" s="41"/>
      <c r="C287" s="220" t="s">
        <v>351</v>
      </c>
      <c r="D287" s="220" t="s">
        <v>136</v>
      </c>
      <c r="E287" s="221" t="s">
        <v>352</v>
      </c>
      <c r="F287" s="222" t="s">
        <v>353</v>
      </c>
      <c r="G287" s="223" t="s">
        <v>354</v>
      </c>
      <c r="H287" s="224">
        <v>2</v>
      </c>
      <c r="I287" s="225"/>
      <c r="J287" s="226">
        <f>ROUND(I287*H287,2)</f>
        <v>0</v>
      </c>
      <c r="K287" s="222" t="s">
        <v>207</v>
      </c>
      <c r="L287" s="46"/>
      <c r="M287" s="227" t="s">
        <v>20</v>
      </c>
      <c r="N287" s="228" t="s">
        <v>47</v>
      </c>
      <c r="O287" s="86"/>
      <c r="P287" s="229">
        <f>O287*H287</f>
        <v>0</v>
      </c>
      <c r="Q287" s="229">
        <v>0</v>
      </c>
      <c r="R287" s="229">
        <f>Q287*H287</f>
        <v>0</v>
      </c>
      <c r="S287" s="229">
        <v>0</v>
      </c>
      <c r="T287" s="230">
        <f>S287*H287</f>
        <v>0</v>
      </c>
      <c r="U287" s="40"/>
      <c r="V287" s="40"/>
      <c r="W287" s="40"/>
      <c r="X287" s="40"/>
      <c r="Y287" s="40"/>
      <c r="Z287" s="40"/>
      <c r="AA287" s="40"/>
      <c r="AB287" s="40"/>
      <c r="AC287" s="40"/>
      <c r="AD287" s="40"/>
      <c r="AE287" s="40"/>
      <c r="AR287" s="231" t="s">
        <v>141</v>
      </c>
      <c r="AT287" s="231" t="s">
        <v>136</v>
      </c>
      <c r="AU287" s="231" t="s">
        <v>85</v>
      </c>
      <c r="AY287" s="19" t="s">
        <v>133</v>
      </c>
      <c r="BE287" s="232">
        <f>IF(N287="základní",J287,0)</f>
        <v>0</v>
      </c>
      <c r="BF287" s="232">
        <f>IF(N287="snížená",J287,0)</f>
        <v>0</v>
      </c>
      <c r="BG287" s="232">
        <f>IF(N287="zákl. přenesená",J287,0)</f>
        <v>0</v>
      </c>
      <c r="BH287" s="232">
        <f>IF(N287="sníž. přenesená",J287,0)</f>
        <v>0</v>
      </c>
      <c r="BI287" s="232">
        <f>IF(N287="nulová",J287,0)</f>
        <v>0</v>
      </c>
      <c r="BJ287" s="19" t="s">
        <v>22</v>
      </c>
      <c r="BK287" s="232">
        <f>ROUND(I287*H287,2)</f>
        <v>0</v>
      </c>
      <c r="BL287" s="19" t="s">
        <v>141</v>
      </c>
      <c r="BM287" s="231" t="s">
        <v>355</v>
      </c>
    </row>
    <row r="288" s="2" customFormat="1">
      <c r="A288" s="40"/>
      <c r="B288" s="41"/>
      <c r="C288" s="42"/>
      <c r="D288" s="235" t="s">
        <v>288</v>
      </c>
      <c r="E288" s="42"/>
      <c r="F288" s="276" t="s">
        <v>356</v>
      </c>
      <c r="G288" s="42"/>
      <c r="H288" s="42"/>
      <c r="I288" s="138"/>
      <c r="J288" s="42"/>
      <c r="K288" s="42"/>
      <c r="L288" s="46"/>
      <c r="M288" s="277"/>
      <c r="N288" s="278"/>
      <c r="O288" s="86"/>
      <c r="P288" s="86"/>
      <c r="Q288" s="86"/>
      <c r="R288" s="86"/>
      <c r="S288" s="86"/>
      <c r="T288" s="87"/>
      <c r="U288" s="40"/>
      <c r="V288" s="40"/>
      <c r="W288" s="40"/>
      <c r="X288" s="40"/>
      <c r="Y288" s="40"/>
      <c r="Z288" s="40"/>
      <c r="AA288" s="40"/>
      <c r="AB288" s="40"/>
      <c r="AC288" s="40"/>
      <c r="AD288" s="40"/>
      <c r="AE288" s="40"/>
      <c r="AT288" s="19" t="s">
        <v>288</v>
      </c>
      <c r="AU288" s="19" t="s">
        <v>85</v>
      </c>
    </row>
    <row r="289" s="14" customFormat="1">
      <c r="A289" s="14"/>
      <c r="B289" s="244"/>
      <c r="C289" s="245"/>
      <c r="D289" s="235" t="s">
        <v>147</v>
      </c>
      <c r="E289" s="246" t="s">
        <v>20</v>
      </c>
      <c r="F289" s="247" t="s">
        <v>357</v>
      </c>
      <c r="G289" s="245"/>
      <c r="H289" s="248">
        <v>2</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147</v>
      </c>
      <c r="AU289" s="254" t="s">
        <v>85</v>
      </c>
      <c r="AV289" s="14" t="s">
        <v>85</v>
      </c>
      <c r="AW289" s="14" t="s">
        <v>38</v>
      </c>
      <c r="AX289" s="14" t="s">
        <v>22</v>
      </c>
      <c r="AY289" s="254" t="s">
        <v>133</v>
      </c>
    </row>
    <row r="290" s="2" customFormat="1" ht="16.5" customHeight="1">
      <c r="A290" s="40"/>
      <c r="B290" s="41"/>
      <c r="C290" s="220" t="s">
        <v>358</v>
      </c>
      <c r="D290" s="220" t="s">
        <v>136</v>
      </c>
      <c r="E290" s="221" t="s">
        <v>359</v>
      </c>
      <c r="F290" s="222" t="s">
        <v>360</v>
      </c>
      <c r="G290" s="223" t="s">
        <v>354</v>
      </c>
      <c r="H290" s="224">
        <v>120</v>
      </c>
      <c r="I290" s="225"/>
      <c r="J290" s="226">
        <f>ROUND(I290*H290,2)</f>
        <v>0</v>
      </c>
      <c r="K290" s="222" t="s">
        <v>207</v>
      </c>
      <c r="L290" s="46"/>
      <c r="M290" s="227" t="s">
        <v>20</v>
      </c>
      <c r="N290" s="228" t="s">
        <v>47</v>
      </c>
      <c r="O290" s="86"/>
      <c r="P290" s="229">
        <f>O290*H290</f>
        <v>0</v>
      </c>
      <c r="Q290" s="229">
        <v>0</v>
      </c>
      <c r="R290" s="229">
        <f>Q290*H290</f>
        <v>0</v>
      </c>
      <c r="S290" s="229">
        <v>0</v>
      </c>
      <c r="T290" s="230">
        <f>S290*H290</f>
        <v>0</v>
      </c>
      <c r="U290" s="40"/>
      <c r="V290" s="40"/>
      <c r="W290" s="40"/>
      <c r="X290" s="40"/>
      <c r="Y290" s="40"/>
      <c r="Z290" s="40"/>
      <c r="AA290" s="40"/>
      <c r="AB290" s="40"/>
      <c r="AC290" s="40"/>
      <c r="AD290" s="40"/>
      <c r="AE290" s="40"/>
      <c r="AR290" s="231" t="s">
        <v>141</v>
      </c>
      <c r="AT290" s="231" t="s">
        <v>136</v>
      </c>
      <c r="AU290" s="231" t="s">
        <v>85</v>
      </c>
      <c r="AY290" s="19" t="s">
        <v>133</v>
      </c>
      <c r="BE290" s="232">
        <f>IF(N290="základní",J290,0)</f>
        <v>0</v>
      </c>
      <c r="BF290" s="232">
        <f>IF(N290="snížená",J290,0)</f>
        <v>0</v>
      </c>
      <c r="BG290" s="232">
        <f>IF(N290="zákl. přenesená",J290,0)</f>
        <v>0</v>
      </c>
      <c r="BH290" s="232">
        <f>IF(N290="sníž. přenesená",J290,0)</f>
        <v>0</v>
      </c>
      <c r="BI290" s="232">
        <f>IF(N290="nulová",J290,0)</f>
        <v>0</v>
      </c>
      <c r="BJ290" s="19" t="s">
        <v>22</v>
      </c>
      <c r="BK290" s="232">
        <f>ROUND(I290*H290,2)</f>
        <v>0</v>
      </c>
      <c r="BL290" s="19" t="s">
        <v>141</v>
      </c>
      <c r="BM290" s="231" t="s">
        <v>361</v>
      </c>
    </row>
    <row r="291" s="2" customFormat="1">
      <c r="A291" s="40"/>
      <c r="B291" s="41"/>
      <c r="C291" s="42"/>
      <c r="D291" s="235" t="s">
        <v>288</v>
      </c>
      <c r="E291" s="42"/>
      <c r="F291" s="276" t="s">
        <v>356</v>
      </c>
      <c r="G291" s="42"/>
      <c r="H291" s="42"/>
      <c r="I291" s="138"/>
      <c r="J291" s="42"/>
      <c r="K291" s="42"/>
      <c r="L291" s="46"/>
      <c r="M291" s="277"/>
      <c r="N291" s="278"/>
      <c r="O291" s="86"/>
      <c r="P291" s="86"/>
      <c r="Q291" s="86"/>
      <c r="R291" s="86"/>
      <c r="S291" s="86"/>
      <c r="T291" s="87"/>
      <c r="U291" s="40"/>
      <c r="V291" s="40"/>
      <c r="W291" s="40"/>
      <c r="X291" s="40"/>
      <c r="Y291" s="40"/>
      <c r="Z291" s="40"/>
      <c r="AA291" s="40"/>
      <c r="AB291" s="40"/>
      <c r="AC291" s="40"/>
      <c r="AD291" s="40"/>
      <c r="AE291" s="40"/>
      <c r="AT291" s="19" t="s">
        <v>288</v>
      </c>
      <c r="AU291" s="19" t="s">
        <v>85</v>
      </c>
    </row>
    <row r="292" s="14" customFormat="1">
      <c r="A292" s="14"/>
      <c r="B292" s="244"/>
      <c r="C292" s="245"/>
      <c r="D292" s="235" t="s">
        <v>147</v>
      </c>
      <c r="E292" s="246" t="s">
        <v>20</v>
      </c>
      <c r="F292" s="247" t="s">
        <v>362</v>
      </c>
      <c r="G292" s="245"/>
      <c r="H292" s="248">
        <v>120</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147</v>
      </c>
      <c r="AU292" s="254" t="s">
        <v>85</v>
      </c>
      <c r="AV292" s="14" t="s">
        <v>85</v>
      </c>
      <c r="AW292" s="14" t="s">
        <v>38</v>
      </c>
      <c r="AX292" s="14" t="s">
        <v>22</v>
      </c>
      <c r="AY292" s="254" t="s">
        <v>133</v>
      </c>
    </row>
    <row r="293" s="2" customFormat="1" ht="16.5" customHeight="1">
      <c r="A293" s="40"/>
      <c r="B293" s="41"/>
      <c r="C293" s="220" t="s">
        <v>363</v>
      </c>
      <c r="D293" s="220" t="s">
        <v>136</v>
      </c>
      <c r="E293" s="221" t="s">
        <v>364</v>
      </c>
      <c r="F293" s="222" t="s">
        <v>365</v>
      </c>
      <c r="G293" s="223" t="s">
        <v>354</v>
      </c>
      <c r="H293" s="224">
        <v>2</v>
      </c>
      <c r="I293" s="225"/>
      <c r="J293" s="226">
        <f>ROUND(I293*H293,2)</f>
        <v>0</v>
      </c>
      <c r="K293" s="222" t="s">
        <v>207</v>
      </c>
      <c r="L293" s="46"/>
      <c r="M293" s="227" t="s">
        <v>20</v>
      </c>
      <c r="N293" s="228" t="s">
        <v>47</v>
      </c>
      <c r="O293" s="86"/>
      <c r="P293" s="229">
        <f>O293*H293</f>
        <v>0</v>
      </c>
      <c r="Q293" s="229">
        <v>0</v>
      </c>
      <c r="R293" s="229">
        <f>Q293*H293</f>
        <v>0</v>
      </c>
      <c r="S293" s="229">
        <v>0</v>
      </c>
      <c r="T293" s="230">
        <f>S293*H293</f>
        <v>0</v>
      </c>
      <c r="U293" s="40"/>
      <c r="V293" s="40"/>
      <c r="W293" s="40"/>
      <c r="X293" s="40"/>
      <c r="Y293" s="40"/>
      <c r="Z293" s="40"/>
      <c r="AA293" s="40"/>
      <c r="AB293" s="40"/>
      <c r="AC293" s="40"/>
      <c r="AD293" s="40"/>
      <c r="AE293" s="40"/>
      <c r="AR293" s="231" t="s">
        <v>141</v>
      </c>
      <c r="AT293" s="231" t="s">
        <v>136</v>
      </c>
      <c r="AU293" s="231" t="s">
        <v>85</v>
      </c>
      <c r="AY293" s="19" t="s">
        <v>133</v>
      </c>
      <c r="BE293" s="232">
        <f>IF(N293="základní",J293,0)</f>
        <v>0</v>
      </c>
      <c r="BF293" s="232">
        <f>IF(N293="snížená",J293,0)</f>
        <v>0</v>
      </c>
      <c r="BG293" s="232">
        <f>IF(N293="zákl. přenesená",J293,0)</f>
        <v>0</v>
      </c>
      <c r="BH293" s="232">
        <f>IF(N293="sníž. přenesená",J293,0)</f>
        <v>0</v>
      </c>
      <c r="BI293" s="232">
        <f>IF(N293="nulová",J293,0)</f>
        <v>0</v>
      </c>
      <c r="BJ293" s="19" t="s">
        <v>22</v>
      </c>
      <c r="BK293" s="232">
        <f>ROUND(I293*H293,2)</f>
        <v>0</v>
      </c>
      <c r="BL293" s="19" t="s">
        <v>141</v>
      </c>
      <c r="BM293" s="231" t="s">
        <v>366</v>
      </c>
    </row>
    <row r="294" s="2" customFormat="1">
      <c r="A294" s="40"/>
      <c r="B294" s="41"/>
      <c r="C294" s="42"/>
      <c r="D294" s="235" t="s">
        <v>288</v>
      </c>
      <c r="E294" s="42"/>
      <c r="F294" s="276" t="s">
        <v>367</v>
      </c>
      <c r="G294" s="42"/>
      <c r="H294" s="42"/>
      <c r="I294" s="138"/>
      <c r="J294" s="42"/>
      <c r="K294" s="42"/>
      <c r="L294" s="46"/>
      <c r="M294" s="277"/>
      <c r="N294" s="278"/>
      <c r="O294" s="86"/>
      <c r="P294" s="86"/>
      <c r="Q294" s="86"/>
      <c r="R294" s="86"/>
      <c r="S294" s="86"/>
      <c r="T294" s="87"/>
      <c r="U294" s="40"/>
      <c r="V294" s="40"/>
      <c r="W294" s="40"/>
      <c r="X294" s="40"/>
      <c r="Y294" s="40"/>
      <c r="Z294" s="40"/>
      <c r="AA294" s="40"/>
      <c r="AB294" s="40"/>
      <c r="AC294" s="40"/>
      <c r="AD294" s="40"/>
      <c r="AE294" s="40"/>
      <c r="AT294" s="19" t="s">
        <v>288</v>
      </c>
      <c r="AU294" s="19" t="s">
        <v>85</v>
      </c>
    </row>
    <row r="295" s="2" customFormat="1" ht="24" customHeight="1">
      <c r="A295" s="40"/>
      <c r="B295" s="41"/>
      <c r="C295" s="220" t="s">
        <v>368</v>
      </c>
      <c r="D295" s="220" t="s">
        <v>136</v>
      </c>
      <c r="E295" s="221" t="s">
        <v>369</v>
      </c>
      <c r="F295" s="222" t="s">
        <v>370</v>
      </c>
      <c r="G295" s="223" t="s">
        <v>183</v>
      </c>
      <c r="H295" s="224">
        <v>447.67000000000002</v>
      </c>
      <c r="I295" s="225"/>
      <c r="J295" s="226">
        <f>ROUND(I295*H295,2)</f>
        <v>0</v>
      </c>
      <c r="K295" s="222" t="s">
        <v>207</v>
      </c>
      <c r="L295" s="46"/>
      <c r="M295" s="227" t="s">
        <v>20</v>
      </c>
      <c r="N295" s="228" t="s">
        <v>47</v>
      </c>
      <c r="O295" s="86"/>
      <c r="P295" s="229">
        <f>O295*H295</f>
        <v>0</v>
      </c>
      <c r="Q295" s="229">
        <v>3.9499999999999998E-05</v>
      </c>
      <c r="R295" s="229">
        <f>Q295*H295</f>
        <v>0.017682964999999998</v>
      </c>
      <c r="S295" s="229">
        <v>0</v>
      </c>
      <c r="T295" s="230">
        <f>S295*H295</f>
        <v>0</v>
      </c>
      <c r="U295" s="40"/>
      <c r="V295" s="40"/>
      <c r="W295" s="40"/>
      <c r="X295" s="40"/>
      <c r="Y295" s="40"/>
      <c r="Z295" s="40"/>
      <c r="AA295" s="40"/>
      <c r="AB295" s="40"/>
      <c r="AC295" s="40"/>
      <c r="AD295" s="40"/>
      <c r="AE295" s="40"/>
      <c r="AR295" s="231" t="s">
        <v>141</v>
      </c>
      <c r="AT295" s="231" t="s">
        <v>136</v>
      </c>
      <c r="AU295" s="231" t="s">
        <v>85</v>
      </c>
      <c r="AY295" s="19" t="s">
        <v>133</v>
      </c>
      <c r="BE295" s="232">
        <f>IF(N295="základní",J295,0)</f>
        <v>0</v>
      </c>
      <c r="BF295" s="232">
        <f>IF(N295="snížená",J295,0)</f>
        <v>0</v>
      </c>
      <c r="BG295" s="232">
        <f>IF(N295="zákl. přenesená",J295,0)</f>
        <v>0</v>
      </c>
      <c r="BH295" s="232">
        <f>IF(N295="sníž. přenesená",J295,0)</f>
        <v>0</v>
      </c>
      <c r="BI295" s="232">
        <f>IF(N295="nulová",J295,0)</f>
        <v>0</v>
      </c>
      <c r="BJ295" s="19" t="s">
        <v>22</v>
      </c>
      <c r="BK295" s="232">
        <f>ROUND(I295*H295,2)</f>
        <v>0</v>
      </c>
      <c r="BL295" s="19" t="s">
        <v>141</v>
      </c>
      <c r="BM295" s="231" t="s">
        <v>371</v>
      </c>
    </row>
    <row r="296" s="2" customFormat="1">
      <c r="A296" s="40"/>
      <c r="B296" s="41"/>
      <c r="C296" s="42"/>
      <c r="D296" s="235" t="s">
        <v>288</v>
      </c>
      <c r="E296" s="42"/>
      <c r="F296" s="276" t="s">
        <v>372</v>
      </c>
      <c r="G296" s="42"/>
      <c r="H296" s="42"/>
      <c r="I296" s="138"/>
      <c r="J296" s="42"/>
      <c r="K296" s="42"/>
      <c r="L296" s="46"/>
      <c r="M296" s="277"/>
      <c r="N296" s="278"/>
      <c r="O296" s="86"/>
      <c r="P296" s="86"/>
      <c r="Q296" s="86"/>
      <c r="R296" s="86"/>
      <c r="S296" s="86"/>
      <c r="T296" s="87"/>
      <c r="U296" s="40"/>
      <c r="V296" s="40"/>
      <c r="W296" s="40"/>
      <c r="X296" s="40"/>
      <c r="Y296" s="40"/>
      <c r="Z296" s="40"/>
      <c r="AA296" s="40"/>
      <c r="AB296" s="40"/>
      <c r="AC296" s="40"/>
      <c r="AD296" s="40"/>
      <c r="AE296" s="40"/>
      <c r="AT296" s="19" t="s">
        <v>288</v>
      </c>
      <c r="AU296" s="19" t="s">
        <v>85</v>
      </c>
    </row>
    <row r="297" s="13" customFormat="1">
      <c r="A297" s="13"/>
      <c r="B297" s="233"/>
      <c r="C297" s="234"/>
      <c r="D297" s="235" t="s">
        <v>147</v>
      </c>
      <c r="E297" s="236" t="s">
        <v>20</v>
      </c>
      <c r="F297" s="237" t="s">
        <v>373</v>
      </c>
      <c r="G297" s="234"/>
      <c r="H297" s="236" t="s">
        <v>20</v>
      </c>
      <c r="I297" s="238"/>
      <c r="J297" s="234"/>
      <c r="K297" s="234"/>
      <c r="L297" s="239"/>
      <c r="M297" s="240"/>
      <c r="N297" s="241"/>
      <c r="O297" s="241"/>
      <c r="P297" s="241"/>
      <c r="Q297" s="241"/>
      <c r="R297" s="241"/>
      <c r="S297" s="241"/>
      <c r="T297" s="242"/>
      <c r="U297" s="13"/>
      <c r="V297" s="13"/>
      <c r="W297" s="13"/>
      <c r="X297" s="13"/>
      <c r="Y297" s="13"/>
      <c r="Z297" s="13"/>
      <c r="AA297" s="13"/>
      <c r="AB297" s="13"/>
      <c r="AC297" s="13"/>
      <c r="AD297" s="13"/>
      <c r="AE297" s="13"/>
      <c r="AT297" s="243" t="s">
        <v>147</v>
      </c>
      <c r="AU297" s="243" t="s">
        <v>85</v>
      </c>
      <c r="AV297" s="13" t="s">
        <v>22</v>
      </c>
      <c r="AW297" s="13" t="s">
        <v>38</v>
      </c>
      <c r="AX297" s="13" t="s">
        <v>76</v>
      </c>
      <c r="AY297" s="243" t="s">
        <v>133</v>
      </c>
    </row>
    <row r="298" s="14" customFormat="1">
      <c r="A298" s="14"/>
      <c r="B298" s="244"/>
      <c r="C298" s="245"/>
      <c r="D298" s="235" t="s">
        <v>147</v>
      </c>
      <c r="E298" s="246" t="s">
        <v>20</v>
      </c>
      <c r="F298" s="247" t="s">
        <v>374</v>
      </c>
      <c r="G298" s="245"/>
      <c r="H298" s="248">
        <v>123</v>
      </c>
      <c r="I298" s="249"/>
      <c r="J298" s="245"/>
      <c r="K298" s="245"/>
      <c r="L298" s="250"/>
      <c r="M298" s="251"/>
      <c r="N298" s="252"/>
      <c r="O298" s="252"/>
      <c r="P298" s="252"/>
      <c r="Q298" s="252"/>
      <c r="R298" s="252"/>
      <c r="S298" s="252"/>
      <c r="T298" s="253"/>
      <c r="U298" s="14"/>
      <c r="V298" s="14"/>
      <c r="W298" s="14"/>
      <c r="X298" s="14"/>
      <c r="Y298" s="14"/>
      <c r="Z298" s="14"/>
      <c r="AA298" s="14"/>
      <c r="AB298" s="14"/>
      <c r="AC298" s="14"/>
      <c r="AD298" s="14"/>
      <c r="AE298" s="14"/>
      <c r="AT298" s="254" t="s">
        <v>147</v>
      </c>
      <c r="AU298" s="254" t="s">
        <v>85</v>
      </c>
      <c r="AV298" s="14" t="s">
        <v>85</v>
      </c>
      <c r="AW298" s="14" t="s">
        <v>38</v>
      </c>
      <c r="AX298" s="14" t="s">
        <v>76</v>
      </c>
      <c r="AY298" s="254" t="s">
        <v>133</v>
      </c>
    </row>
    <row r="299" s="14" customFormat="1">
      <c r="A299" s="14"/>
      <c r="B299" s="244"/>
      <c r="C299" s="245"/>
      <c r="D299" s="235" t="s">
        <v>147</v>
      </c>
      <c r="E299" s="246" t="s">
        <v>20</v>
      </c>
      <c r="F299" s="247" t="s">
        <v>375</v>
      </c>
      <c r="G299" s="245"/>
      <c r="H299" s="248">
        <v>159.49000000000001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147</v>
      </c>
      <c r="AU299" s="254" t="s">
        <v>85</v>
      </c>
      <c r="AV299" s="14" t="s">
        <v>85</v>
      </c>
      <c r="AW299" s="14" t="s">
        <v>38</v>
      </c>
      <c r="AX299" s="14" t="s">
        <v>76</v>
      </c>
      <c r="AY299" s="254" t="s">
        <v>133</v>
      </c>
    </row>
    <row r="300" s="14" customFormat="1">
      <c r="A300" s="14"/>
      <c r="B300" s="244"/>
      <c r="C300" s="245"/>
      <c r="D300" s="235" t="s">
        <v>147</v>
      </c>
      <c r="E300" s="246" t="s">
        <v>20</v>
      </c>
      <c r="F300" s="247" t="s">
        <v>376</v>
      </c>
      <c r="G300" s="245"/>
      <c r="H300" s="248">
        <v>148.88</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147</v>
      </c>
      <c r="AU300" s="254" t="s">
        <v>85</v>
      </c>
      <c r="AV300" s="14" t="s">
        <v>85</v>
      </c>
      <c r="AW300" s="14" t="s">
        <v>38</v>
      </c>
      <c r="AX300" s="14" t="s">
        <v>76</v>
      </c>
      <c r="AY300" s="254" t="s">
        <v>133</v>
      </c>
    </row>
    <row r="301" s="14" customFormat="1">
      <c r="A301" s="14"/>
      <c r="B301" s="244"/>
      <c r="C301" s="245"/>
      <c r="D301" s="235" t="s">
        <v>147</v>
      </c>
      <c r="E301" s="246" t="s">
        <v>20</v>
      </c>
      <c r="F301" s="247" t="s">
        <v>377</v>
      </c>
      <c r="G301" s="245"/>
      <c r="H301" s="248">
        <v>16.300000000000001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147</v>
      </c>
      <c r="AU301" s="254" t="s">
        <v>85</v>
      </c>
      <c r="AV301" s="14" t="s">
        <v>85</v>
      </c>
      <c r="AW301" s="14" t="s">
        <v>38</v>
      </c>
      <c r="AX301" s="14" t="s">
        <v>76</v>
      </c>
      <c r="AY301" s="254" t="s">
        <v>133</v>
      </c>
    </row>
    <row r="302" s="15" customFormat="1">
      <c r="A302" s="15"/>
      <c r="B302" s="255"/>
      <c r="C302" s="256"/>
      <c r="D302" s="235" t="s">
        <v>147</v>
      </c>
      <c r="E302" s="257" t="s">
        <v>20</v>
      </c>
      <c r="F302" s="258" t="s">
        <v>159</v>
      </c>
      <c r="G302" s="256"/>
      <c r="H302" s="259">
        <v>447.67000000000002</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147</v>
      </c>
      <c r="AU302" s="265" t="s">
        <v>85</v>
      </c>
      <c r="AV302" s="15" t="s">
        <v>160</v>
      </c>
      <c r="AW302" s="15" t="s">
        <v>38</v>
      </c>
      <c r="AX302" s="15" t="s">
        <v>22</v>
      </c>
      <c r="AY302" s="265" t="s">
        <v>133</v>
      </c>
    </row>
    <row r="303" s="2" customFormat="1" ht="16.5" customHeight="1">
      <c r="A303" s="40"/>
      <c r="B303" s="41"/>
      <c r="C303" s="220" t="s">
        <v>378</v>
      </c>
      <c r="D303" s="220" t="s">
        <v>136</v>
      </c>
      <c r="E303" s="221" t="s">
        <v>379</v>
      </c>
      <c r="F303" s="222" t="s">
        <v>380</v>
      </c>
      <c r="G303" s="223" t="s">
        <v>183</v>
      </c>
      <c r="H303" s="224">
        <v>224.18000000000001</v>
      </c>
      <c r="I303" s="225"/>
      <c r="J303" s="226">
        <f>ROUND(I303*H303,2)</f>
        <v>0</v>
      </c>
      <c r="K303" s="222" t="s">
        <v>207</v>
      </c>
      <c r="L303" s="46"/>
      <c r="M303" s="227" t="s">
        <v>20</v>
      </c>
      <c r="N303" s="228" t="s">
        <v>47</v>
      </c>
      <c r="O303" s="86"/>
      <c r="P303" s="229">
        <f>O303*H303</f>
        <v>0</v>
      </c>
      <c r="Q303" s="229">
        <v>0</v>
      </c>
      <c r="R303" s="229">
        <f>Q303*H303</f>
        <v>0</v>
      </c>
      <c r="S303" s="229">
        <v>0</v>
      </c>
      <c r="T303" s="230">
        <f>S303*H303</f>
        <v>0</v>
      </c>
      <c r="U303" s="40"/>
      <c r="V303" s="40"/>
      <c r="W303" s="40"/>
      <c r="X303" s="40"/>
      <c r="Y303" s="40"/>
      <c r="Z303" s="40"/>
      <c r="AA303" s="40"/>
      <c r="AB303" s="40"/>
      <c r="AC303" s="40"/>
      <c r="AD303" s="40"/>
      <c r="AE303" s="40"/>
      <c r="AR303" s="231" t="s">
        <v>141</v>
      </c>
      <c r="AT303" s="231" t="s">
        <v>136</v>
      </c>
      <c r="AU303" s="231" t="s">
        <v>85</v>
      </c>
      <c r="AY303" s="19" t="s">
        <v>133</v>
      </c>
      <c r="BE303" s="232">
        <f>IF(N303="základní",J303,0)</f>
        <v>0</v>
      </c>
      <c r="BF303" s="232">
        <f>IF(N303="snížená",J303,0)</f>
        <v>0</v>
      </c>
      <c r="BG303" s="232">
        <f>IF(N303="zákl. přenesená",J303,0)</f>
        <v>0</v>
      </c>
      <c r="BH303" s="232">
        <f>IF(N303="sníž. přenesená",J303,0)</f>
        <v>0</v>
      </c>
      <c r="BI303" s="232">
        <f>IF(N303="nulová",J303,0)</f>
        <v>0</v>
      </c>
      <c r="BJ303" s="19" t="s">
        <v>22</v>
      </c>
      <c r="BK303" s="232">
        <f>ROUND(I303*H303,2)</f>
        <v>0</v>
      </c>
      <c r="BL303" s="19" t="s">
        <v>141</v>
      </c>
      <c r="BM303" s="231" t="s">
        <v>381</v>
      </c>
    </row>
    <row r="304" s="2" customFormat="1">
      <c r="A304" s="40"/>
      <c r="B304" s="41"/>
      <c r="C304" s="42"/>
      <c r="D304" s="235" t="s">
        <v>288</v>
      </c>
      <c r="E304" s="42"/>
      <c r="F304" s="276" t="s">
        <v>382</v>
      </c>
      <c r="G304" s="42"/>
      <c r="H304" s="42"/>
      <c r="I304" s="138"/>
      <c r="J304" s="42"/>
      <c r="K304" s="42"/>
      <c r="L304" s="46"/>
      <c r="M304" s="277"/>
      <c r="N304" s="278"/>
      <c r="O304" s="86"/>
      <c r="P304" s="86"/>
      <c r="Q304" s="86"/>
      <c r="R304" s="86"/>
      <c r="S304" s="86"/>
      <c r="T304" s="87"/>
      <c r="U304" s="40"/>
      <c r="V304" s="40"/>
      <c r="W304" s="40"/>
      <c r="X304" s="40"/>
      <c r="Y304" s="40"/>
      <c r="Z304" s="40"/>
      <c r="AA304" s="40"/>
      <c r="AB304" s="40"/>
      <c r="AC304" s="40"/>
      <c r="AD304" s="40"/>
      <c r="AE304" s="40"/>
      <c r="AT304" s="19" t="s">
        <v>288</v>
      </c>
      <c r="AU304" s="19" t="s">
        <v>85</v>
      </c>
    </row>
    <row r="305" s="13" customFormat="1">
      <c r="A305" s="13"/>
      <c r="B305" s="233"/>
      <c r="C305" s="234"/>
      <c r="D305" s="235" t="s">
        <v>147</v>
      </c>
      <c r="E305" s="236" t="s">
        <v>20</v>
      </c>
      <c r="F305" s="237" t="s">
        <v>373</v>
      </c>
      <c r="G305" s="234"/>
      <c r="H305" s="236" t="s">
        <v>20</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147</v>
      </c>
      <c r="AU305" s="243" t="s">
        <v>85</v>
      </c>
      <c r="AV305" s="13" t="s">
        <v>22</v>
      </c>
      <c r="AW305" s="13" t="s">
        <v>38</v>
      </c>
      <c r="AX305" s="13" t="s">
        <v>76</v>
      </c>
      <c r="AY305" s="243" t="s">
        <v>133</v>
      </c>
    </row>
    <row r="306" s="14" customFormat="1">
      <c r="A306" s="14"/>
      <c r="B306" s="244"/>
      <c r="C306" s="245"/>
      <c r="D306" s="235" t="s">
        <v>147</v>
      </c>
      <c r="E306" s="246" t="s">
        <v>20</v>
      </c>
      <c r="F306" s="247" t="s">
        <v>383</v>
      </c>
      <c r="G306" s="245"/>
      <c r="H306" s="248">
        <v>138.86000000000001</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147</v>
      </c>
      <c r="AU306" s="254" t="s">
        <v>85</v>
      </c>
      <c r="AV306" s="14" t="s">
        <v>85</v>
      </c>
      <c r="AW306" s="14" t="s">
        <v>38</v>
      </c>
      <c r="AX306" s="14" t="s">
        <v>76</v>
      </c>
      <c r="AY306" s="254" t="s">
        <v>133</v>
      </c>
    </row>
    <row r="307" s="14" customFormat="1">
      <c r="A307" s="14"/>
      <c r="B307" s="244"/>
      <c r="C307" s="245"/>
      <c r="D307" s="235" t="s">
        <v>147</v>
      </c>
      <c r="E307" s="246" t="s">
        <v>20</v>
      </c>
      <c r="F307" s="247" t="s">
        <v>384</v>
      </c>
      <c r="G307" s="245"/>
      <c r="H307" s="248">
        <v>85.319999999999993</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147</v>
      </c>
      <c r="AU307" s="254" t="s">
        <v>85</v>
      </c>
      <c r="AV307" s="14" t="s">
        <v>85</v>
      </c>
      <c r="AW307" s="14" t="s">
        <v>38</v>
      </c>
      <c r="AX307" s="14" t="s">
        <v>76</v>
      </c>
      <c r="AY307" s="254" t="s">
        <v>133</v>
      </c>
    </row>
    <row r="308" s="15" customFormat="1">
      <c r="A308" s="15"/>
      <c r="B308" s="255"/>
      <c r="C308" s="256"/>
      <c r="D308" s="235" t="s">
        <v>147</v>
      </c>
      <c r="E308" s="257" t="s">
        <v>20</v>
      </c>
      <c r="F308" s="258" t="s">
        <v>159</v>
      </c>
      <c r="G308" s="256"/>
      <c r="H308" s="259">
        <v>224.18000000000001</v>
      </c>
      <c r="I308" s="260"/>
      <c r="J308" s="256"/>
      <c r="K308" s="256"/>
      <c r="L308" s="261"/>
      <c r="M308" s="262"/>
      <c r="N308" s="263"/>
      <c r="O308" s="263"/>
      <c r="P308" s="263"/>
      <c r="Q308" s="263"/>
      <c r="R308" s="263"/>
      <c r="S308" s="263"/>
      <c r="T308" s="264"/>
      <c r="U308" s="15"/>
      <c r="V308" s="15"/>
      <c r="W308" s="15"/>
      <c r="X308" s="15"/>
      <c r="Y308" s="15"/>
      <c r="Z308" s="15"/>
      <c r="AA308" s="15"/>
      <c r="AB308" s="15"/>
      <c r="AC308" s="15"/>
      <c r="AD308" s="15"/>
      <c r="AE308" s="15"/>
      <c r="AT308" s="265" t="s">
        <v>147</v>
      </c>
      <c r="AU308" s="265" t="s">
        <v>85</v>
      </c>
      <c r="AV308" s="15" t="s">
        <v>160</v>
      </c>
      <c r="AW308" s="15" t="s">
        <v>38</v>
      </c>
      <c r="AX308" s="15" t="s">
        <v>22</v>
      </c>
      <c r="AY308" s="265" t="s">
        <v>133</v>
      </c>
    </row>
    <row r="309" s="2" customFormat="1" ht="24" customHeight="1">
      <c r="A309" s="40"/>
      <c r="B309" s="41"/>
      <c r="C309" s="220" t="s">
        <v>385</v>
      </c>
      <c r="D309" s="220" t="s">
        <v>136</v>
      </c>
      <c r="E309" s="221" t="s">
        <v>386</v>
      </c>
      <c r="F309" s="222" t="s">
        <v>387</v>
      </c>
      <c r="G309" s="223" t="s">
        <v>183</v>
      </c>
      <c r="H309" s="224">
        <v>106.538</v>
      </c>
      <c r="I309" s="225"/>
      <c r="J309" s="226">
        <f>ROUND(I309*H309,2)</f>
        <v>0</v>
      </c>
      <c r="K309" s="222" t="s">
        <v>207</v>
      </c>
      <c r="L309" s="46"/>
      <c r="M309" s="227" t="s">
        <v>20</v>
      </c>
      <c r="N309" s="228" t="s">
        <v>47</v>
      </c>
      <c r="O309" s="86"/>
      <c r="P309" s="229">
        <f>O309*H309</f>
        <v>0</v>
      </c>
      <c r="Q309" s="229">
        <v>0</v>
      </c>
      <c r="R309" s="229">
        <f>Q309*H309</f>
        <v>0</v>
      </c>
      <c r="S309" s="229">
        <v>0.055</v>
      </c>
      <c r="T309" s="230">
        <f>S309*H309</f>
        <v>5.8595899999999999</v>
      </c>
      <c r="U309" s="40"/>
      <c r="V309" s="40"/>
      <c r="W309" s="40"/>
      <c r="X309" s="40"/>
      <c r="Y309" s="40"/>
      <c r="Z309" s="40"/>
      <c r="AA309" s="40"/>
      <c r="AB309" s="40"/>
      <c r="AC309" s="40"/>
      <c r="AD309" s="40"/>
      <c r="AE309" s="40"/>
      <c r="AR309" s="231" t="s">
        <v>141</v>
      </c>
      <c r="AT309" s="231" t="s">
        <v>136</v>
      </c>
      <c r="AU309" s="231" t="s">
        <v>85</v>
      </c>
      <c r="AY309" s="19" t="s">
        <v>133</v>
      </c>
      <c r="BE309" s="232">
        <f>IF(N309="základní",J309,0)</f>
        <v>0</v>
      </c>
      <c r="BF309" s="232">
        <f>IF(N309="snížená",J309,0)</f>
        <v>0</v>
      </c>
      <c r="BG309" s="232">
        <f>IF(N309="zákl. přenesená",J309,0)</f>
        <v>0</v>
      </c>
      <c r="BH309" s="232">
        <f>IF(N309="sníž. přenesená",J309,0)</f>
        <v>0</v>
      </c>
      <c r="BI309" s="232">
        <f>IF(N309="nulová",J309,0)</f>
        <v>0</v>
      </c>
      <c r="BJ309" s="19" t="s">
        <v>22</v>
      </c>
      <c r="BK309" s="232">
        <f>ROUND(I309*H309,2)</f>
        <v>0</v>
      </c>
      <c r="BL309" s="19" t="s">
        <v>141</v>
      </c>
      <c r="BM309" s="231" t="s">
        <v>388</v>
      </c>
    </row>
    <row r="310" s="13" customFormat="1">
      <c r="A310" s="13"/>
      <c r="B310" s="233"/>
      <c r="C310" s="234"/>
      <c r="D310" s="235" t="s">
        <v>147</v>
      </c>
      <c r="E310" s="236" t="s">
        <v>20</v>
      </c>
      <c r="F310" s="237" t="s">
        <v>389</v>
      </c>
      <c r="G310" s="234"/>
      <c r="H310" s="236" t="s">
        <v>20</v>
      </c>
      <c r="I310" s="238"/>
      <c r="J310" s="234"/>
      <c r="K310" s="234"/>
      <c r="L310" s="239"/>
      <c r="M310" s="240"/>
      <c r="N310" s="241"/>
      <c r="O310" s="241"/>
      <c r="P310" s="241"/>
      <c r="Q310" s="241"/>
      <c r="R310" s="241"/>
      <c r="S310" s="241"/>
      <c r="T310" s="242"/>
      <c r="U310" s="13"/>
      <c r="V310" s="13"/>
      <c r="W310" s="13"/>
      <c r="X310" s="13"/>
      <c r="Y310" s="13"/>
      <c r="Z310" s="13"/>
      <c r="AA310" s="13"/>
      <c r="AB310" s="13"/>
      <c r="AC310" s="13"/>
      <c r="AD310" s="13"/>
      <c r="AE310" s="13"/>
      <c r="AT310" s="243" t="s">
        <v>147</v>
      </c>
      <c r="AU310" s="243" t="s">
        <v>85</v>
      </c>
      <c r="AV310" s="13" t="s">
        <v>22</v>
      </c>
      <c r="AW310" s="13" t="s">
        <v>38</v>
      </c>
      <c r="AX310" s="13" t="s">
        <v>76</v>
      </c>
      <c r="AY310" s="243" t="s">
        <v>133</v>
      </c>
    </row>
    <row r="311" s="13" customFormat="1">
      <c r="A311" s="13"/>
      <c r="B311" s="233"/>
      <c r="C311" s="234"/>
      <c r="D311" s="235" t="s">
        <v>147</v>
      </c>
      <c r="E311" s="236" t="s">
        <v>20</v>
      </c>
      <c r="F311" s="237" t="s">
        <v>390</v>
      </c>
      <c r="G311" s="234"/>
      <c r="H311" s="236" t="s">
        <v>20</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147</v>
      </c>
      <c r="AU311" s="243" t="s">
        <v>85</v>
      </c>
      <c r="AV311" s="13" t="s">
        <v>22</v>
      </c>
      <c r="AW311" s="13" t="s">
        <v>38</v>
      </c>
      <c r="AX311" s="13" t="s">
        <v>76</v>
      </c>
      <c r="AY311" s="243" t="s">
        <v>133</v>
      </c>
    </row>
    <row r="312" s="13" customFormat="1">
      <c r="A312" s="13"/>
      <c r="B312" s="233"/>
      <c r="C312" s="234"/>
      <c r="D312" s="235" t="s">
        <v>147</v>
      </c>
      <c r="E312" s="236" t="s">
        <v>20</v>
      </c>
      <c r="F312" s="237" t="s">
        <v>391</v>
      </c>
      <c r="G312" s="234"/>
      <c r="H312" s="236" t="s">
        <v>20</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147</v>
      </c>
      <c r="AU312" s="243" t="s">
        <v>85</v>
      </c>
      <c r="AV312" s="13" t="s">
        <v>22</v>
      </c>
      <c r="AW312" s="13" t="s">
        <v>38</v>
      </c>
      <c r="AX312" s="13" t="s">
        <v>76</v>
      </c>
      <c r="AY312" s="243" t="s">
        <v>133</v>
      </c>
    </row>
    <row r="313" s="13" customFormat="1">
      <c r="A313" s="13"/>
      <c r="B313" s="233"/>
      <c r="C313" s="234"/>
      <c r="D313" s="235" t="s">
        <v>147</v>
      </c>
      <c r="E313" s="236" t="s">
        <v>20</v>
      </c>
      <c r="F313" s="237" t="s">
        <v>392</v>
      </c>
      <c r="G313" s="234"/>
      <c r="H313" s="236" t="s">
        <v>20</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147</v>
      </c>
      <c r="AU313" s="243" t="s">
        <v>85</v>
      </c>
      <c r="AV313" s="13" t="s">
        <v>22</v>
      </c>
      <c r="AW313" s="13" t="s">
        <v>38</v>
      </c>
      <c r="AX313" s="13" t="s">
        <v>76</v>
      </c>
      <c r="AY313" s="243" t="s">
        <v>133</v>
      </c>
    </row>
    <row r="314" s="13" customFormat="1">
      <c r="A314" s="13"/>
      <c r="B314" s="233"/>
      <c r="C314" s="234"/>
      <c r="D314" s="235" t="s">
        <v>147</v>
      </c>
      <c r="E314" s="236" t="s">
        <v>20</v>
      </c>
      <c r="F314" s="237" t="s">
        <v>393</v>
      </c>
      <c r="G314" s="234"/>
      <c r="H314" s="236" t="s">
        <v>20</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147</v>
      </c>
      <c r="AU314" s="243" t="s">
        <v>85</v>
      </c>
      <c r="AV314" s="13" t="s">
        <v>22</v>
      </c>
      <c r="AW314" s="13" t="s">
        <v>38</v>
      </c>
      <c r="AX314" s="13" t="s">
        <v>76</v>
      </c>
      <c r="AY314" s="243" t="s">
        <v>133</v>
      </c>
    </row>
    <row r="315" s="14" customFormat="1">
      <c r="A315" s="14"/>
      <c r="B315" s="244"/>
      <c r="C315" s="245"/>
      <c r="D315" s="235" t="s">
        <v>147</v>
      </c>
      <c r="E315" s="246" t="s">
        <v>20</v>
      </c>
      <c r="F315" s="247" t="s">
        <v>394</v>
      </c>
      <c r="G315" s="245"/>
      <c r="H315" s="248">
        <v>9.7279999999999998</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147</v>
      </c>
      <c r="AU315" s="254" t="s">
        <v>85</v>
      </c>
      <c r="AV315" s="14" t="s">
        <v>85</v>
      </c>
      <c r="AW315" s="14" t="s">
        <v>38</v>
      </c>
      <c r="AX315" s="14" t="s">
        <v>76</v>
      </c>
      <c r="AY315" s="254" t="s">
        <v>133</v>
      </c>
    </row>
    <row r="316" s="14" customFormat="1">
      <c r="A316" s="14"/>
      <c r="B316" s="244"/>
      <c r="C316" s="245"/>
      <c r="D316" s="235" t="s">
        <v>147</v>
      </c>
      <c r="E316" s="246" t="s">
        <v>20</v>
      </c>
      <c r="F316" s="247" t="s">
        <v>395</v>
      </c>
      <c r="G316" s="245"/>
      <c r="H316" s="248">
        <v>6.8579999999999997</v>
      </c>
      <c r="I316" s="249"/>
      <c r="J316" s="245"/>
      <c r="K316" s="245"/>
      <c r="L316" s="250"/>
      <c r="M316" s="251"/>
      <c r="N316" s="252"/>
      <c r="O316" s="252"/>
      <c r="P316" s="252"/>
      <c r="Q316" s="252"/>
      <c r="R316" s="252"/>
      <c r="S316" s="252"/>
      <c r="T316" s="253"/>
      <c r="U316" s="14"/>
      <c r="V316" s="14"/>
      <c r="W316" s="14"/>
      <c r="X316" s="14"/>
      <c r="Y316" s="14"/>
      <c r="Z316" s="14"/>
      <c r="AA316" s="14"/>
      <c r="AB316" s="14"/>
      <c r="AC316" s="14"/>
      <c r="AD316" s="14"/>
      <c r="AE316" s="14"/>
      <c r="AT316" s="254" t="s">
        <v>147</v>
      </c>
      <c r="AU316" s="254" t="s">
        <v>85</v>
      </c>
      <c r="AV316" s="14" t="s">
        <v>85</v>
      </c>
      <c r="AW316" s="14" t="s">
        <v>38</v>
      </c>
      <c r="AX316" s="14" t="s">
        <v>76</v>
      </c>
      <c r="AY316" s="254" t="s">
        <v>133</v>
      </c>
    </row>
    <row r="317" s="14" customFormat="1">
      <c r="A317" s="14"/>
      <c r="B317" s="244"/>
      <c r="C317" s="245"/>
      <c r="D317" s="235" t="s">
        <v>147</v>
      </c>
      <c r="E317" s="246" t="s">
        <v>20</v>
      </c>
      <c r="F317" s="247" t="s">
        <v>396</v>
      </c>
      <c r="G317" s="245"/>
      <c r="H317" s="248">
        <v>32.880000000000003</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147</v>
      </c>
      <c r="AU317" s="254" t="s">
        <v>85</v>
      </c>
      <c r="AV317" s="14" t="s">
        <v>85</v>
      </c>
      <c r="AW317" s="14" t="s">
        <v>38</v>
      </c>
      <c r="AX317" s="14" t="s">
        <v>76</v>
      </c>
      <c r="AY317" s="254" t="s">
        <v>133</v>
      </c>
    </row>
    <row r="318" s="14" customFormat="1">
      <c r="A318" s="14"/>
      <c r="B318" s="244"/>
      <c r="C318" s="245"/>
      <c r="D318" s="235" t="s">
        <v>147</v>
      </c>
      <c r="E318" s="246" t="s">
        <v>20</v>
      </c>
      <c r="F318" s="247" t="s">
        <v>397</v>
      </c>
      <c r="G318" s="245"/>
      <c r="H318" s="248">
        <v>3</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147</v>
      </c>
      <c r="AU318" s="254" t="s">
        <v>85</v>
      </c>
      <c r="AV318" s="14" t="s">
        <v>85</v>
      </c>
      <c r="AW318" s="14" t="s">
        <v>38</v>
      </c>
      <c r="AX318" s="14" t="s">
        <v>76</v>
      </c>
      <c r="AY318" s="254" t="s">
        <v>133</v>
      </c>
    </row>
    <row r="319" s="14" customFormat="1">
      <c r="A319" s="14"/>
      <c r="B319" s="244"/>
      <c r="C319" s="245"/>
      <c r="D319" s="235" t="s">
        <v>147</v>
      </c>
      <c r="E319" s="246" t="s">
        <v>20</v>
      </c>
      <c r="F319" s="247" t="s">
        <v>398</v>
      </c>
      <c r="G319" s="245"/>
      <c r="H319" s="248">
        <v>35.960000000000001</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147</v>
      </c>
      <c r="AU319" s="254" t="s">
        <v>85</v>
      </c>
      <c r="AV319" s="14" t="s">
        <v>85</v>
      </c>
      <c r="AW319" s="14" t="s">
        <v>38</v>
      </c>
      <c r="AX319" s="14" t="s">
        <v>76</v>
      </c>
      <c r="AY319" s="254" t="s">
        <v>133</v>
      </c>
    </row>
    <row r="320" s="14" customFormat="1">
      <c r="A320" s="14"/>
      <c r="B320" s="244"/>
      <c r="C320" s="245"/>
      <c r="D320" s="235" t="s">
        <v>147</v>
      </c>
      <c r="E320" s="246" t="s">
        <v>20</v>
      </c>
      <c r="F320" s="247" t="s">
        <v>399</v>
      </c>
      <c r="G320" s="245"/>
      <c r="H320" s="248">
        <v>15.6</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147</v>
      </c>
      <c r="AU320" s="254" t="s">
        <v>85</v>
      </c>
      <c r="AV320" s="14" t="s">
        <v>85</v>
      </c>
      <c r="AW320" s="14" t="s">
        <v>38</v>
      </c>
      <c r="AX320" s="14" t="s">
        <v>76</v>
      </c>
      <c r="AY320" s="254" t="s">
        <v>133</v>
      </c>
    </row>
    <row r="321" s="14" customFormat="1">
      <c r="A321" s="14"/>
      <c r="B321" s="244"/>
      <c r="C321" s="245"/>
      <c r="D321" s="235" t="s">
        <v>147</v>
      </c>
      <c r="E321" s="246" t="s">
        <v>20</v>
      </c>
      <c r="F321" s="247" t="s">
        <v>167</v>
      </c>
      <c r="G321" s="245"/>
      <c r="H321" s="248">
        <v>2.512</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147</v>
      </c>
      <c r="AU321" s="254" t="s">
        <v>85</v>
      </c>
      <c r="AV321" s="14" t="s">
        <v>85</v>
      </c>
      <c r="AW321" s="14" t="s">
        <v>38</v>
      </c>
      <c r="AX321" s="14" t="s">
        <v>76</v>
      </c>
      <c r="AY321" s="254" t="s">
        <v>133</v>
      </c>
    </row>
    <row r="322" s="15" customFormat="1">
      <c r="A322" s="15"/>
      <c r="B322" s="255"/>
      <c r="C322" s="256"/>
      <c r="D322" s="235" t="s">
        <v>147</v>
      </c>
      <c r="E322" s="257" t="s">
        <v>20</v>
      </c>
      <c r="F322" s="258" t="s">
        <v>159</v>
      </c>
      <c r="G322" s="256"/>
      <c r="H322" s="259">
        <v>106.538</v>
      </c>
      <c r="I322" s="260"/>
      <c r="J322" s="256"/>
      <c r="K322" s="256"/>
      <c r="L322" s="261"/>
      <c r="M322" s="262"/>
      <c r="N322" s="263"/>
      <c r="O322" s="263"/>
      <c r="P322" s="263"/>
      <c r="Q322" s="263"/>
      <c r="R322" s="263"/>
      <c r="S322" s="263"/>
      <c r="T322" s="264"/>
      <c r="U322" s="15"/>
      <c r="V322" s="15"/>
      <c r="W322" s="15"/>
      <c r="X322" s="15"/>
      <c r="Y322" s="15"/>
      <c r="Z322" s="15"/>
      <c r="AA322" s="15"/>
      <c r="AB322" s="15"/>
      <c r="AC322" s="15"/>
      <c r="AD322" s="15"/>
      <c r="AE322" s="15"/>
      <c r="AT322" s="265" t="s">
        <v>147</v>
      </c>
      <c r="AU322" s="265" t="s">
        <v>85</v>
      </c>
      <c r="AV322" s="15" t="s">
        <v>160</v>
      </c>
      <c r="AW322" s="15" t="s">
        <v>38</v>
      </c>
      <c r="AX322" s="15" t="s">
        <v>22</v>
      </c>
      <c r="AY322" s="265" t="s">
        <v>133</v>
      </c>
    </row>
    <row r="323" s="2" customFormat="1" ht="24" customHeight="1">
      <c r="A323" s="40"/>
      <c r="B323" s="41"/>
      <c r="C323" s="220" t="s">
        <v>400</v>
      </c>
      <c r="D323" s="220" t="s">
        <v>136</v>
      </c>
      <c r="E323" s="221" t="s">
        <v>401</v>
      </c>
      <c r="F323" s="222" t="s">
        <v>402</v>
      </c>
      <c r="G323" s="223" t="s">
        <v>183</v>
      </c>
      <c r="H323" s="224">
        <v>9.1950000000000003</v>
      </c>
      <c r="I323" s="225"/>
      <c r="J323" s="226">
        <f>ROUND(I323*H323,2)</f>
        <v>0</v>
      </c>
      <c r="K323" s="222" t="s">
        <v>207</v>
      </c>
      <c r="L323" s="46"/>
      <c r="M323" s="227" t="s">
        <v>20</v>
      </c>
      <c r="N323" s="228" t="s">
        <v>47</v>
      </c>
      <c r="O323" s="86"/>
      <c r="P323" s="229">
        <f>O323*H323</f>
        <v>0</v>
      </c>
      <c r="Q323" s="229">
        <v>0</v>
      </c>
      <c r="R323" s="229">
        <f>Q323*H323</f>
        <v>0</v>
      </c>
      <c r="S323" s="229">
        <v>0.048000000000000001</v>
      </c>
      <c r="T323" s="230">
        <f>S323*H323</f>
        <v>0.44136000000000003</v>
      </c>
      <c r="U323" s="40"/>
      <c r="V323" s="40"/>
      <c r="W323" s="40"/>
      <c r="X323" s="40"/>
      <c r="Y323" s="40"/>
      <c r="Z323" s="40"/>
      <c r="AA323" s="40"/>
      <c r="AB323" s="40"/>
      <c r="AC323" s="40"/>
      <c r="AD323" s="40"/>
      <c r="AE323" s="40"/>
      <c r="AR323" s="231" t="s">
        <v>141</v>
      </c>
      <c r="AT323" s="231" t="s">
        <v>136</v>
      </c>
      <c r="AU323" s="231" t="s">
        <v>85</v>
      </c>
      <c r="AY323" s="19" t="s">
        <v>133</v>
      </c>
      <c r="BE323" s="232">
        <f>IF(N323="základní",J323,0)</f>
        <v>0</v>
      </c>
      <c r="BF323" s="232">
        <f>IF(N323="snížená",J323,0)</f>
        <v>0</v>
      </c>
      <c r="BG323" s="232">
        <f>IF(N323="zákl. přenesená",J323,0)</f>
        <v>0</v>
      </c>
      <c r="BH323" s="232">
        <f>IF(N323="sníž. přenesená",J323,0)</f>
        <v>0</v>
      </c>
      <c r="BI323" s="232">
        <f>IF(N323="nulová",J323,0)</f>
        <v>0</v>
      </c>
      <c r="BJ323" s="19" t="s">
        <v>22</v>
      </c>
      <c r="BK323" s="232">
        <f>ROUND(I323*H323,2)</f>
        <v>0</v>
      </c>
      <c r="BL323" s="19" t="s">
        <v>141</v>
      </c>
      <c r="BM323" s="231" t="s">
        <v>403</v>
      </c>
    </row>
    <row r="324" s="2" customFormat="1">
      <c r="A324" s="40"/>
      <c r="B324" s="41"/>
      <c r="C324" s="42"/>
      <c r="D324" s="235" t="s">
        <v>288</v>
      </c>
      <c r="E324" s="42"/>
      <c r="F324" s="276" t="s">
        <v>404</v>
      </c>
      <c r="G324" s="42"/>
      <c r="H324" s="42"/>
      <c r="I324" s="138"/>
      <c r="J324" s="42"/>
      <c r="K324" s="42"/>
      <c r="L324" s="46"/>
      <c r="M324" s="277"/>
      <c r="N324" s="278"/>
      <c r="O324" s="86"/>
      <c r="P324" s="86"/>
      <c r="Q324" s="86"/>
      <c r="R324" s="86"/>
      <c r="S324" s="86"/>
      <c r="T324" s="87"/>
      <c r="U324" s="40"/>
      <c r="V324" s="40"/>
      <c r="W324" s="40"/>
      <c r="X324" s="40"/>
      <c r="Y324" s="40"/>
      <c r="Z324" s="40"/>
      <c r="AA324" s="40"/>
      <c r="AB324" s="40"/>
      <c r="AC324" s="40"/>
      <c r="AD324" s="40"/>
      <c r="AE324" s="40"/>
      <c r="AT324" s="19" t="s">
        <v>288</v>
      </c>
      <c r="AU324" s="19" t="s">
        <v>85</v>
      </c>
    </row>
    <row r="325" s="13" customFormat="1">
      <c r="A325" s="13"/>
      <c r="B325" s="233"/>
      <c r="C325" s="234"/>
      <c r="D325" s="235" t="s">
        <v>147</v>
      </c>
      <c r="E325" s="236" t="s">
        <v>20</v>
      </c>
      <c r="F325" s="237" t="s">
        <v>373</v>
      </c>
      <c r="G325" s="234"/>
      <c r="H325" s="236" t="s">
        <v>20</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147</v>
      </c>
      <c r="AU325" s="243" t="s">
        <v>85</v>
      </c>
      <c r="AV325" s="13" t="s">
        <v>22</v>
      </c>
      <c r="AW325" s="13" t="s">
        <v>38</v>
      </c>
      <c r="AX325" s="13" t="s">
        <v>76</v>
      </c>
      <c r="AY325" s="243" t="s">
        <v>133</v>
      </c>
    </row>
    <row r="326" s="13" customFormat="1">
      <c r="A326" s="13"/>
      <c r="B326" s="233"/>
      <c r="C326" s="234"/>
      <c r="D326" s="235" t="s">
        <v>147</v>
      </c>
      <c r="E326" s="236" t="s">
        <v>20</v>
      </c>
      <c r="F326" s="237" t="s">
        <v>393</v>
      </c>
      <c r="G326" s="234"/>
      <c r="H326" s="236" t="s">
        <v>20</v>
      </c>
      <c r="I326" s="238"/>
      <c r="J326" s="234"/>
      <c r="K326" s="234"/>
      <c r="L326" s="239"/>
      <c r="M326" s="240"/>
      <c r="N326" s="241"/>
      <c r="O326" s="241"/>
      <c r="P326" s="241"/>
      <c r="Q326" s="241"/>
      <c r="R326" s="241"/>
      <c r="S326" s="241"/>
      <c r="T326" s="242"/>
      <c r="U326" s="13"/>
      <c r="V326" s="13"/>
      <c r="W326" s="13"/>
      <c r="X326" s="13"/>
      <c r="Y326" s="13"/>
      <c r="Z326" s="13"/>
      <c r="AA326" s="13"/>
      <c r="AB326" s="13"/>
      <c r="AC326" s="13"/>
      <c r="AD326" s="13"/>
      <c r="AE326" s="13"/>
      <c r="AT326" s="243" t="s">
        <v>147</v>
      </c>
      <c r="AU326" s="243" t="s">
        <v>85</v>
      </c>
      <c r="AV326" s="13" t="s">
        <v>22</v>
      </c>
      <c r="AW326" s="13" t="s">
        <v>38</v>
      </c>
      <c r="AX326" s="13" t="s">
        <v>76</v>
      </c>
      <c r="AY326" s="243" t="s">
        <v>133</v>
      </c>
    </row>
    <row r="327" s="14" customFormat="1">
      <c r="A327" s="14"/>
      <c r="B327" s="244"/>
      <c r="C327" s="245"/>
      <c r="D327" s="235" t="s">
        <v>147</v>
      </c>
      <c r="E327" s="246" t="s">
        <v>20</v>
      </c>
      <c r="F327" s="247" t="s">
        <v>405</v>
      </c>
      <c r="G327" s="245"/>
      <c r="H327" s="248">
        <v>6.9379999999999997</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147</v>
      </c>
      <c r="AU327" s="254" t="s">
        <v>85</v>
      </c>
      <c r="AV327" s="14" t="s">
        <v>85</v>
      </c>
      <c r="AW327" s="14" t="s">
        <v>38</v>
      </c>
      <c r="AX327" s="14" t="s">
        <v>76</v>
      </c>
      <c r="AY327" s="254" t="s">
        <v>133</v>
      </c>
    </row>
    <row r="328" s="14" customFormat="1">
      <c r="A328" s="14"/>
      <c r="B328" s="244"/>
      <c r="C328" s="245"/>
      <c r="D328" s="235" t="s">
        <v>147</v>
      </c>
      <c r="E328" s="246" t="s">
        <v>20</v>
      </c>
      <c r="F328" s="247" t="s">
        <v>406</v>
      </c>
      <c r="G328" s="245"/>
      <c r="H328" s="248">
        <v>0.95499999999999996</v>
      </c>
      <c r="I328" s="249"/>
      <c r="J328" s="245"/>
      <c r="K328" s="245"/>
      <c r="L328" s="250"/>
      <c r="M328" s="251"/>
      <c r="N328" s="252"/>
      <c r="O328" s="252"/>
      <c r="P328" s="252"/>
      <c r="Q328" s="252"/>
      <c r="R328" s="252"/>
      <c r="S328" s="252"/>
      <c r="T328" s="253"/>
      <c r="U328" s="14"/>
      <c r="V328" s="14"/>
      <c r="W328" s="14"/>
      <c r="X328" s="14"/>
      <c r="Y328" s="14"/>
      <c r="Z328" s="14"/>
      <c r="AA328" s="14"/>
      <c r="AB328" s="14"/>
      <c r="AC328" s="14"/>
      <c r="AD328" s="14"/>
      <c r="AE328" s="14"/>
      <c r="AT328" s="254" t="s">
        <v>147</v>
      </c>
      <c r="AU328" s="254" t="s">
        <v>85</v>
      </c>
      <c r="AV328" s="14" t="s">
        <v>85</v>
      </c>
      <c r="AW328" s="14" t="s">
        <v>38</v>
      </c>
      <c r="AX328" s="14" t="s">
        <v>76</v>
      </c>
      <c r="AY328" s="254" t="s">
        <v>133</v>
      </c>
    </row>
    <row r="329" s="14" customFormat="1">
      <c r="A329" s="14"/>
      <c r="B329" s="244"/>
      <c r="C329" s="245"/>
      <c r="D329" s="235" t="s">
        <v>147</v>
      </c>
      <c r="E329" s="246" t="s">
        <v>20</v>
      </c>
      <c r="F329" s="247" t="s">
        <v>407</v>
      </c>
      <c r="G329" s="245"/>
      <c r="H329" s="248">
        <v>1.3020000000000001</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147</v>
      </c>
      <c r="AU329" s="254" t="s">
        <v>85</v>
      </c>
      <c r="AV329" s="14" t="s">
        <v>85</v>
      </c>
      <c r="AW329" s="14" t="s">
        <v>38</v>
      </c>
      <c r="AX329" s="14" t="s">
        <v>76</v>
      </c>
      <c r="AY329" s="254" t="s">
        <v>133</v>
      </c>
    </row>
    <row r="330" s="15" customFormat="1">
      <c r="A330" s="15"/>
      <c r="B330" s="255"/>
      <c r="C330" s="256"/>
      <c r="D330" s="235" t="s">
        <v>147</v>
      </c>
      <c r="E330" s="257" t="s">
        <v>20</v>
      </c>
      <c r="F330" s="258" t="s">
        <v>159</v>
      </c>
      <c r="G330" s="256"/>
      <c r="H330" s="259">
        <v>9.1950000000000003</v>
      </c>
      <c r="I330" s="260"/>
      <c r="J330" s="256"/>
      <c r="K330" s="256"/>
      <c r="L330" s="261"/>
      <c r="M330" s="262"/>
      <c r="N330" s="263"/>
      <c r="O330" s="263"/>
      <c r="P330" s="263"/>
      <c r="Q330" s="263"/>
      <c r="R330" s="263"/>
      <c r="S330" s="263"/>
      <c r="T330" s="264"/>
      <c r="U330" s="15"/>
      <c r="V330" s="15"/>
      <c r="W330" s="15"/>
      <c r="X330" s="15"/>
      <c r="Y330" s="15"/>
      <c r="Z330" s="15"/>
      <c r="AA330" s="15"/>
      <c r="AB330" s="15"/>
      <c r="AC330" s="15"/>
      <c r="AD330" s="15"/>
      <c r="AE330" s="15"/>
      <c r="AT330" s="265" t="s">
        <v>147</v>
      </c>
      <c r="AU330" s="265" t="s">
        <v>85</v>
      </c>
      <c r="AV330" s="15" t="s">
        <v>160</v>
      </c>
      <c r="AW330" s="15" t="s">
        <v>38</v>
      </c>
      <c r="AX330" s="15" t="s">
        <v>22</v>
      </c>
      <c r="AY330" s="265" t="s">
        <v>133</v>
      </c>
    </row>
    <row r="331" s="2" customFormat="1" ht="24" customHeight="1">
      <c r="A331" s="40"/>
      <c r="B331" s="41"/>
      <c r="C331" s="220" t="s">
        <v>408</v>
      </c>
      <c r="D331" s="220" t="s">
        <v>136</v>
      </c>
      <c r="E331" s="221" t="s">
        <v>409</v>
      </c>
      <c r="F331" s="222" t="s">
        <v>410</v>
      </c>
      <c r="G331" s="223" t="s">
        <v>183</v>
      </c>
      <c r="H331" s="224">
        <v>59.936</v>
      </c>
      <c r="I331" s="225"/>
      <c r="J331" s="226">
        <f>ROUND(I331*H331,2)</f>
        <v>0</v>
      </c>
      <c r="K331" s="222" t="s">
        <v>207</v>
      </c>
      <c r="L331" s="46"/>
      <c r="M331" s="227" t="s">
        <v>20</v>
      </c>
      <c r="N331" s="228" t="s">
        <v>47</v>
      </c>
      <c r="O331" s="86"/>
      <c r="P331" s="229">
        <f>O331*H331</f>
        <v>0</v>
      </c>
      <c r="Q331" s="229">
        <v>0</v>
      </c>
      <c r="R331" s="229">
        <f>Q331*H331</f>
        <v>0</v>
      </c>
      <c r="S331" s="229">
        <v>0.037999999999999999</v>
      </c>
      <c r="T331" s="230">
        <f>S331*H331</f>
        <v>2.277568</v>
      </c>
      <c r="U331" s="40"/>
      <c r="V331" s="40"/>
      <c r="W331" s="40"/>
      <c r="X331" s="40"/>
      <c r="Y331" s="40"/>
      <c r="Z331" s="40"/>
      <c r="AA331" s="40"/>
      <c r="AB331" s="40"/>
      <c r="AC331" s="40"/>
      <c r="AD331" s="40"/>
      <c r="AE331" s="40"/>
      <c r="AR331" s="231" t="s">
        <v>141</v>
      </c>
      <c r="AT331" s="231" t="s">
        <v>136</v>
      </c>
      <c r="AU331" s="231" t="s">
        <v>85</v>
      </c>
      <c r="AY331" s="19" t="s">
        <v>133</v>
      </c>
      <c r="BE331" s="232">
        <f>IF(N331="základní",J331,0)</f>
        <v>0</v>
      </c>
      <c r="BF331" s="232">
        <f>IF(N331="snížená",J331,0)</f>
        <v>0</v>
      </c>
      <c r="BG331" s="232">
        <f>IF(N331="zákl. přenesená",J331,0)</f>
        <v>0</v>
      </c>
      <c r="BH331" s="232">
        <f>IF(N331="sníž. přenesená",J331,0)</f>
        <v>0</v>
      </c>
      <c r="BI331" s="232">
        <f>IF(N331="nulová",J331,0)</f>
        <v>0</v>
      </c>
      <c r="BJ331" s="19" t="s">
        <v>22</v>
      </c>
      <c r="BK331" s="232">
        <f>ROUND(I331*H331,2)</f>
        <v>0</v>
      </c>
      <c r="BL331" s="19" t="s">
        <v>141</v>
      </c>
      <c r="BM331" s="231" t="s">
        <v>411</v>
      </c>
    </row>
    <row r="332" s="2" customFormat="1">
      <c r="A332" s="40"/>
      <c r="B332" s="41"/>
      <c r="C332" s="42"/>
      <c r="D332" s="235" t="s">
        <v>288</v>
      </c>
      <c r="E332" s="42"/>
      <c r="F332" s="276" t="s">
        <v>404</v>
      </c>
      <c r="G332" s="42"/>
      <c r="H332" s="42"/>
      <c r="I332" s="138"/>
      <c r="J332" s="42"/>
      <c r="K332" s="42"/>
      <c r="L332" s="46"/>
      <c r="M332" s="277"/>
      <c r="N332" s="278"/>
      <c r="O332" s="86"/>
      <c r="P332" s="86"/>
      <c r="Q332" s="86"/>
      <c r="R332" s="86"/>
      <c r="S332" s="86"/>
      <c r="T332" s="87"/>
      <c r="U332" s="40"/>
      <c r="V332" s="40"/>
      <c r="W332" s="40"/>
      <c r="X332" s="40"/>
      <c r="Y332" s="40"/>
      <c r="Z332" s="40"/>
      <c r="AA332" s="40"/>
      <c r="AB332" s="40"/>
      <c r="AC332" s="40"/>
      <c r="AD332" s="40"/>
      <c r="AE332" s="40"/>
      <c r="AT332" s="19" t="s">
        <v>288</v>
      </c>
      <c r="AU332" s="19" t="s">
        <v>85</v>
      </c>
    </row>
    <row r="333" s="13" customFormat="1">
      <c r="A333" s="13"/>
      <c r="B333" s="233"/>
      <c r="C333" s="234"/>
      <c r="D333" s="235" t="s">
        <v>147</v>
      </c>
      <c r="E333" s="236" t="s">
        <v>20</v>
      </c>
      <c r="F333" s="237" t="s">
        <v>373</v>
      </c>
      <c r="G333" s="234"/>
      <c r="H333" s="236" t="s">
        <v>20</v>
      </c>
      <c r="I333" s="238"/>
      <c r="J333" s="234"/>
      <c r="K333" s="234"/>
      <c r="L333" s="239"/>
      <c r="M333" s="240"/>
      <c r="N333" s="241"/>
      <c r="O333" s="241"/>
      <c r="P333" s="241"/>
      <c r="Q333" s="241"/>
      <c r="R333" s="241"/>
      <c r="S333" s="241"/>
      <c r="T333" s="242"/>
      <c r="U333" s="13"/>
      <c r="V333" s="13"/>
      <c r="W333" s="13"/>
      <c r="X333" s="13"/>
      <c r="Y333" s="13"/>
      <c r="Z333" s="13"/>
      <c r="AA333" s="13"/>
      <c r="AB333" s="13"/>
      <c r="AC333" s="13"/>
      <c r="AD333" s="13"/>
      <c r="AE333" s="13"/>
      <c r="AT333" s="243" t="s">
        <v>147</v>
      </c>
      <c r="AU333" s="243" t="s">
        <v>85</v>
      </c>
      <c r="AV333" s="13" t="s">
        <v>22</v>
      </c>
      <c r="AW333" s="13" t="s">
        <v>38</v>
      </c>
      <c r="AX333" s="13" t="s">
        <v>76</v>
      </c>
      <c r="AY333" s="243" t="s">
        <v>133</v>
      </c>
    </row>
    <row r="334" s="13" customFormat="1">
      <c r="A334" s="13"/>
      <c r="B334" s="233"/>
      <c r="C334" s="234"/>
      <c r="D334" s="235" t="s">
        <v>147</v>
      </c>
      <c r="E334" s="236" t="s">
        <v>20</v>
      </c>
      <c r="F334" s="237" t="s">
        <v>393</v>
      </c>
      <c r="G334" s="234"/>
      <c r="H334" s="236" t="s">
        <v>20</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147</v>
      </c>
      <c r="AU334" s="243" t="s">
        <v>85</v>
      </c>
      <c r="AV334" s="13" t="s">
        <v>22</v>
      </c>
      <c r="AW334" s="13" t="s">
        <v>38</v>
      </c>
      <c r="AX334" s="13" t="s">
        <v>76</v>
      </c>
      <c r="AY334" s="243" t="s">
        <v>133</v>
      </c>
    </row>
    <row r="335" s="14" customFormat="1">
      <c r="A335" s="14"/>
      <c r="B335" s="244"/>
      <c r="C335" s="245"/>
      <c r="D335" s="235" t="s">
        <v>147</v>
      </c>
      <c r="E335" s="246" t="s">
        <v>20</v>
      </c>
      <c r="F335" s="247" t="s">
        <v>412</v>
      </c>
      <c r="G335" s="245"/>
      <c r="H335" s="248">
        <v>25.475000000000001</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147</v>
      </c>
      <c r="AU335" s="254" t="s">
        <v>85</v>
      </c>
      <c r="AV335" s="14" t="s">
        <v>85</v>
      </c>
      <c r="AW335" s="14" t="s">
        <v>38</v>
      </c>
      <c r="AX335" s="14" t="s">
        <v>76</v>
      </c>
      <c r="AY335" s="254" t="s">
        <v>133</v>
      </c>
    </row>
    <row r="336" s="14" customFormat="1">
      <c r="A336" s="14"/>
      <c r="B336" s="244"/>
      <c r="C336" s="245"/>
      <c r="D336" s="235" t="s">
        <v>147</v>
      </c>
      <c r="E336" s="246" t="s">
        <v>20</v>
      </c>
      <c r="F336" s="247" t="s">
        <v>413</v>
      </c>
      <c r="G336" s="245"/>
      <c r="H336" s="248">
        <v>27.274999999999999</v>
      </c>
      <c r="I336" s="249"/>
      <c r="J336" s="245"/>
      <c r="K336" s="245"/>
      <c r="L336" s="250"/>
      <c r="M336" s="251"/>
      <c r="N336" s="252"/>
      <c r="O336" s="252"/>
      <c r="P336" s="252"/>
      <c r="Q336" s="252"/>
      <c r="R336" s="252"/>
      <c r="S336" s="252"/>
      <c r="T336" s="253"/>
      <c r="U336" s="14"/>
      <c r="V336" s="14"/>
      <c r="W336" s="14"/>
      <c r="X336" s="14"/>
      <c r="Y336" s="14"/>
      <c r="Z336" s="14"/>
      <c r="AA336" s="14"/>
      <c r="AB336" s="14"/>
      <c r="AC336" s="14"/>
      <c r="AD336" s="14"/>
      <c r="AE336" s="14"/>
      <c r="AT336" s="254" t="s">
        <v>147</v>
      </c>
      <c r="AU336" s="254" t="s">
        <v>85</v>
      </c>
      <c r="AV336" s="14" t="s">
        <v>85</v>
      </c>
      <c r="AW336" s="14" t="s">
        <v>38</v>
      </c>
      <c r="AX336" s="14" t="s">
        <v>76</v>
      </c>
      <c r="AY336" s="254" t="s">
        <v>133</v>
      </c>
    </row>
    <row r="337" s="14" customFormat="1">
      <c r="A337" s="14"/>
      <c r="B337" s="244"/>
      <c r="C337" s="245"/>
      <c r="D337" s="235" t="s">
        <v>147</v>
      </c>
      <c r="E337" s="246" t="s">
        <v>20</v>
      </c>
      <c r="F337" s="247" t="s">
        <v>414</v>
      </c>
      <c r="G337" s="245"/>
      <c r="H337" s="248">
        <v>7.1859999999999999</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147</v>
      </c>
      <c r="AU337" s="254" t="s">
        <v>85</v>
      </c>
      <c r="AV337" s="14" t="s">
        <v>85</v>
      </c>
      <c r="AW337" s="14" t="s">
        <v>38</v>
      </c>
      <c r="AX337" s="14" t="s">
        <v>76</v>
      </c>
      <c r="AY337" s="254" t="s">
        <v>133</v>
      </c>
    </row>
    <row r="338" s="15" customFormat="1">
      <c r="A338" s="15"/>
      <c r="B338" s="255"/>
      <c r="C338" s="256"/>
      <c r="D338" s="235" t="s">
        <v>147</v>
      </c>
      <c r="E338" s="257" t="s">
        <v>20</v>
      </c>
      <c r="F338" s="258" t="s">
        <v>159</v>
      </c>
      <c r="G338" s="256"/>
      <c r="H338" s="259">
        <v>59.936</v>
      </c>
      <c r="I338" s="260"/>
      <c r="J338" s="256"/>
      <c r="K338" s="256"/>
      <c r="L338" s="261"/>
      <c r="M338" s="262"/>
      <c r="N338" s="263"/>
      <c r="O338" s="263"/>
      <c r="P338" s="263"/>
      <c r="Q338" s="263"/>
      <c r="R338" s="263"/>
      <c r="S338" s="263"/>
      <c r="T338" s="264"/>
      <c r="U338" s="15"/>
      <c r="V338" s="15"/>
      <c r="W338" s="15"/>
      <c r="X338" s="15"/>
      <c r="Y338" s="15"/>
      <c r="Z338" s="15"/>
      <c r="AA338" s="15"/>
      <c r="AB338" s="15"/>
      <c r="AC338" s="15"/>
      <c r="AD338" s="15"/>
      <c r="AE338" s="15"/>
      <c r="AT338" s="265" t="s">
        <v>147</v>
      </c>
      <c r="AU338" s="265" t="s">
        <v>85</v>
      </c>
      <c r="AV338" s="15" t="s">
        <v>160</v>
      </c>
      <c r="AW338" s="15" t="s">
        <v>38</v>
      </c>
      <c r="AX338" s="15" t="s">
        <v>22</v>
      </c>
      <c r="AY338" s="265" t="s">
        <v>133</v>
      </c>
    </row>
    <row r="339" s="2" customFormat="1" ht="24" customHeight="1">
      <c r="A339" s="40"/>
      <c r="B339" s="41"/>
      <c r="C339" s="220" t="s">
        <v>415</v>
      </c>
      <c r="D339" s="220" t="s">
        <v>136</v>
      </c>
      <c r="E339" s="221" t="s">
        <v>416</v>
      </c>
      <c r="F339" s="222" t="s">
        <v>417</v>
      </c>
      <c r="G339" s="223" t="s">
        <v>183</v>
      </c>
      <c r="H339" s="224">
        <v>2.46</v>
      </c>
      <c r="I339" s="225"/>
      <c r="J339" s="226">
        <f>ROUND(I339*H339,2)</f>
        <v>0</v>
      </c>
      <c r="K339" s="222" t="s">
        <v>207</v>
      </c>
      <c r="L339" s="46"/>
      <c r="M339" s="227" t="s">
        <v>20</v>
      </c>
      <c r="N339" s="228" t="s">
        <v>47</v>
      </c>
      <c r="O339" s="86"/>
      <c r="P339" s="229">
        <f>O339*H339</f>
        <v>0</v>
      </c>
      <c r="Q339" s="229">
        <v>0</v>
      </c>
      <c r="R339" s="229">
        <f>Q339*H339</f>
        <v>0</v>
      </c>
      <c r="S339" s="229">
        <v>0.034000000000000002</v>
      </c>
      <c r="T339" s="230">
        <f>S339*H339</f>
        <v>0.083640000000000006</v>
      </c>
      <c r="U339" s="40"/>
      <c r="V339" s="40"/>
      <c r="W339" s="40"/>
      <c r="X339" s="40"/>
      <c r="Y339" s="40"/>
      <c r="Z339" s="40"/>
      <c r="AA339" s="40"/>
      <c r="AB339" s="40"/>
      <c r="AC339" s="40"/>
      <c r="AD339" s="40"/>
      <c r="AE339" s="40"/>
      <c r="AR339" s="231" t="s">
        <v>141</v>
      </c>
      <c r="AT339" s="231" t="s">
        <v>136</v>
      </c>
      <c r="AU339" s="231" t="s">
        <v>85</v>
      </c>
      <c r="AY339" s="19" t="s">
        <v>133</v>
      </c>
      <c r="BE339" s="232">
        <f>IF(N339="základní",J339,0)</f>
        <v>0</v>
      </c>
      <c r="BF339" s="232">
        <f>IF(N339="snížená",J339,0)</f>
        <v>0</v>
      </c>
      <c r="BG339" s="232">
        <f>IF(N339="zákl. přenesená",J339,0)</f>
        <v>0</v>
      </c>
      <c r="BH339" s="232">
        <f>IF(N339="sníž. přenesená",J339,0)</f>
        <v>0</v>
      </c>
      <c r="BI339" s="232">
        <f>IF(N339="nulová",J339,0)</f>
        <v>0</v>
      </c>
      <c r="BJ339" s="19" t="s">
        <v>22</v>
      </c>
      <c r="BK339" s="232">
        <f>ROUND(I339*H339,2)</f>
        <v>0</v>
      </c>
      <c r="BL339" s="19" t="s">
        <v>141</v>
      </c>
      <c r="BM339" s="231" t="s">
        <v>418</v>
      </c>
    </row>
    <row r="340" s="2" customFormat="1">
      <c r="A340" s="40"/>
      <c r="B340" s="41"/>
      <c r="C340" s="42"/>
      <c r="D340" s="235" t="s">
        <v>288</v>
      </c>
      <c r="E340" s="42"/>
      <c r="F340" s="276" t="s">
        <v>404</v>
      </c>
      <c r="G340" s="42"/>
      <c r="H340" s="42"/>
      <c r="I340" s="138"/>
      <c r="J340" s="42"/>
      <c r="K340" s="42"/>
      <c r="L340" s="46"/>
      <c r="M340" s="277"/>
      <c r="N340" s="278"/>
      <c r="O340" s="86"/>
      <c r="P340" s="86"/>
      <c r="Q340" s="86"/>
      <c r="R340" s="86"/>
      <c r="S340" s="86"/>
      <c r="T340" s="87"/>
      <c r="U340" s="40"/>
      <c r="V340" s="40"/>
      <c r="W340" s="40"/>
      <c r="X340" s="40"/>
      <c r="Y340" s="40"/>
      <c r="Z340" s="40"/>
      <c r="AA340" s="40"/>
      <c r="AB340" s="40"/>
      <c r="AC340" s="40"/>
      <c r="AD340" s="40"/>
      <c r="AE340" s="40"/>
      <c r="AT340" s="19" t="s">
        <v>288</v>
      </c>
      <c r="AU340" s="19" t="s">
        <v>85</v>
      </c>
    </row>
    <row r="341" s="13" customFormat="1">
      <c r="A341" s="13"/>
      <c r="B341" s="233"/>
      <c r="C341" s="234"/>
      <c r="D341" s="235" t="s">
        <v>147</v>
      </c>
      <c r="E341" s="236" t="s">
        <v>20</v>
      </c>
      <c r="F341" s="237" t="s">
        <v>373</v>
      </c>
      <c r="G341" s="234"/>
      <c r="H341" s="236" t="s">
        <v>20</v>
      </c>
      <c r="I341" s="238"/>
      <c r="J341" s="234"/>
      <c r="K341" s="234"/>
      <c r="L341" s="239"/>
      <c r="M341" s="240"/>
      <c r="N341" s="241"/>
      <c r="O341" s="241"/>
      <c r="P341" s="241"/>
      <c r="Q341" s="241"/>
      <c r="R341" s="241"/>
      <c r="S341" s="241"/>
      <c r="T341" s="242"/>
      <c r="U341" s="13"/>
      <c r="V341" s="13"/>
      <c r="W341" s="13"/>
      <c r="X341" s="13"/>
      <c r="Y341" s="13"/>
      <c r="Z341" s="13"/>
      <c r="AA341" s="13"/>
      <c r="AB341" s="13"/>
      <c r="AC341" s="13"/>
      <c r="AD341" s="13"/>
      <c r="AE341" s="13"/>
      <c r="AT341" s="243" t="s">
        <v>147</v>
      </c>
      <c r="AU341" s="243" t="s">
        <v>85</v>
      </c>
      <c r="AV341" s="13" t="s">
        <v>22</v>
      </c>
      <c r="AW341" s="13" t="s">
        <v>38</v>
      </c>
      <c r="AX341" s="13" t="s">
        <v>76</v>
      </c>
      <c r="AY341" s="243" t="s">
        <v>133</v>
      </c>
    </row>
    <row r="342" s="13" customFormat="1">
      <c r="A342" s="13"/>
      <c r="B342" s="233"/>
      <c r="C342" s="234"/>
      <c r="D342" s="235" t="s">
        <v>147</v>
      </c>
      <c r="E342" s="236" t="s">
        <v>20</v>
      </c>
      <c r="F342" s="237" t="s">
        <v>393</v>
      </c>
      <c r="G342" s="234"/>
      <c r="H342" s="236" t="s">
        <v>20</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147</v>
      </c>
      <c r="AU342" s="243" t="s">
        <v>85</v>
      </c>
      <c r="AV342" s="13" t="s">
        <v>22</v>
      </c>
      <c r="AW342" s="13" t="s">
        <v>38</v>
      </c>
      <c r="AX342" s="13" t="s">
        <v>76</v>
      </c>
      <c r="AY342" s="243" t="s">
        <v>133</v>
      </c>
    </row>
    <row r="343" s="14" customFormat="1">
      <c r="A343" s="14"/>
      <c r="B343" s="244"/>
      <c r="C343" s="245"/>
      <c r="D343" s="235" t="s">
        <v>147</v>
      </c>
      <c r="E343" s="246" t="s">
        <v>20</v>
      </c>
      <c r="F343" s="247" t="s">
        <v>419</v>
      </c>
      <c r="G343" s="245"/>
      <c r="H343" s="248">
        <v>2.46</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147</v>
      </c>
      <c r="AU343" s="254" t="s">
        <v>85</v>
      </c>
      <c r="AV343" s="14" t="s">
        <v>85</v>
      </c>
      <c r="AW343" s="14" t="s">
        <v>38</v>
      </c>
      <c r="AX343" s="14" t="s">
        <v>22</v>
      </c>
      <c r="AY343" s="254" t="s">
        <v>133</v>
      </c>
    </row>
    <row r="344" s="2" customFormat="1" ht="24" customHeight="1">
      <c r="A344" s="40"/>
      <c r="B344" s="41"/>
      <c r="C344" s="220" t="s">
        <v>420</v>
      </c>
      <c r="D344" s="220" t="s">
        <v>136</v>
      </c>
      <c r="E344" s="221" t="s">
        <v>421</v>
      </c>
      <c r="F344" s="222" t="s">
        <v>422</v>
      </c>
      <c r="G344" s="223" t="s">
        <v>183</v>
      </c>
      <c r="H344" s="224">
        <v>639.49400000000003</v>
      </c>
      <c r="I344" s="225"/>
      <c r="J344" s="226">
        <f>ROUND(I344*H344,2)</f>
        <v>0</v>
      </c>
      <c r="K344" s="222" t="s">
        <v>207</v>
      </c>
      <c r="L344" s="46"/>
      <c r="M344" s="227" t="s">
        <v>20</v>
      </c>
      <c r="N344" s="228" t="s">
        <v>47</v>
      </c>
      <c r="O344" s="86"/>
      <c r="P344" s="229">
        <f>O344*H344</f>
        <v>0</v>
      </c>
      <c r="Q344" s="229">
        <v>0</v>
      </c>
      <c r="R344" s="229">
        <f>Q344*H344</f>
        <v>0</v>
      </c>
      <c r="S344" s="229">
        <v>0.035000000000000003</v>
      </c>
      <c r="T344" s="230">
        <f>S344*H344</f>
        <v>22.382290000000005</v>
      </c>
      <c r="U344" s="40"/>
      <c r="V344" s="40"/>
      <c r="W344" s="40"/>
      <c r="X344" s="40"/>
      <c r="Y344" s="40"/>
      <c r="Z344" s="40"/>
      <c r="AA344" s="40"/>
      <c r="AB344" s="40"/>
      <c r="AC344" s="40"/>
      <c r="AD344" s="40"/>
      <c r="AE344" s="40"/>
      <c r="AR344" s="231" t="s">
        <v>141</v>
      </c>
      <c r="AT344" s="231" t="s">
        <v>136</v>
      </c>
      <c r="AU344" s="231" t="s">
        <v>85</v>
      </c>
      <c r="AY344" s="19" t="s">
        <v>133</v>
      </c>
      <c r="BE344" s="232">
        <f>IF(N344="základní",J344,0)</f>
        <v>0</v>
      </c>
      <c r="BF344" s="232">
        <f>IF(N344="snížená",J344,0)</f>
        <v>0</v>
      </c>
      <c r="BG344" s="232">
        <f>IF(N344="zákl. přenesená",J344,0)</f>
        <v>0</v>
      </c>
      <c r="BH344" s="232">
        <f>IF(N344="sníž. přenesená",J344,0)</f>
        <v>0</v>
      </c>
      <c r="BI344" s="232">
        <f>IF(N344="nulová",J344,0)</f>
        <v>0</v>
      </c>
      <c r="BJ344" s="19" t="s">
        <v>22</v>
      </c>
      <c r="BK344" s="232">
        <f>ROUND(I344*H344,2)</f>
        <v>0</v>
      </c>
      <c r="BL344" s="19" t="s">
        <v>141</v>
      </c>
      <c r="BM344" s="231" t="s">
        <v>423</v>
      </c>
    </row>
    <row r="345" s="13" customFormat="1">
      <c r="A345" s="13"/>
      <c r="B345" s="233"/>
      <c r="C345" s="234"/>
      <c r="D345" s="235" t="s">
        <v>147</v>
      </c>
      <c r="E345" s="236" t="s">
        <v>20</v>
      </c>
      <c r="F345" s="237" t="s">
        <v>229</v>
      </c>
      <c r="G345" s="234"/>
      <c r="H345" s="236" t="s">
        <v>20</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147</v>
      </c>
      <c r="AU345" s="243" t="s">
        <v>85</v>
      </c>
      <c r="AV345" s="13" t="s">
        <v>22</v>
      </c>
      <c r="AW345" s="13" t="s">
        <v>38</v>
      </c>
      <c r="AX345" s="13" t="s">
        <v>76</v>
      </c>
      <c r="AY345" s="243" t="s">
        <v>133</v>
      </c>
    </row>
    <row r="346" s="13" customFormat="1">
      <c r="A346" s="13"/>
      <c r="B346" s="233"/>
      <c r="C346" s="234"/>
      <c r="D346" s="235" t="s">
        <v>147</v>
      </c>
      <c r="E346" s="236" t="s">
        <v>20</v>
      </c>
      <c r="F346" s="237" t="s">
        <v>232</v>
      </c>
      <c r="G346" s="234"/>
      <c r="H346" s="236" t="s">
        <v>20</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147</v>
      </c>
      <c r="AU346" s="243" t="s">
        <v>85</v>
      </c>
      <c r="AV346" s="13" t="s">
        <v>22</v>
      </c>
      <c r="AW346" s="13" t="s">
        <v>38</v>
      </c>
      <c r="AX346" s="13" t="s">
        <v>76</v>
      </c>
      <c r="AY346" s="243" t="s">
        <v>133</v>
      </c>
    </row>
    <row r="347" s="14" customFormat="1">
      <c r="A347" s="14"/>
      <c r="B347" s="244"/>
      <c r="C347" s="245"/>
      <c r="D347" s="235" t="s">
        <v>147</v>
      </c>
      <c r="E347" s="246" t="s">
        <v>20</v>
      </c>
      <c r="F347" s="247" t="s">
        <v>233</v>
      </c>
      <c r="G347" s="245"/>
      <c r="H347" s="248">
        <v>150.477</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147</v>
      </c>
      <c r="AU347" s="254" t="s">
        <v>85</v>
      </c>
      <c r="AV347" s="14" t="s">
        <v>85</v>
      </c>
      <c r="AW347" s="14" t="s">
        <v>38</v>
      </c>
      <c r="AX347" s="14" t="s">
        <v>76</v>
      </c>
      <c r="AY347" s="254" t="s">
        <v>133</v>
      </c>
    </row>
    <row r="348" s="14" customFormat="1">
      <c r="A348" s="14"/>
      <c r="B348" s="244"/>
      <c r="C348" s="245"/>
      <c r="D348" s="235" t="s">
        <v>147</v>
      </c>
      <c r="E348" s="246" t="s">
        <v>20</v>
      </c>
      <c r="F348" s="247" t="s">
        <v>235</v>
      </c>
      <c r="G348" s="245"/>
      <c r="H348" s="248">
        <v>247.31200000000001</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147</v>
      </c>
      <c r="AU348" s="254" t="s">
        <v>85</v>
      </c>
      <c r="AV348" s="14" t="s">
        <v>85</v>
      </c>
      <c r="AW348" s="14" t="s">
        <v>38</v>
      </c>
      <c r="AX348" s="14" t="s">
        <v>76</v>
      </c>
      <c r="AY348" s="254" t="s">
        <v>133</v>
      </c>
    </row>
    <row r="349" s="14" customFormat="1">
      <c r="A349" s="14"/>
      <c r="B349" s="244"/>
      <c r="C349" s="245"/>
      <c r="D349" s="235" t="s">
        <v>147</v>
      </c>
      <c r="E349" s="246" t="s">
        <v>20</v>
      </c>
      <c r="F349" s="247" t="s">
        <v>236</v>
      </c>
      <c r="G349" s="245"/>
      <c r="H349" s="248">
        <v>-3.5470000000000002</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147</v>
      </c>
      <c r="AU349" s="254" t="s">
        <v>85</v>
      </c>
      <c r="AV349" s="14" t="s">
        <v>85</v>
      </c>
      <c r="AW349" s="14" t="s">
        <v>38</v>
      </c>
      <c r="AX349" s="14" t="s">
        <v>76</v>
      </c>
      <c r="AY349" s="254" t="s">
        <v>133</v>
      </c>
    </row>
    <row r="350" s="14" customFormat="1">
      <c r="A350" s="14"/>
      <c r="B350" s="244"/>
      <c r="C350" s="245"/>
      <c r="D350" s="235" t="s">
        <v>147</v>
      </c>
      <c r="E350" s="246" t="s">
        <v>20</v>
      </c>
      <c r="F350" s="247" t="s">
        <v>239</v>
      </c>
      <c r="G350" s="245"/>
      <c r="H350" s="248">
        <v>83.075000000000003</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147</v>
      </c>
      <c r="AU350" s="254" t="s">
        <v>85</v>
      </c>
      <c r="AV350" s="14" t="s">
        <v>85</v>
      </c>
      <c r="AW350" s="14" t="s">
        <v>38</v>
      </c>
      <c r="AX350" s="14" t="s">
        <v>76</v>
      </c>
      <c r="AY350" s="254" t="s">
        <v>133</v>
      </c>
    </row>
    <row r="351" s="14" customFormat="1">
      <c r="A351" s="14"/>
      <c r="B351" s="244"/>
      <c r="C351" s="245"/>
      <c r="D351" s="235" t="s">
        <v>147</v>
      </c>
      <c r="E351" s="246" t="s">
        <v>20</v>
      </c>
      <c r="F351" s="247" t="s">
        <v>273</v>
      </c>
      <c r="G351" s="245"/>
      <c r="H351" s="248">
        <v>162.17699999999999</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147</v>
      </c>
      <c r="AU351" s="254" t="s">
        <v>85</v>
      </c>
      <c r="AV351" s="14" t="s">
        <v>85</v>
      </c>
      <c r="AW351" s="14" t="s">
        <v>38</v>
      </c>
      <c r="AX351" s="14" t="s">
        <v>76</v>
      </c>
      <c r="AY351" s="254" t="s">
        <v>133</v>
      </c>
    </row>
    <row r="352" s="15" customFormat="1">
      <c r="A352" s="15"/>
      <c r="B352" s="255"/>
      <c r="C352" s="256"/>
      <c r="D352" s="235" t="s">
        <v>147</v>
      </c>
      <c r="E352" s="257" t="s">
        <v>20</v>
      </c>
      <c r="F352" s="258" t="s">
        <v>159</v>
      </c>
      <c r="G352" s="256"/>
      <c r="H352" s="259">
        <v>639.49400000000003</v>
      </c>
      <c r="I352" s="260"/>
      <c r="J352" s="256"/>
      <c r="K352" s="256"/>
      <c r="L352" s="261"/>
      <c r="M352" s="262"/>
      <c r="N352" s="263"/>
      <c r="O352" s="263"/>
      <c r="P352" s="263"/>
      <c r="Q352" s="263"/>
      <c r="R352" s="263"/>
      <c r="S352" s="263"/>
      <c r="T352" s="264"/>
      <c r="U352" s="15"/>
      <c r="V352" s="15"/>
      <c r="W352" s="15"/>
      <c r="X352" s="15"/>
      <c r="Y352" s="15"/>
      <c r="Z352" s="15"/>
      <c r="AA352" s="15"/>
      <c r="AB352" s="15"/>
      <c r="AC352" s="15"/>
      <c r="AD352" s="15"/>
      <c r="AE352" s="15"/>
      <c r="AT352" s="265" t="s">
        <v>147</v>
      </c>
      <c r="AU352" s="265" t="s">
        <v>85</v>
      </c>
      <c r="AV352" s="15" t="s">
        <v>160</v>
      </c>
      <c r="AW352" s="15" t="s">
        <v>38</v>
      </c>
      <c r="AX352" s="15" t="s">
        <v>22</v>
      </c>
      <c r="AY352" s="265" t="s">
        <v>133</v>
      </c>
    </row>
    <row r="353" s="2" customFormat="1" ht="16.5" customHeight="1">
      <c r="A353" s="40"/>
      <c r="B353" s="41"/>
      <c r="C353" s="220" t="s">
        <v>424</v>
      </c>
      <c r="D353" s="220" t="s">
        <v>136</v>
      </c>
      <c r="E353" s="221" t="s">
        <v>425</v>
      </c>
      <c r="F353" s="222" t="s">
        <v>426</v>
      </c>
      <c r="G353" s="223" t="s">
        <v>183</v>
      </c>
      <c r="H353" s="224">
        <v>19.366</v>
      </c>
      <c r="I353" s="225"/>
      <c r="J353" s="226">
        <f>ROUND(I353*H353,2)</f>
        <v>0</v>
      </c>
      <c r="K353" s="222" t="s">
        <v>207</v>
      </c>
      <c r="L353" s="46"/>
      <c r="M353" s="227" t="s">
        <v>20</v>
      </c>
      <c r="N353" s="228" t="s">
        <v>47</v>
      </c>
      <c r="O353" s="86"/>
      <c r="P353" s="229">
        <f>O353*H353</f>
        <v>0</v>
      </c>
      <c r="Q353" s="229">
        <v>0</v>
      </c>
      <c r="R353" s="229">
        <f>Q353*H353</f>
        <v>0</v>
      </c>
      <c r="S353" s="229">
        <v>0.014</v>
      </c>
      <c r="T353" s="230">
        <f>S353*H353</f>
        <v>0.27112399999999998</v>
      </c>
      <c r="U353" s="40"/>
      <c r="V353" s="40"/>
      <c r="W353" s="40"/>
      <c r="X353" s="40"/>
      <c r="Y353" s="40"/>
      <c r="Z353" s="40"/>
      <c r="AA353" s="40"/>
      <c r="AB353" s="40"/>
      <c r="AC353" s="40"/>
      <c r="AD353" s="40"/>
      <c r="AE353" s="40"/>
      <c r="AR353" s="231" t="s">
        <v>141</v>
      </c>
      <c r="AT353" s="231" t="s">
        <v>136</v>
      </c>
      <c r="AU353" s="231" t="s">
        <v>85</v>
      </c>
      <c r="AY353" s="19" t="s">
        <v>133</v>
      </c>
      <c r="BE353" s="232">
        <f>IF(N353="základní",J353,0)</f>
        <v>0</v>
      </c>
      <c r="BF353" s="232">
        <f>IF(N353="snížená",J353,0)</f>
        <v>0</v>
      </c>
      <c r="BG353" s="232">
        <f>IF(N353="zákl. přenesená",J353,0)</f>
        <v>0</v>
      </c>
      <c r="BH353" s="232">
        <f>IF(N353="sníž. přenesená",J353,0)</f>
        <v>0</v>
      </c>
      <c r="BI353" s="232">
        <f>IF(N353="nulová",J353,0)</f>
        <v>0</v>
      </c>
      <c r="BJ353" s="19" t="s">
        <v>22</v>
      </c>
      <c r="BK353" s="232">
        <f>ROUND(I353*H353,2)</f>
        <v>0</v>
      </c>
      <c r="BL353" s="19" t="s">
        <v>141</v>
      </c>
      <c r="BM353" s="231" t="s">
        <v>427</v>
      </c>
    </row>
    <row r="354" s="13" customFormat="1">
      <c r="A354" s="13"/>
      <c r="B354" s="233"/>
      <c r="C354" s="234"/>
      <c r="D354" s="235" t="s">
        <v>147</v>
      </c>
      <c r="E354" s="236" t="s">
        <v>20</v>
      </c>
      <c r="F354" s="237" t="s">
        <v>185</v>
      </c>
      <c r="G354" s="234"/>
      <c r="H354" s="236" t="s">
        <v>20</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147</v>
      </c>
      <c r="AU354" s="243" t="s">
        <v>85</v>
      </c>
      <c r="AV354" s="13" t="s">
        <v>22</v>
      </c>
      <c r="AW354" s="13" t="s">
        <v>38</v>
      </c>
      <c r="AX354" s="13" t="s">
        <v>76</v>
      </c>
      <c r="AY354" s="243" t="s">
        <v>133</v>
      </c>
    </row>
    <row r="355" s="14" customFormat="1">
      <c r="A355" s="14"/>
      <c r="B355" s="244"/>
      <c r="C355" s="245"/>
      <c r="D355" s="235" t="s">
        <v>147</v>
      </c>
      <c r="E355" s="246" t="s">
        <v>20</v>
      </c>
      <c r="F355" s="247" t="s">
        <v>186</v>
      </c>
      <c r="G355" s="245"/>
      <c r="H355" s="248">
        <v>19.366</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147</v>
      </c>
      <c r="AU355" s="254" t="s">
        <v>85</v>
      </c>
      <c r="AV355" s="14" t="s">
        <v>85</v>
      </c>
      <c r="AW355" s="14" t="s">
        <v>38</v>
      </c>
      <c r="AX355" s="14" t="s">
        <v>22</v>
      </c>
      <c r="AY355" s="254" t="s">
        <v>133</v>
      </c>
    </row>
    <row r="356" s="12" customFormat="1" ht="22.8" customHeight="1">
      <c r="A356" s="12"/>
      <c r="B356" s="204"/>
      <c r="C356" s="205"/>
      <c r="D356" s="206" t="s">
        <v>75</v>
      </c>
      <c r="E356" s="218" t="s">
        <v>428</v>
      </c>
      <c r="F356" s="218" t="s">
        <v>429</v>
      </c>
      <c r="G356" s="205"/>
      <c r="H356" s="205"/>
      <c r="I356" s="208"/>
      <c r="J356" s="219">
        <f>BK356</f>
        <v>0</v>
      </c>
      <c r="K356" s="205"/>
      <c r="L356" s="210"/>
      <c r="M356" s="211"/>
      <c r="N356" s="212"/>
      <c r="O356" s="212"/>
      <c r="P356" s="213">
        <f>SUM(P357:P375)</f>
        <v>0</v>
      </c>
      <c r="Q356" s="212"/>
      <c r="R356" s="213">
        <f>SUM(R357:R375)</f>
        <v>0</v>
      </c>
      <c r="S356" s="212"/>
      <c r="T356" s="214">
        <f>SUM(T357:T375)</f>
        <v>0</v>
      </c>
      <c r="U356" s="12"/>
      <c r="V356" s="12"/>
      <c r="W356" s="12"/>
      <c r="X356" s="12"/>
      <c r="Y356" s="12"/>
      <c r="Z356" s="12"/>
      <c r="AA356" s="12"/>
      <c r="AB356" s="12"/>
      <c r="AC356" s="12"/>
      <c r="AD356" s="12"/>
      <c r="AE356" s="12"/>
      <c r="AR356" s="215" t="s">
        <v>22</v>
      </c>
      <c r="AT356" s="216" t="s">
        <v>75</v>
      </c>
      <c r="AU356" s="216" t="s">
        <v>22</v>
      </c>
      <c r="AY356" s="215" t="s">
        <v>133</v>
      </c>
      <c r="BK356" s="217">
        <f>SUM(BK357:BK375)</f>
        <v>0</v>
      </c>
    </row>
    <row r="357" s="2" customFormat="1" ht="24" customHeight="1">
      <c r="A357" s="40"/>
      <c r="B357" s="41"/>
      <c r="C357" s="220" t="s">
        <v>430</v>
      </c>
      <c r="D357" s="220" t="s">
        <v>136</v>
      </c>
      <c r="E357" s="221" t="s">
        <v>431</v>
      </c>
      <c r="F357" s="222" t="s">
        <v>432</v>
      </c>
      <c r="G357" s="223" t="s">
        <v>433</v>
      </c>
      <c r="H357" s="224">
        <v>56.906999999999996</v>
      </c>
      <c r="I357" s="225"/>
      <c r="J357" s="226">
        <f>ROUND(I357*H357,2)</f>
        <v>0</v>
      </c>
      <c r="K357" s="222" t="s">
        <v>207</v>
      </c>
      <c r="L357" s="46"/>
      <c r="M357" s="227" t="s">
        <v>20</v>
      </c>
      <c r="N357" s="228" t="s">
        <v>47</v>
      </c>
      <c r="O357" s="86"/>
      <c r="P357" s="229">
        <f>O357*H357</f>
        <v>0</v>
      </c>
      <c r="Q357" s="229">
        <v>0</v>
      </c>
      <c r="R357" s="229">
        <f>Q357*H357</f>
        <v>0</v>
      </c>
      <c r="S357" s="229">
        <v>0</v>
      </c>
      <c r="T357" s="230">
        <f>S357*H357</f>
        <v>0</v>
      </c>
      <c r="U357" s="40"/>
      <c r="V357" s="40"/>
      <c r="W357" s="40"/>
      <c r="X357" s="40"/>
      <c r="Y357" s="40"/>
      <c r="Z357" s="40"/>
      <c r="AA357" s="40"/>
      <c r="AB357" s="40"/>
      <c r="AC357" s="40"/>
      <c r="AD357" s="40"/>
      <c r="AE357" s="40"/>
      <c r="AR357" s="231" t="s">
        <v>141</v>
      </c>
      <c r="AT357" s="231" t="s">
        <v>136</v>
      </c>
      <c r="AU357" s="231" t="s">
        <v>85</v>
      </c>
      <c r="AY357" s="19" t="s">
        <v>133</v>
      </c>
      <c r="BE357" s="232">
        <f>IF(N357="základní",J357,0)</f>
        <v>0</v>
      </c>
      <c r="BF357" s="232">
        <f>IF(N357="snížená",J357,0)</f>
        <v>0</v>
      </c>
      <c r="BG357" s="232">
        <f>IF(N357="zákl. přenesená",J357,0)</f>
        <v>0</v>
      </c>
      <c r="BH357" s="232">
        <f>IF(N357="sníž. přenesená",J357,0)</f>
        <v>0</v>
      </c>
      <c r="BI357" s="232">
        <f>IF(N357="nulová",J357,0)</f>
        <v>0</v>
      </c>
      <c r="BJ357" s="19" t="s">
        <v>22</v>
      </c>
      <c r="BK357" s="232">
        <f>ROUND(I357*H357,2)</f>
        <v>0</v>
      </c>
      <c r="BL357" s="19" t="s">
        <v>141</v>
      </c>
      <c r="BM357" s="231" t="s">
        <v>434</v>
      </c>
    </row>
    <row r="358" s="2" customFormat="1">
      <c r="A358" s="40"/>
      <c r="B358" s="41"/>
      <c r="C358" s="42"/>
      <c r="D358" s="235" t="s">
        <v>288</v>
      </c>
      <c r="E358" s="42"/>
      <c r="F358" s="276" t="s">
        <v>435</v>
      </c>
      <c r="G358" s="42"/>
      <c r="H358" s="42"/>
      <c r="I358" s="138"/>
      <c r="J358" s="42"/>
      <c r="K358" s="42"/>
      <c r="L358" s="46"/>
      <c r="M358" s="277"/>
      <c r="N358" s="278"/>
      <c r="O358" s="86"/>
      <c r="P358" s="86"/>
      <c r="Q358" s="86"/>
      <c r="R358" s="86"/>
      <c r="S358" s="86"/>
      <c r="T358" s="87"/>
      <c r="U358" s="40"/>
      <c r="V358" s="40"/>
      <c r="W358" s="40"/>
      <c r="X358" s="40"/>
      <c r="Y358" s="40"/>
      <c r="Z358" s="40"/>
      <c r="AA358" s="40"/>
      <c r="AB358" s="40"/>
      <c r="AC358" s="40"/>
      <c r="AD358" s="40"/>
      <c r="AE358" s="40"/>
      <c r="AT358" s="19" t="s">
        <v>288</v>
      </c>
      <c r="AU358" s="19" t="s">
        <v>85</v>
      </c>
    </row>
    <row r="359" s="2" customFormat="1" ht="24" customHeight="1">
      <c r="A359" s="40"/>
      <c r="B359" s="41"/>
      <c r="C359" s="220" t="s">
        <v>436</v>
      </c>
      <c r="D359" s="220" t="s">
        <v>136</v>
      </c>
      <c r="E359" s="221" t="s">
        <v>437</v>
      </c>
      <c r="F359" s="222" t="s">
        <v>438</v>
      </c>
      <c r="G359" s="223" t="s">
        <v>433</v>
      </c>
      <c r="H359" s="224">
        <v>56.906999999999996</v>
      </c>
      <c r="I359" s="225"/>
      <c r="J359" s="226">
        <f>ROUND(I359*H359,2)</f>
        <v>0</v>
      </c>
      <c r="K359" s="222" t="s">
        <v>207</v>
      </c>
      <c r="L359" s="46"/>
      <c r="M359" s="227" t="s">
        <v>20</v>
      </c>
      <c r="N359" s="228" t="s">
        <v>47</v>
      </c>
      <c r="O359" s="86"/>
      <c r="P359" s="229">
        <f>O359*H359</f>
        <v>0</v>
      </c>
      <c r="Q359" s="229">
        <v>0</v>
      </c>
      <c r="R359" s="229">
        <f>Q359*H359</f>
        <v>0</v>
      </c>
      <c r="S359" s="229">
        <v>0</v>
      </c>
      <c r="T359" s="230">
        <f>S359*H359</f>
        <v>0</v>
      </c>
      <c r="U359" s="40"/>
      <c r="V359" s="40"/>
      <c r="W359" s="40"/>
      <c r="X359" s="40"/>
      <c r="Y359" s="40"/>
      <c r="Z359" s="40"/>
      <c r="AA359" s="40"/>
      <c r="AB359" s="40"/>
      <c r="AC359" s="40"/>
      <c r="AD359" s="40"/>
      <c r="AE359" s="40"/>
      <c r="AR359" s="231" t="s">
        <v>141</v>
      </c>
      <c r="AT359" s="231" t="s">
        <v>136</v>
      </c>
      <c r="AU359" s="231" t="s">
        <v>85</v>
      </c>
      <c r="AY359" s="19" t="s">
        <v>133</v>
      </c>
      <c r="BE359" s="232">
        <f>IF(N359="základní",J359,0)</f>
        <v>0</v>
      </c>
      <c r="BF359" s="232">
        <f>IF(N359="snížená",J359,0)</f>
        <v>0</v>
      </c>
      <c r="BG359" s="232">
        <f>IF(N359="zákl. přenesená",J359,0)</f>
        <v>0</v>
      </c>
      <c r="BH359" s="232">
        <f>IF(N359="sníž. přenesená",J359,0)</f>
        <v>0</v>
      </c>
      <c r="BI359" s="232">
        <f>IF(N359="nulová",J359,0)</f>
        <v>0</v>
      </c>
      <c r="BJ359" s="19" t="s">
        <v>22</v>
      </c>
      <c r="BK359" s="232">
        <f>ROUND(I359*H359,2)</f>
        <v>0</v>
      </c>
      <c r="BL359" s="19" t="s">
        <v>141</v>
      </c>
      <c r="BM359" s="231" t="s">
        <v>439</v>
      </c>
    </row>
    <row r="360" s="2" customFormat="1">
      <c r="A360" s="40"/>
      <c r="B360" s="41"/>
      <c r="C360" s="42"/>
      <c r="D360" s="235" t="s">
        <v>288</v>
      </c>
      <c r="E360" s="42"/>
      <c r="F360" s="276" t="s">
        <v>435</v>
      </c>
      <c r="G360" s="42"/>
      <c r="H360" s="42"/>
      <c r="I360" s="138"/>
      <c r="J360" s="42"/>
      <c r="K360" s="42"/>
      <c r="L360" s="46"/>
      <c r="M360" s="277"/>
      <c r="N360" s="278"/>
      <c r="O360" s="86"/>
      <c r="P360" s="86"/>
      <c r="Q360" s="86"/>
      <c r="R360" s="86"/>
      <c r="S360" s="86"/>
      <c r="T360" s="87"/>
      <c r="U360" s="40"/>
      <c r="V360" s="40"/>
      <c r="W360" s="40"/>
      <c r="X360" s="40"/>
      <c r="Y360" s="40"/>
      <c r="Z360" s="40"/>
      <c r="AA360" s="40"/>
      <c r="AB360" s="40"/>
      <c r="AC360" s="40"/>
      <c r="AD360" s="40"/>
      <c r="AE360" s="40"/>
      <c r="AT360" s="19" t="s">
        <v>288</v>
      </c>
      <c r="AU360" s="19" t="s">
        <v>85</v>
      </c>
    </row>
    <row r="361" s="2" customFormat="1" ht="16.5" customHeight="1">
      <c r="A361" s="40"/>
      <c r="B361" s="41"/>
      <c r="C361" s="220" t="s">
        <v>440</v>
      </c>
      <c r="D361" s="220" t="s">
        <v>136</v>
      </c>
      <c r="E361" s="221" t="s">
        <v>441</v>
      </c>
      <c r="F361" s="222" t="s">
        <v>442</v>
      </c>
      <c r="G361" s="223" t="s">
        <v>354</v>
      </c>
      <c r="H361" s="224">
        <v>12.6</v>
      </c>
      <c r="I361" s="225"/>
      <c r="J361" s="226">
        <f>ROUND(I361*H361,2)</f>
        <v>0</v>
      </c>
      <c r="K361" s="222" t="s">
        <v>207</v>
      </c>
      <c r="L361" s="46"/>
      <c r="M361" s="227" t="s">
        <v>20</v>
      </c>
      <c r="N361" s="228" t="s">
        <v>47</v>
      </c>
      <c r="O361" s="86"/>
      <c r="P361" s="229">
        <f>O361*H361</f>
        <v>0</v>
      </c>
      <c r="Q361" s="229">
        <v>0</v>
      </c>
      <c r="R361" s="229">
        <f>Q361*H361</f>
        <v>0</v>
      </c>
      <c r="S361" s="229">
        <v>0</v>
      </c>
      <c r="T361" s="230">
        <f>S361*H361</f>
        <v>0</v>
      </c>
      <c r="U361" s="40"/>
      <c r="V361" s="40"/>
      <c r="W361" s="40"/>
      <c r="X361" s="40"/>
      <c r="Y361" s="40"/>
      <c r="Z361" s="40"/>
      <c r="AA361" s="40"/>
      <c r="AB361" s="40"/>
      <c r="AC361" s="40"/>
      <c r="AD361" s="40"/>
      <c r="AE361" s="40"/>
      <c r="AR361" s="231" t="s">
        <v>141</v>
      </c>
      <c r="AT361" s="231" t="s">
        <v>136</v>
      </c>
      <c r="AU361" s="231" t="s">
        <v>85</v>
      </c>
      <c r="AY361" s="19" t="s">
        <v>133</v>
      </c>
      <c r="BE361" s="232">
        <f>IF(N361="základní",J361,0)</f>
        <v>0</v>
      </c>
      <c r="BF361" s="232">
        <f>IF(N361="snížená",J361,0)</f>
        <v>0</v>
      </c>
      <c r="BG361" s="232">
        <f>IF(N361="zákl. přenesená",J361,0)</f>
        <v>0</v>
      </c>
      <c r="BH361" s="232">
        <f>IF(N361="sníž. přenesená",J361,0)</f>
        <v>0</v>
      </c>
      <c r="BI361" s="232">
        <f>IF(N361="nulová",J361,0)</f>
        <v>0</v>
      </c>
      <c r="BJ361" s="19" t="s">
        <v>22</v>
      </c>
      <c r="BK361" s="232">
        <f>ROUND(I361*H361,2)</f>
        <v>0</v>
      </c>
      <c r="BL361" s="19" t="s">
        <v>141</v>
      </c>
      <c r="BM361" s="231" t="s">
        <v>443</v>
      </c>
    </row>
    <row r="362" s="2" customFormat="1">
      <c r="A362" s="40"/>
      <c r="B362" s="41"/>
      <c r="C362" s="42"/>
      <c r="D362" s="235" t="s">
        <v>288</v>
      </c>
      <c r="E362" s="42"/>
      <c r="F362" s="276" t="s">
        <v>444</v>
      </c>
      <c r="G362" s="42"/>
      <c r="H362" s="42"/>
      <c r="I362" s="138"/>
      <c r="J362" s="42"/>
      <c r="K362" s="42"/>
      <c r="L362" s="46"/>
      <c r="M362" s="277"/>
      <c r="N362" s="278"/>
      <c r="O362" s="86"/>
      <c r="P362" s="86"/>
      <c r="Q362" s="86"/>
      <c r="R362" s="86"/>
      <c r="S362" s="86"/>
      <c r="T362" s="87"/>
      <c r="U362" s="40"/>
      <c r="V362" s="40"/>
      <c r="W362" s="40"/>
      <c r="X362" s="40"/>
      <c r="Y362" s="40"/>
      <c r="Z362" s="40"/>
      <c r="AA362" s="40"/>
      <c r="AB362" s="40"/>
      <c r="AC362" s="40"/>
      <c r="AD362" s="40"/>
      <c r="AE362" s="40"/>
      <c r="AT362" s="19" t="s">
        <v>288</v>
      </c>
      <c r="AU362" s="19" t="s">
        <v>85</v>
      </c>
    </row>
    <row r="363" s="13" customFormat="1">
      <c r="A363" s="13"/>
      <c r="B363" s="233"/>
      <c r="C363" s="234"/>
      <c r="D363" s="235" t="s">
        <v>147</v>
      </c>
      <c r="E363" s="236" t="s">
        <v>20</v>
      </c>
      <c r="F363" s="237" t="s">
        <v>445</v>
      </c>
      <c r="G363" s="234"/>
      <c r="H363" s="236" t="s">
        <v>20</v>
      </c>
      <c r="I363" s="238"/>
      <c r="J363" s="234"/>
      <c r="K363" s="234"/>
      <c r="L363" s="239"/>
      <c r="M363" s="240"/>
      <c r="N363" s="241"/>
      <c r="O363" s="241"/>
      <c r="P363" s="241"/>
      <c r="Q363" s="241"/>
      <c r="R363" s="241"/>
      <c r="S363" s="241"/>
      <c r="T363" s="242"/>
      <c r="U363" s="13"/>
      <c r="V363" s="13"/>
      <c r="W363" s="13"/>
      <c r="X363" s="13"/>
      <c r="Y363" s="13"/>
      <c r="Z363" s="13"/>
      <c r="AA363" s="13"/>
      <c r="AB363" s="13"/>
      <c r="AC363" s="13"/>
      <c r="AD363" s="13"/>
      <c r="AE363" s="13"/>
      <c r="AT363" s="243" t="s">
        <v>147</v>
      </c>
      <c r="AU363" s="243" t="s">
        <v>85</v>
      </c>
      <c r="AV363" s="13" t="s">
        <v>22</v>
      </c>
      <c r="AW363" s="13" t="s">
        <v>38</v>
      </c>
      <c r="AX363" s="13" t="s">
        <v>76</v>
      </c>
      <c r="AY363" s="243" t="s">
        <v>133</v>
      </c>
    </row>
    <row r="364" s="14" customFormat="1">
      <c r="A364" s="14"/>
      <c r="B364" s="244"/>
      <c r="C364" s="245"/>
      <c r="D364" s="235" t="s">
        <v>147</v>
      </c>
      <c r="E364" s="246" t="s">
        <v>20</v>
      </c>
      <c r="F364" s="247" t="s">
        <v>446</v>
      </c>
      <c r="G364" s="245"/>
      <c r="H364" s="248">
        <v>12.6</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147</v>
      </c>
      <c r="AU364" s="254" t="s">
        <v>85</v>
      </c>
      <c r="AV364" s="14" t="s">
        <v>85</v>
      </c>
      <c r="AW364" s="14" t="s">
        <v>38</v>
      </c>
      <c r="AX364" s="14" t="s">
        <v>22</v>
      </c>
      <c r="AY364" s="254" t="s">
        <v>133</v>
      </c>
    </row>
    <row r="365" s="2" customFormat="1" ht="24" customHeight="1">
      <c r="A365" s="40"/>
      <c r="B365" s="41"/>
      <c r="C365" s="220" t="s">
        <v>447</v>
      </c>
      <c r="D365" s="220" t="s">
        <v>136</v>
      </c>
      <c r="E365" s="221" t="s">
        <v>448</v>
      </c>
      <c r="F365" s="222" t="s">
        <v>449</v>
      </c>
      <c r="G365" s="223" t="s">
        <v>354</v>
      </c>
      <c r="H365" s="224">
        <v>224.40000000000001</v>
      </c>
      <c r="I365" s="225"/>
      <c r="J365" s="226">
        <f>ROUND(I365*H365,2)</f>
        <v>0</v>
      </c>
      <c r="K365" s="222" t="s">
        <v>207</v>
      </c>
      <c r="L365" s="46"/>
      <c r="M365" s="227" t="s">
        <v>20</v>
      </c>
      <c r="N365" s="228" t="s">
        <v>47</v>
      </c>
      <c r="O365" s="86"/>
      <c r="P365" s="229">
        <f>O365*H365</f>
        <v>0</v>
      </c>
      <c r="Q365" s="229">
        <v>0</v>
      </c>
      <c r="R365" s="229">
        <f>Q365*H365</f>
        <v>0</v>
      </c>
      <c r="S365" s="229">
        <v>0</v>
      </c>
      <c r="T365" s="230">
        <f>S365*H365</f>
        <v>0</v>
      </c>
      <c r="U365" s="40"/>
      <c r="V365" s="40"/>
      <c r="W365" s="40"/>
      <c r="X365" s="40"/>
      <c r="Y365" s="40"/>
      <c r="Z365" s="40"/>
      <c r="AA365" s="40"/>
      <c r="AB365" s="40"/>
      <c r="AC365" s="40"/>
      <c r="AD365" s="40"/>
      <c r="AE365" s="40"/>
      <c r="AR365" s="231" t="s">
        <v>141</v>
      </c>
      <c r="AT365" s="231" t="s">
        <v>136</v>
      </c>
      <c r="AU365" s="231" t="s">
        <v>85</v>
      </c>
      <c r="AY365" s="19" t="s">
        <v>133</v>
      </c>
      <c r="BE365" s="232">
        <f>IF(N365="základní",J365,0)</f>
        <v>0</v>
      </c>
      <c r="BF365" s="232">
        <f>IF(N365="snížená",J365,0)</f>
        <v>0</v>
      </c>
      <c r="BG365" s="232">
        <f>IF(N365="zákl. přenesená",J365,0)</f>
        <v>0</v>
      </c>
      <c r="BH365" s="232">
        <f>IF(N365="sníž. přenesená",J365,0)</f>
        <v>0</v>
      </c>
      <c r="BI365" s="232">
        <f>IF(N365="nulová",J365,0)</f>
        <v>0</v>
      </c>
      <c r="BJ365" s="19" t="s">
        <v>22</v>
      </c>
      <c r="BK365" s="232">
        <f>ROUND(I365*H365,2)</f>
        <v>0</v>
      </c>
      <c r="BL365" s="19" t="s">
        <v>141</v>
      </c>
      <c r="BM365" s="231" t="s">
        <v>450</v>
      </c>
    </row>
    <row r="366" s="2" customFormat="1">
      <c r="A366" s="40"/>
      <c r="B366" s="41"/>
      <c r="C366" s="42"/>
      <c r="D366" s="235" t="s">
        <v>288</v>
      </c>
      <c r="E366" s="42"/>
      <c r="F366" s="276" t="s">
        <v>444</v>
      </c>
      <c r="G366" s="42"/>
      <c r="H366" s="42"/>
      <c r="I366" s="138"/>
      <c r="J366" s="42"/>
      <c r="K366" s="42"/>
      <c r="L366" s="46"/>
      <c r="M366" s="277"/>
      <c r="N366" s="278"/>
      <c r="O366" s="86"/>
      <c r="P366" s="86"/>
      <c r="Q366" s="86"/>
      <c r="R366" s="86"/>
      <c r="S366" s="86"/>
      <c r="T366" s="87"/>
      <c r="U366" s="40"/>
      <c r="V366" s="40"/>
      <c r="W366" s="40"/>
      <c r="X366" s="40"/>
      <c r="Y366" s="40"/>
      <c r="Z366" s="40"/>
      <c r="AA366" s="40"/>
      <c r="AB366" s="40"/>
      <c r="AC366" s="40"/>
      <c r="AD366" s="40"/>
      <c r="AE366" s="40"/>
      <c r="AT366" s="19" t="s">
        <v>288</v>
      </c>
      <c r="AU366" s="19" t="s">
        <v>85</v>
      </c>
    </row>
    <row r="367" s="13" customFormat="1">
      <c r="A367" s="13"/>
      <c r="B367" s="233"/>
      <c r="C367" s="234"/>
      <c r="D367" s="235" t="s">
        <v>147</v>
      </c>
      <c r="E367" s="236" t="s">
        <v>20</v>
      </c>
      <c r="F367" s="237" t="s">
        <v>451</v>
      </c>
      <c r="G367" s="234"/>
      <c r="H367" s="236" t="s">
        <v>20</v>
      </c>
      <c r="I367" s="238"/>
      <c r="J367" s="234"/>
      <c r="K367" s="234"/>
      <c r="L367" s="239"/>
      <c r="M367" s="240"/>
      <c r="N367" s="241"/>
      <c r="O367" s="241"/>
      <c r="P367" s="241"/>
      <c r="Q367" s="241"/>
      <c r="R367" s="241"/>
      <c r="S367" s="241"/>
      <c r="T367" s="242"/>
      <c r="U367" s="13"/>
      <c r="V367" s="13"/>
      <c r="W367" s="13"/>
      <c r="X367" s="13"/>
      <c r="Y367" s="13"/>
      <c r="Z367" s="13"/>
      <c r="AA367" s="13"/>
      <c r="AB367" s="13"/>
      <c r="AC367" s="13"/>
      <c r="AD367" s="13"/>
      <c r="AE367" s="13"/>
      <c r="AT367" s="243" t="s">
        <v>147</v>
      </c>
      <c r="AU367" s="243" t="s">
        <v>85</v>
      </c>
      <c r="AV367" s="13" t="s">
        <v>22</v>
      </c>
      <c r="AW367" s="13" t="s">
        <v>38</v>
      </c>
      <c r="AX367" s="13" t="s">
        <v>76</v>
      </c>
      <c r="AY367" s="243" t="s">
        <v>133</v>
      </c>
    </row>
    <row r="368" s="14" customFormat="1">
      <c r="A368" s="14"/>
      <c r="B368" s="244"/>
      <c r="C368" s="245"/>
      <c r="D368" s="235" t="s">
        <v>147</v>
      </c>
      <c r="E368" s="246" t="s">
        <v>20</v>
      </c>
      <c r="F368" s="247" t="s">
        <v>452</v>
      </c>
      <c r="G368" s="245"/>
      <c r="H368" s="248">
        <v>224.40000000000001</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147</v>
      </c>
      <c r="AU368" s="254" t="s">
        <v>85</v>
      </c>
      <c r="AV368" s="14" t="s">
        <v>85</v>
      </c>
      <c r="AW368" s="14" t="s">
        <v>38</v>
      </c>
      <c r="AX368" s="14" t="s">
        <v>22</v>
      </c>
      <c r="AY368" s="254" t="s">
        <v>133</v>
      </c>
    </row>
    <row r="369" s="2" customFormat="1" ht="16.5" customHeight="1">
      <c r="A369" s="40"/>
      <c r="B369" s="41"/>
      <c r="C369" s="220" t="s">
        <v>453</v>
      </c>
      <c r="D369" s="220" t="s">
        <v>136</v>
      </c>
      <c r="E369" s="221" t="s">
        <v>454</v>
      </c>
      <c r="F369" s="222" t="s">
        <v>455</v>
      </c>
      <c r="G369" s="223" t="s">
        <v>433</v>
      </c>
      <c r="H369" s="224">
        <v>56.906999999999996</v>
      </c>
      <c r="I369" s="225"/>
      <c r="J369" s="226">
        <f>ROUND(I369*H369,2)</f>
        <v>0</v>
      </c>
      <c r="K369" s="222" t="s">
        <v>207</v>
      </c>
      <c r="L369" s="46"/>
      <c r="M369" s="227" t="s">
        <v>20</v>
      </c>
      <c r="N369" s="228" t="s">
        <v>47</v>
      </c>
      <c r="O369" s="86"/>
      <c r="P369" s="229">
        <f>O369*H369</f>
        <v>0</v>
      </c>
      <c r="Q369" s="229">
        <v>0</v>
      </c>
      <c r="R369" s="229">
        <f>Q369*H369</f>
        <v>0</v>
      </c>
      <c r="S369" s="229">
        <v>0</v>
      </c>
      <c r="T369" s="230">
        <f>S369*H369</f>
        <v>0</v>
      </c>
      <c r="U369" s="40"/>
      <c r="V369" s="40"/>
      <c r="W369" s="40"/>
      <c r="X369" s="40"/>
      <c r="Y369" s="40"/>
      <c r="Z369" s="40"/>
      <c r="AA369" s="40"/>
      <c r="AB369" s="40"/>
      <c r="AC369" s="40"/>
      <c r="AD369" s="40"/>
      <c r="AE369" s="40"/>
      <c r="AR369" s="231" t="s">
        <v>141</v>
      </c>
      <c r="AT369" s="231" t="s">
        <v>136</v>
      </c>
      <c r="AU369" s="231" t="s">
        <v>85</v>
      </c>
      <c r="AY369" s="19" t="s">
        <v>133</v>
      </c>
      <c r="BE369" s="232">
        <f>IF(N369="základní",J369,0)</f>
        <v>0</v>
      </c>
      <c r="BF369" s="232">
        <f>IF(N369="snížená",J369,0)</f>
        <v>0</v>
      </c>
      <c r="BG369" s="232">
        <f>IF(N369="zákl. přenesená",J369,0)</f>
        <v>0</v>
      </c>
      <c r="BH369" s="232">
        <f>IF(N369="sníž. přenesená",J369,0)</f>
        <v>0</v>
      </c>
      <c r="BI369" s="232">
        <f>IF(N369="nulová",J369,0)</f>
        <v>0</v>
      </c>
      <c r="BJ369" s="19" t="s">
        <v>22</v>
      </c>
      <c r="BK369" s="232">
        <f>ROUND(I369*H369,2)</f>
        <v>0</v>
      </c>
      <c r="BL369" s="19" t="s">
        <v>141</v>
      </c>
      <c r="BM369" s="231" t="s">
        <v>456</v>
      </c>
    </row>
    <row r="370" s="2" customFormat="1">
      <c r="A370" s="40"/>
      <c r="B370" s="41"/>
      <c r="C370" s="42"/>
      <c r="D370" s="235" t="s">
        <v>288</v>
      </c>
      <c r="E370" s="42"/>
      <c r="F370" s="276" t="s">
        <v>457</v>
      </c>
      <c r="G370" s="42"/>
      <c r="H370" s="42"/>
      <c r="I370" s="138"/>
      <c r="J370" s="42"/>
      <c r="K370" s="42"/>
      <c r="L370" s="46"/>
      <c r="M370" s="277"/>
      <c r="N370" s="278"/>
      <c r="O370" s="86"/>
      <c r="P370" s="86"/>
      <c r="Q370" s="86"/>
      <c r="R370" s="86"/>
      <c r="S370" s="86"/>
      <c r="T370" s="87"/>
      <c r="U370" s="40"/>
      <c r="V370" s="40"/>
      <c r="W370" s="40"/>
      <c r="X370" s="40"/>
      <c r="Y370" s="40"/>
      <c r="Z370" s="40"/>
      <c r="AA370" s="40"/>
      <c r="AB370" s="40"/>
      <c r="AC370" s="40"/>
      <c r="AD370" s="40"/>
      <c r="AE370" s="40"/>
      <c r="AT370" s="19" t="s">
        <v>288</v>
      </c>
      <c r="AU370" s="19" t="s">
        <v>85</v>
      </c>
    </row>
    <row r="371" s="2" customFormat="1" ht="24" customHeight="1">
      <c r="A371" s="40"/>
      <c r="B371" s="41"/>
      <c r="C371" s="220" t="s">
        <v>458</v>
      </c>
      <c r="D371" s="220" t="s">
        <v>136</v>
      </c>
      <c r="E371" s="221" t="s">
        <v>459</v>
      </c>
      <c r="F371" s="222" t="s">
        <v>460</v>
      </c>
      <c r="G371" s="223" t="s">
        <v>433</v>
      </c>
      <c r="H371" s="224">
        <v>1081.233</v>
      </c>
      <c r="I371" s="225"/>
      <c r="J371" s="226">
        <f>ROUND(I371*H371,2)</f>
        <v>0</v>
      </c>
      <c r="K371" s="222" t="s">
        <v>207</v>
      </c>
      <c r="L371" s="46"/>
      <c r="M371" s="227" t="s">
        <v>20</v>
      </c>
      <c r="N371" s="228" t="s">
        <v>47</v>
      </c>
      <c r="O371" s="86"/>
      <c r="P371" s="229">
        <f>O371*H371</f>
        <v>0</v>
      </c>
      <c r="Q371" s="229">
        <v>0</v>
      </c>
      <c r="R371" s="229">
        <f>Q371*H371</f>
        <v>0</v>
      </c>
      <c r="S371" s="229">
        <v>0</v>
      </c>
      <c r="T371" s="230">
        <f>S371*H371</f>
        <v>0</v>
      </c>
      <c r="U371" s="40"/>
      <c r="V371" s="40"/>
      <c r="W371" s="40"/>
      <c r="X371" s="40"/>
      <c r="Y371" s="40"/>
      <c r="Z371" s="40"/>
      <c r="AA371" s="40"/>
      <c r="AB371" s="40"/>
      <c r="AC371" s="40"/>
      <c r="AD371" s="40"/>
      <c r="AE371" s="40"/>
      <c r="AR371" s="231" t="s">
        <v>141</v>
      </c>
      <c r="AT371" s="231" t="s">
        <v>136</v>
      </c>
      <c r="AU371" s="231" t="s">
        <v>85</v>
      </c>
      <c r="AY371" s="19" t="s">
        <v>133</v>
      </c>
      <c r="BE371" s="232">
        <f>IF(N371="základní",J371,0)</f>
        <v>0</v>
      </c>
      <c r="BF371" s="232">
        <f>IF(N371="snížená",J371,0)</f>
        <v>0</v>
      </c>
      <c r="BG371" s="232">
        <f>IF(N371="zákl. přenesená",J371,0)</f>
        <v>0</v>
      </c>
      <c r="BH371" s="232">
        <f>IF(N371="sníž. přenesená",J371,0)</f>
        <v>0</v>
      </c>
      <c r="BI371" s="232">
        <f>IF(N371="nulová",J371,0)</f>
        <v>0</v>
      </c>
      <c r="BJ371" s="19" t="s">
        <v>22</v>
      </c>
      <c r="BK371" s="232">
        <f>ROUND(I371*H371,2)</f>
        <v>0</v>
      </c>
      <c r="BL371" s="19" t="s">
        <v>141</v>
      </c>
      <c r="BM371" s="231" t="s">
        <v>461</v>
      </c>
    </row>
    <row r="372" s="2" customFormat="1">
      <c r="A372" s="40"/>
      <c r="B372" s="41"/>
      <c r="C372" s="42"/>
      <c r="D372" s="235" t="s">
        <v>288</v>
      </c>
      <c r="E372" s="42"/>
      <c r="F372" s="276" t="s">
        <v>457</v>
      </c>
      <c r="G372" s="42"/>
      <c r="H372" s="42"/>
      <c r="I372" s="138"/>
      <c r="J372" s="42"/>
      <c r="K372" s="42"/>
      <c r="L372" s="46"/>
      <c r="M372" s="277"/>
      <c r="N372" s="278"/>
      <c r="O372" s="86"/>
      <c r="P372" s="86"/>
      <c r="Q372" s="86"/>
      <c r="R372" s="86"/>
      <c r="S372" s="86"/>
      <c r="T372" s="87"/>
      <c r="U372" s="40"/>
      <c r="V372" s="40"/>
      <c r="W372" s="40"/>
      <c r="X372" s="40"/>
      <c r="Y372" s="40"/>
      <c r="Z372" s="40"/>
      <c r="AA372" s="40"/>
      <c r="AB372" s="40"/>
      <c r="AC372" s="40"/>
      <c r="AD372" s="40"/>
      <c r="AE372" s="40"/>
      <c r="AT372" s="19" t="s">
        <v>288</v>
      </c>
      <c r="AU372" s="19" t="s">
        <v>85</v>
      </c>
    </row>
    <row r="373" s="14" customFormat="1">
      <c r="A373" s="14"/>
      <c r="B373" s="244"/>
      <c r="C373" s="245"/>
      <c r="D373" s="235" t="s">
        <v>147</v>
      </c>
      <c r="E373" s="245"/>
      <c r="F373" s="247" t="s">
        <v>462</v>
      </c>
      <c r="G373" s="245"/>
      <c r="H373" s="248">
        <v>1081.233</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147</v>
      </c>
      <c r="AU373" s="254" t="s">
        <v>85</v>
      </c>
      <c r="AV373" s="14" t="s">
        <v>85</v>
      </c>
      <c r="AW373" s="14" t="s">
        <v>4</v>
      </c>
      <c r="AX373" s="14" t="s">
        <v>22</v>
      </c>
      <c r="AY373" s="254" t="s">
        <v>133</v>
      </c>
    </row>
    <row r="374" s="2" customFormat="1" ht="24" customHeight="1">
      <c r="A374" s="40"/>
      <c r="B374" s="41"/>
      <c r="C374" s="220" t="s">
        <v>463</v>
      </c>
      <c r="D374" s="220" t="s">
        <v>136</v>
      </c>
      <c r="E374" s="221" t="s">
        <v>464</v>
      </c>
      <c r="F374" s="222" t="s">
        <v>465</v>
      </c>
      <c r="G374" s="223" t="s">
        <v>433</v>
      </c>
      <c r="H374" s="224">
        <v>56.906999999999996</v>
      </c>
      <c r="I374" s="225"/>
      <c r="J374" s="226">
        <f>ROUND(I374*H374,2)</f>
        <v>0</v>
      </c>
      <c r="K374" s="222" t="s">
        <v>207</v>
      </c>
      <c r="L374" s="46"/>
      <c r="M374" s="227" t="s">
        <v>20</v>
      </c>
      <c r="N374" s="228" t="s">
        <v>47</v>
      </c>
      <c r="O374" s="86"/>
      <c r="P374" s="229">
        <f>O374*H374</f>
        <v>0</v>
      </c>
      <c r="Q374" s="229">
        <v>0</v>
      </c>
      <c r="R374" s="229">
        <f>Q374*H374</f>
        <v>0</v>
      </c>
      <c r="S374" s="229">
        <v>0</v>
      </c>
      <c r="T374" s="230">
        <f>S374*H374</f>
        <v>0</v>
      </c>
      <c r="U374" s="40"/>
      <c r="V374" s="40"/>
      <c r="W374" s="40"/>
      <c r="X374" s="40"/>
      <c r="Y374" s="40"/>
      <c r="Z374" s="40"/>
      <c r="AA374" s="40"/>
      <c r="AB374" s="40"/>
      <c r="AC374" s="40"/>
      <c r="AD374" s="40"/>
      <c r="AE374" s="40"/>
      <c r="AR374" s="231" t="s">
        <v>141</v>
      </c>
      <c r="AT374" s="231" t="s">
        <v>136</v>
      </c>
      <c r="AU374" s="231" t="s">
        <v>85</v>
      </c>
      <c r="AY374" s="19" t="s">
        <v>133</v>
      </c>
      <c r="BE374" s="232">
        <f>IF(N374="základní",J374,0)</f>
        <v>0</v>
      </c>
      <c r="BF374" s="232">
        <f>IF(N374="snížená",J374,0)</f>
        <v>0</v>
      </c>
      <c r="BG374" s="232">
        <f>IF(N374="zákl. přenesená",J374,0)</f>
        <v>0</v>
      </c>
      <c r="BH374" s="232">
        <f>IF(N374="sníž. přenesená",J374,0)</f>
        <v>0</v>
      </c>
      <c r="BI374" s="232">
        <f>IF(N374="nulová",J374,0)</f>
        <v>0</v>
      </c>
      <c r="BJ374" s="19" t="s">
        <v>22</v>
      </c>
      <c r="BK374" s="232">
        <f>ROUND(I374*H374,2)</f>
        <v>0</v>
      </c>
      <c r="BL374" s="19" t="s">
        <v>141</v>
      </c>
      <c r="BM374" s="231" t="s">
        <v>466</v>
      </c>
    </row>
    <row r="375" s="2" customFormat="1">
      <c r="A375" s="40"/>
      <c r="B375" s="41"/>
      <c r="C375" s="42"/>
      <c r="D375" s="235" t="s">
        <v>288</v>
      </c>
      <c r="E375" s="42"/>
      <c r="F375" s="276" t="s">
        <v>467</v>
      </c>
      <c r="G375" s="42"/>
      <c r="H375" s="42"/>
      <c r="I375" s="138"/>
      <c r="J375" s="42"/>
      <c r="K375" s="42"/>
      <c r="L375" s="46"/>
      <c r="M375" s="277"/>
      <c r="N375" s="278"/>
      <c r="O375" s="86"/>
      <c r="P375" s="86"/>
      <c r="Q375" s="86"/>
      <c r="R375" s="86"/>
      <c r="S375" s="86"/>
      <c r="T375" s="87"/>
      <c r="U375" s="40"/>
      <c r="V375" s="40"/>
      <c r="W375" s="40"/>
      <c r="X375" s="40"/>
      <c r="Y375" s="40"/>
      <c r="Z375" s="40"/>
      <c r="AA375" s="40"/>
      <c r="AB375" s="40"/>
      <c r="AC375" s="40"/>
      <c r="AD375" s="40"/>
      <c r="AE375" s="40"/>
      <c r="AT375" s="19" t="s">
        <v>288</v>
      </c>
      <c r="AU375" s="19" t="s">
        <v>85</v>
      </c>
    </row>
    <row r="376" s="12" customFormat="1" ht="22.8" customHeight="1">
      <c r="A376" s="12"/>
      <c r="B376" s="204"/>
      <c r="C376" s="205"/>
      <c r="D376" s="206" t="s">
        <v>75</v>
      </c>
      <c r="E376" s="218" t="s">
        <v>468</v>
      </c>
      <c r="F376" s="218" t="s">
        <v>469</v>
      </c>
      <c r="G376" s="205"/>
      <c r="H376" s="205"/>
      <c r="I376" s="208"/>
      <c r="J376" s="219">
        <f>BK376</f>
        <v>0</v>
      </c>
      <c r="K376" s="205"/>
      <c r="L376" s="210"/>
      <c r="M376" s="211"/>
      <c r="N376" s="212"/>
      <c r="O376" s="212"/>
      <c r="P376" s="213">
        <f>SUM(P377:P378)</f>
        <v>0</v>
      </c>
      <c r="Q376" s="212"/>
      <c r="R376" s="213">
        <f>SUM(R377:R378)</f>
        <v>0</v>
      </c>
      <c r="S376" s="212"/>
      <c r="T376" s="214">
        <f>SUM(T377:T378)</f>
        <v>0</v>
      </c>
      <c r="U376" s="12"/>
      <c r="V376" s="12"/>
      <c r="W376" s="12"/>
      <c r="X376" s="12"/>
      <c r="Y376" s="12"/>
      <c r="Z376" s="12"/>
      <c r="AA376" s="12"/>
      <c r="AB376" s="12"/>
      <c r="AC376" s="12"/>
      <c r="AD376" s="12"/>
      <c r="AE376" s="12"/>
      <c r="AR376" s="215" t="s">
        <v>22</v>
      </c>
      <c r="AT376" s="216" t="s">
        <v>75</v>
      </c>
      <c r="AU376" s="216" t="s">
        <v>22</v>
      </c>
      <c r="AY376" s="215" t="s">
        <v>133</v>
      </c>
      <c r="BK376" s="217">
        <f>SUM(BK377:BK378)</f>
        <v>0</v>
      </c>
    </row>
    <row r="377" s="2" customFormat="1" ht="24" customHeight="1">
      <c r="A377" s="40"/>
      <c r="B377" s="41"/>
      <c r="C377" s="220" t="s">
        <v>470</v>
      </c>
      <c r="D377" s="220" t="s">
        <v>136</v>
      </c>
      <c r="E377" s="221" t="s">
        <v>471</v>
      </c>
      <c r="F377" s="222" t="s">
        <v>472</v>
      </c>
      <c r="G377" s="223" t="s">
        <v>433</v>
      </c>
      <c r="H377" s="224">
        <v>30.850000000000001</v>
      </c>
      <c r="I377" s="225"/>
      <c r="J377" s="226">
        <f>ROUND(I377*H377,2)</f>
        <v>0</v>
      </c>
      <c r="K377" s="222" t="s">
        <v>207</v>
      </c>
      <c r="L377" s="46"/>
      <c r="M377" s="227" t="s">
        <v>20</v>
      </c>
      <c r="N377" s="228" t="s">
        <v>47</v>
      </c>
      <c r="O377" s="86"/>
      <c r="P377" s="229">
        <f>O377*H377</f>
        <v>0</v>
      </c>
      <c r="Q377" s="229">
        <v>0</v>
      </c>
      <c r="R377" s="229">
        <f>Q377*H377</f>
        <v>0</v>
      </c>
      <c r="S377" s="229">
        <v>0</v>
      </c>
      <c r="T377" s="230">
        <f>S377*H377</f>
        <v>0</v>
      </c>
      <c r="U377" s="40"/>
      <c r="V377" s="40"/>
      <c r="W377" s="40"/>
      <c r="X377" s="40"/>
      <c r="Y377" s="40"/>
      <c r="Z377" s="40"/>
      <c r="AA377" s="40"/>
      <c r="AB377" s="40"/>
      <c r="AC377" s="40"/>
      <c r="AD377" s="40"/>
      <c r="AE377" s="40"/>
      <c r="AR377" s="231" t="s">
        <v>141</v>
      </c>
      <c r="AT377" s="231" t="s">
        <v>136</v>
      </c>
      <c r="AU377" s="231" t="s">
        <v>85</v>
      </c>
      <c r="AY377" s="19" t="s">
        <v>133</v>
      </c>
      <c r="BE377" s="232">
        <f>IF(N377="základní",J377,0)</f>
        <v>0</v>
      </c>
      <c r="BF377" s="232">
        <f>IF(N377="snížená",J377,0)</f>
        <v>0</v>
      </c>
      <c r="BG377" s="232">
        <f>IF(N377="zákl. přenesená",J377,0)</f>
        <v>0</v>
      </c>
      <c r="BH377" s="232">
        <f>IF(N377="sníž. přenesená",J377,0)</f>
        <v>0</v>
      </c>
      <c r="BI377" s="232">
        <f>IF(N377="nulová",J377,0)</f>
        <v>0</v>
      </c>
      <c r="BJ377" s="19" t="s">
        <v>22</v>
      </c>
      <c r="BK377" s="232">
        <f>ROUND(I377*H377,2)</f>
        <v>0</v>
      </c>
      <c r="BL377" s="19" t="s">
        <v>141</v>
      </c>
      <c r="BM377" s="231" t="s">
        <v>473</v>
      </c>
    </row>
    <row r="378" s="2" customFormat="1">
      <c r="A378" s="40"/>
      <c r="B378" s="41"/>
      <c r="C378" s="42"/>
      <c r="D378" s="235" t="s">
        <v>288</v>
      </c>
      <c r="E378" s="42"/>
      <c r="F378" s="276" t="s">
        <v>474</v>
      </c>
      <c r="G378" s="42"/>
      <c r="H378" s="42"/>
      <c r="I378" s="138"/>
      <c r="J378" s="42"/>
      <c r="K378" s="42"/>
      <c r="L378" s="46"/>
      <c r="M378" s="277"/>
      <c r="N378" s="278"/>
      <c r="O378" s="86"/>
      <c r="P378" s="86"/>
      <c r="Q378" s="86"/>
      <c r="R378" s="86"/>
      <c r="S378" s="86"/>
      <c r="T378" s="87"/>
      <c r="U378" s="40"/>
      <c r="V378" s="40"/>
      <c r="W378" s="40"/>
      <c r="X378" s="40"/>
      <c r="Y378" s="40"/>
      <c r="Z378" s="40"/>
      <c r="AA378" s="40"/>
      <c r="AB378" s="40"/>
      <c r="AC378" s="40"/>
      <c r="AD378" s="40"/>
      <c r="AE378" s="40"/>
      <c r="AT378" s="19" t="s">
        <v>288</v>
      </c>
      <c r="AU378" s="19" t="s">
        <v>85</v>
      </c>
    </row>
    <row r="379" s="12" customFormat="1" ht="25.92" customHeight="1">
      <c r="A379" s="12"/>
      <c r="B379" s="204"/>
      <c r="C379" s="205"/>
      <c r="D379" s="206" t="s">
        <v>75</v>
      </c>
      <c r="E379" s="207" t="s">
        <v>475</v>
      </c>
      <c r="F379" s="207" t="s">
        <v>476</v>
      </c>
      <c r="G379" s="205"/>
      <c r="H379" s="205"/>
      <c r="I379" s="208"/>
      <c r="J379" s="209">
        <f>BK379</f>
        <v>0</v>
      </c>
      <c r="K379" s="205"/>
      <c r="L379" s="210"/>
      <c r="M379" s="211"/>
      <c r="N379" s="212"/>
      <c r="O379" s="212"/>
      <c r="P379" s="213">
        <f>SUM(P380:P397)</f>
        <v>0</v>
      </c>
      <c r="Q379" s="212"/>
      <c r="R379" s="213">
        <f>SUM(R380:R397)</f>
        <v>0</v>
      </c>
      <c r="S379" s="212"/>
      <c r="T379" s="214">
        <f>SUM(T380:T397)</f>
        <v>0</v>
      </c>
      <c r="U379" s="12"/>
      <c r="V379" s="12"/>
      <c r="W379" s="12"/>
      <c r="X379" s="12"/>
      <c r="Y379" s="12"/>
      <c r="Z379" s="12"/>
      <c r="AA379" s="12"/>
      <c r="AB379" s="12"/>
      <c r="AC379" s="12"/>
      <c r="AD379" s="12"/>
      <c r="AE379" s="12"/>
      <c r="AR379" s="215" t="s">
        <v>22</v>
      </c>
      <c r="AT379" s="216" t="s">
        <v>75</v>
      </c>
      <c r="AU379" s="216" t="s">
        <v>76</v>
      </c>
      <c r="AY379" s="215" t="s">
        <v>133</v>
      </c>
      <c r="BK379" s="217">
        <f>SUM(BK380:BK397)</f>
        <v>0</v>
      </c>
    </row>
    <row r="380" s="2" customFormat="1" ht="16.5" customHeight="1">
      <c r="A380" s="40"/>
      <c r="B380" s="41"/>
      <c r="C380" s="220" t="s">
        <v>477</v>
      </c>
      <c r="D380" s="220" t="s">
        <v>136</v>
      </c>
      <c r="E380" s="221" t="s">
        <v>478</v>
      </c>
      <c r="F380" s="222" t="s">
        <v>479</v>
      </c>
      <c r="G380" s="223" t="s">
        <v>480</v>
      </c>
      <c r="H380" s="224">
        <v>1</v>
      </c>
      <c r="I380" s="225"/>
      <c r="J380" s="226">
        <f>ROUND(I380*H380,2)</f>
        <v>0</v>
      </c>
      <c r="K380" s="222" t="s">
        <v>140</v>
      </c>
      <c r="L380" s="46"/>
      <c r="M380" s="227" t="s">
        <v>20</v>
      </c>
      <c r="N380" s="228" t="s">
        <v>47</v>
      </c>
      <c r="O380" s="86"/>
      <c r="P380" s="229">
        <f>O380*H380</f>
        <v>0</v>
      </c>
      <c r="Q380" s="229">
        <v>0</v>
      </c>
      <c r="R380" s="229">
        <f>Q380*H380</f>
        <v>0</v>
      </c>
      <c r="S380" s="229">
        <v>0</v>
      </c>
      <c r="T380" s="230">
        <f>S380*H380</f>
        <v>0</v>
      </c>
      <c r="U380" s="40"/>
      <c r="V380" s="40"/>
      <c r="W380" s="40"/>
      <c r="X380" s="40"/>
      <c r="Y380" s="40"/>
      <c r="Z380" s="40"/>
      <c r="AA380" s="40"/>
      <c r="AB380" s="40"/>
      <c r="AC380" s="40"/>
      <c r="AD380" s="40"/>
      <c r="AE380" s="40"/>
      <c r="AR380" s="231" t="s">
        <v>481</v>
      </c>
      <c r="AT380" s="231" t="s">
        <v>136</v>
      </c>
      <c r="AU380" s="231" t="s">
        <v>22</v>
      </c>
      <c r="AY380" s="19" t="s">
        <v>133</v>
      </c>
      <c r="BE380" s="232">
        <f>IF(N380="základní",J380,0)</f>
        <v>0</v>
      </c>
      <c r="BF380" s="232">
        <f>IF(N380="snížená",J380,0)</f>
        <v>0</v>
      </c>
      <c r="BG380" s="232">
        <f>IF(N380="zákl. přenesená",J380,0)</f>
        <v>0</v>
      </c>
      <c r="BH380" s="232">
        <f>IF(N380="sníž. přenesená",J380,0)</f>
        <v>0</v>
      </c>
      <c r="BI380" s="232">
        <f>IF(N380="nulová",J380,0)</f>
        <v>0</v>
      </c>
      <c r="BJ380" s="19" t="s">
        <v>22</v>
      </c>
      <c r="BK380" s="232">
        <f>ROUND(I380*H380,2)</f>
        <v>0</v>
      </c>
      <c r="BL380" s="19" t="s">
        <v>481</v>
      </c>
      <c r="BM380" s="231" t="s">
        <v>482</v>
      </c>
    </row>
    <row r="381" s="14" customFormat="1">
      <c r="A381" s="14"/>
      <c r="B381" s="244"/>
      <c r="C381" s="245"/>
      <c r="D381" s="235" t="s">
        <v>147</v>
      </c>
      <c r="E381" s="246" t="s">
        <v>20</v>
      </c>
      <c r="F381" s="247" t="s">
        <v>483</v>
      </c>
      <c r="G381" s="245"/>
      <c r="H381" s="248">
        <v>1</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147</v>
      </c>
      <c r="AU381" s="254" t="s">
        <v>22</v>
      </c>
      <c r="AV381" s="14" t="s">
        <v>85</v>
      </c>
      <c r="AW381" s="14" t="s">
        <v>38</v>
      </c>
      <c r="AX381" s="14" t="s">
        <v>22</v>
      </c>
      <c r="AY381" s="254" t="s">
        <v>133</v>
      </c>
    </row>
    <row r="382" s="2" customFormat="1" ht="16.5" customHeight="1">
      <c r="A382" s="40"/>
      <c r="B382" s="41"/>
      <c r="C382" s="220" t="s">
        <v>484</v>
      </c>
      <c r="D382" s="220" t="s">
        <v>136</v>
      </c>
      <c r="E382" s="221" t="s">
        <v>485</v>
      </c>
      <c r="F382" s="222" t="s">
        <v>486</v>
      </c>
      <c r="G382" s="223" t="s">
        <v>480</v>
      </c>
      <c r="H382" s="224">
        <v>1</v>
      </c>
      <c r="I382" s="225"/>
      <c r="J382" s="226">
        <f>ROUND(I382*H382,2)</f>
        <v>0</v>
      </c>
      <c r="K382" s="222" t="s">
        <v>140</v>
      </c>
      <c r="L382" s="46"/>
      <c r="M382" s="227" t="s">
        <v>20</v>
      </c>
      <c r="N382" s="228" t="s">
        <v>47</v>
      </c>
      <c r="O382" s="86"/>
      <c r="P382" s="229">
        <f>O382*H382</f>
        <v>0</v>
      </c>
      <c r="Q382" s="229">
        <v>0</v>
      </c>
      <c r="R382" s="229">
        <f>Q382*H382</f>
        <v>0</v>
      </c>
      <c r="S382" s="229">
        <v>0</v>
      </c>
      <c r="T382" s="230">
        <f>S382*H382</f>
        <v>0</v>
      </c>
      <c r="U382" s="40"/>
      <c r="V382" s="40"/>
      <c r="W382" s="40"/>
      <c r="X382" s="40"/>
      <c r="Y382" s="40"/>
      <c r="Z382" s="40"/>
      <c r="AA382" s="40"/>
      <c r="AB382" s="40"/>
      <c r="AC382" s="40"/>
      <c r="AD382" s="40"/>
      <c r="AE382" s="40"/>
      <c r="AR382" s="231" t="s">
        <v>481</v>
      </c>
      <c r="AT382" s="231" t="s">
        <v>136</v>
      </c>
      <c r="AU382" s="231" t="s">
        <v>22</v>
      </c>
      <c r="AY382" s="19" t="s">
        <v>133</v>
      </c>
      <c r="BE382" s="232">
        <f>IF(N382="základní",J382,0)</f>
        <v>0</v>
      </c>
      <c r="BF382" s="232">
        <f>IF(N382="snížená",J382,0)</f>
        <v>0</v>
      </c>
      <c r="BG382" s="232">
        <f>IF(N382="zákl. přenesená",J382,0)</f>
        <v>0</v>
      </c>
      <c r="BH382" s="232">
        <f>IF(N382="sníž. přenesená",J382,0)</f>
        <v>0</v>
      </c>
      <c r="BI382" s="232">
        <f>IF(N382="nulová",J382,0)</f>
        <v>0</v>
      </c>
      <c r="BJ382" s="19" t="s">
        <v>22</v>
      </c>
      <c r="BK382" s="232">
        <f>ROUND(I382*H382,2)</f>
        <v>0</v>
      </c>
      <c r="BL382" s="19" t="s">
        <v>481</v>
      </c>
      <c r="BM382" s="231" t="s">
        <v>487</v>
      </c>
    </row>
    <row r="383" s="14" customFormat="1">
      <c r="A383" s="14"/>
      <c r="B383" s="244"/>
      <c r="C383" s="245"/>
      <c r="D383" s="235" t="s">
        <v>147</v>
      </c>
      <c r="E383" s="246" t="s">
        <v>20</v>
      </c>
      <c r="F383" s="247" t="s">
        <v>488</v>
      </c>
      <c r="G383" s="245"/>
      <c r="H383" s="248">
        <v>1</v>
      </c>
      <c r="I383" s="249"/>
      <c r="J383" s="245"/>
      <c r="K383" s="245"/>
      <c r="L383" s="250"/>
      <c r="M383" s="251"/>
      <c r="N383" s="252"/>
      <c r="O383" s="252"/>
      <c r="P383" s="252"/>
      <c r="Q383" s="252"/>
      <c r="R383" s="252"/>
      <c r="S383" s="252"/>
      <c r="T383" s="253"/>
      <c r="U383" s="14"/>
      <c r="V383" s="14"/>
      <c r="W383" s="14"/>
      <c r="X383" s="14"/>
      <c r="Y383" s="14"/>
      <c r="Z383" s="14"/>
      <c r="AA383" s="14"/>
      <c r="AB383" s="14"/>
      <c r="AC383" s="14"/>
      <c r="AD383" s="14"/>
      <c r="AE383" s="14"/>
      <c r="AT383" s="254" t="s">
        <v>147</v>
      </c>
      <c r="AU383" s="254" t="s">
        <v>22</v>
      </c>
      <c r="AV383" s="14" t="s">
        <v>85</v>
      </c>
      <c r="AW383" s="14" t="s">
        <v>38</v>
      </c>
      <c r="AX383" s="14" t="s">
        <v>22</v>
      </c>
      <c r="AY383" s="254" t="s">
        <v>133</v>
      </c>
    </row>
    <row r="384" s="2" customFormat="1" ht="16.5" customHeight="1">
      <c r="A384" s="40"/>
      <c r="B384" s="41"/>
      <c r="C384" s="220" t="s">
        <v>489</v>
      </c>
      <c r="D384" s="220" t="s">
        <v>136</v>
      </c>
      <c r="E384" s="221" t="s">
        <v>490</v>
      </c>
      <c r="F384" s="222" t="s">
        <v>491</v>
      </c>
      <c r="G384" s="223" t="s">
        <v>480</v>
      </c>
      <c r="H384" s="224">
        <v>1</v>
      </c>
      <c r="I384" s="225"/>
      <c r="J384" s="226">
        <f>ROUND(I384*H384,2)</f>
        <v>0</v>
      </c>
      <c r="K384" s="222" t="s">
        <v>140</v>
      </c>
      <c r="L384" s="46"/>
      <c r="M384" s="227" t="s">
        <v>20</v>
      </c>
      <c r="N384" s="228" t="s">
        <v>47</v>
      </c>
      <c r="O384" s="86"/>
      <c r="P384" s="229">
        <f>O384*H384</f>
        <v>0</v>
      </c>
      <c r="Q384" s="229">
        <v>0</v>
      </c>
      <c r="R384" s="229">
        <f>Q384*H384</f>
        <v>0</v>
      </c>
      <c r="S384" s="229">
        <v>0</v>
      </c>
      <c r="T384" s="230">
        <f>S384*H384</f>
        <v>0</v>
      </c>
      <c r="U384" s="40"/>
      <c r="V384" s="40"/>
      <c r="W384" s="40"/>
      <c r="X384" s="40"/>
      <c r="Y384" s="40"/>
      <c r="Z384" s="40"/>
      <c r="AA384" s="40"/>
      <c r="AB384" s="40"/>
      <c r="AC384" s="40"/>
      <c r="AD384" s="40"/>
      <c r="AE384" s="40"/>
      <c r="AR384" s="231" t="s">
        <v>481</v>
      </c>
      <c r="AT384" s="231" t="s">
        <v>136</v>
      </c>
      <c r="AU384" s="231" t="s">
        <v>22</v>
      </c>
      <c r="AY384" s="19" t="s">
        <v>133</v>
      </c>
      <c r="BE384" s="232">
        <f>IF(N384="základní",J384,0)</f>
        <v>0</v>
      </c>
      <c r="BF384" s="232">
        <f>IF(N384="snížená",J384,0)</f>
        <v>0</v>
      </c>
      <c r="BG384" s="232">
        <f>IF(N384="zákl. přenesená",J384,0)</f>
        <v>0</v>
      </c>
      <c r="BH384" s="232">
        <f>IF(N384="sníž. přenesená",J384,0)</f>
        <v>0</v>
      </c>
      <c r="BI384" s="232">
        <f>IF(N384="nulová",J384,0)</f>
        <v>0</v>
      </c>
      <c r="BJ384" s="19" t="s">
        <v>22</v>
      </c>
      <c r="BK384" s="232">
        <f>ROUND(I384*H384,2)</f>
        <v>0</v>
      </c>
      <c r="BL384" s="19" t="s">
        <v>481</v>
      </c>
      <c r="BM384" s="231" t="s">
        <v>492</v>
      </c>
    </row>
    <row r="385" s="14" customFormat="1">
      <c r="A385" s="14"/>
      <c r="B385" s="244"/>
      <c r="C385" s="245"/>
      <c r="D385" s="235" t="s">
        <v>147</v>
      </c>
      <c r="E385" s="246" t="s">
        <v>20</v>
      </c>
      <c r="F385" s="247" t="s">
        <v>488</v>
      </c>
      <c r="G385" s="245"/>
      <c r="H385" s="248">
        <v>1</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147</v>
      </c>
      <c r="AU385" s="254" t="s">
        <v>22</v>
      </c>
      <c r="AV385" s="14" t="s">
        <v>85</v>
      </c>
      <c r="AW385" s="14" t="s">
        <v>38</v>
      </c>
      <c r="AX385" s="14" t="s">
        <v>22</v>
      </c>
      <c r="AY385" s="254" t="s">
        <v>133</v>
      </c>
    </row>
    <row r="386" s="2" customFormat="1" ht="24" customHeight="1">
      <c r="A386" s="40"/>
      <c r="B386" s="41"/>
      <c r="C386" s="220" t="s">
        <v>493</v>
      </c>
      <c r="D386" s="220" t="s">
        <v>136</v>
      </c>
      <c r="E386" s="221" t="s">
        <v>494</v>
      </c>
      <c r="F386" s="222" t="s">
        <v>495</v>
      </c>
      <c r="G386" s="223" t="s">
        <v>480</v>
      </c>
      <c r="H386" s="224">
        <v>1</v>
      </c>
      <c r="I386" s="225"/>
      <c r="J386" s="226">
        <f>ROUND(I386*H386,2)</f>
        <v>0</v>
      </c>
      <c r="K386" s="222" t="s">
        <v>140</v>
      </c>
      <c r="L386" s="46"/>
      <c r="M386" s="227" t="s">
        <v>20</v>
      </c>
      <c r="N386" s="228" t="s">
        <v>47</v>
      </c>
      <c r="O386" s="86"/>
      <c r="P386" s="229">
        <f>O386*H386</f>
        <v>0</v>
      </c>
      <c r="Q386" s="229">
        <v>0</v>
      </c>
      <c r="R386" s="229">
        <f>Q386*H386</f>
        <v>0</v>
      </c>
      <c r="S386" s="229">
        <v>0</v>
      </c>
      <c r="T386" s="230">
        <f>S386*H386</f>
        <v>0</v>
      </c>
      <c r="U386" s="40"/>
      <c r="V386" s="40"/>
      <c r="W386" s="40"/>
      <c r="X386" s="40"/>
      <c r="Y386" s="40"/>
      <c r="Z386" s="40"/>
      <c r="AA386" s="40"/>
      <c r="AB386" s="40"/>
      <c r="AC386" s="40"/>
      <c r="AD386" s="40"/>
      <c r="AE386" s="40"/>
      <c r="AR386" s="231" t="s">
        <v>481</v>
      </c>
      <c r="AT386" s="231" t="s">
        <v>136</v>
      </c>
      <c r="AU386" s="231" t="s">
        <v>22</v>
      </c>
      <c r="AY386" s="19" t="s">
        <v>133</v>
      </c>
      <c r="BE386" s="232">
        <f>IF(N386="základní",J386,0)</f>
        <v>0</v>
      </c>
      <c r="BF386" s="232">
        <f>IF(N386="snížená",J386,0)</f>
        <v>0</v>
      </c>
      <c r="BG386" s="232">
        <f>IF(N386="zákl. přenesená",J386,0)</f>
        <v>0</v>
      </c>
      <c r="BH386" s="232">
        <f>IF(N386="sníž. přenesená",J386,0)</f>
        <v>0</v>
      </c>
      <c r="BI386" s="232">
        <f>IF(N386="nulová",J386,0)</f>
        <v>0</v>
      </c>
      <c r="BJ386" s="19" t="s">
        <v>22</v>
      </c>
      <c r="BK386" s="232">
        <f>ROUND(I386*H386,2)</f>
        <v>0</v>
      </c>
      <c r="BL386" s="19" t="s">
        <v>481</v>
      </c>
      <c r="BM386" s="231" t="s">
        <v>496</v>
      </c>
    </row>
    <row r="387" s="14" customFormat="1">
      <c r="A387" s="14"/>
      <c r="B387" s="244"/>
      <c r="C387" s="245"/>
      <c r="D387" s="235" t="s">
        <v>147</v>
      </c>
      <c r="E387" s="246" t="s">
        <v>20</v>
      </c>
      <c r="F387" s="247" t="s">
        <v>488</v>
      </c>
      <c r="G387" s="245"/>
      <c r="H387" s="248">
        <v>1</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147</v>
      </c>
      <c r="AU387" s="254" t="s">
        <v>22</v>
      </c>
      <c r="AV387" s="14" t="s">
        <v>85</v>
      </c>
      <c r="AW387" s="14" t="s">
        <v>38</v>
      </c>
      <c r="AX387" s="14" t="s">
        <v>22</v>
      </c>
      <c r="AY387" s="254" t="s">
        <v>133</v>
      </c>
    </row>
    <row r="388" s="2" customFormat="1" ht="16.5" customHeight="1">
      <c r="A388" s="40"/>
      <c r="B388" s="41"/>
      <c r="C388" s="220" t="s">
        <v>497</v>
      </c>
      <c r="D388" s="220" t="s">
        <v>136</v>
      </c>
      <c r="E388" s="221" t="s">
        <v>498</v>
      </c>
      <c r="F388" s="222" t="s">
        <v>499</v>
      </c>
      <c r="G388" s="223" t="s">
        <v>480</v>
      </c>
      <c r="H388" s="224">
        <v>1</v>
      </c>
      <c r="I388" s="225"/>
      <c r="J388" s="226">
        <f>ROUND(I388*H388,2)</f>
        <v>0</v>
      </c>
      <c r="K388" s="222" t="s">
        <v>140</v>
      </c>
      <c r="L388" s="46"/>
      <c r="M388" s="227" t="s">
        <v>20</v>
      </c>
      <c r="N388" s="228" t="s">
        <v>47</v>
      </c>
      <c r="O388" s="86"/>
      <c r="P388" s="229">
        <f>O388*H388</f>
        <v>0</v>
      </c>
      <c r="Q388" s="229">
        <v>0</v>
      </c>
      <c r="R388" s="229">
        <f>Q388*H388</f>
        <v>0</v>
      </c>
      <c r="S388" s="229">
        <v>0</v>
      </c>
      <c r="T388" s="230">
        <f>S388*H388</f>
        <v>0</v>
      </c>
      <c r="U388" s="40"/>
      <c r="V388" s="40"/>
      <c r="W388" s="40"/>
      <c r="X388" s="40"/>
      <c r="Y388" s="40"/>
      <c r="Z388" s="40"/>
      <c r="AA388" s="40"/>
      <c r="AB388" s="40"/>
      <c r="AC388" s="40"/>
      <c r="AD388" s="40"/>
      <c r="AE388" s="40"/>
      <c r="AR388" s="231" t="s">
        <v>481</v>
      </c>
      <c r="AT388" s="231" t="s">
        <v>136</v>
      </c>
      <c r="AU388" s="231" t="s">
        <v>22</v>
      </c>
      <c r="AY388" s="19" t="s">
        <v>133</v>
      </c>
      <c r="BE388" s="232">
        <f>IF(N388="základní",J388,0)</f>
        <v>0</v>
      </c>
      <c r="BF388" s="232">
        <f>IF(N388="snížená",J388,0)</f>
        <v>0</v>
      </c>
      <c r="BG388" s="232">
        <f>IF(N388="zákl. přenesená",J388,0)</f>
        <v>0</v>
      </c>
      <c r="BH388" s="232">
        <f>IF(N388="sníž. přenesená",J388,0)</f>
        <v>0</v>
      </c>
      <c r="BI388" s="232">
        <f>IF(N388="nulová",J388,0)</f>
        <v>0</v>
      </c>
      <c r="BJ388" s="19" t="s">
        <v>22</v>
      </c>
      <c r="BK388" s="232">
        <f>ROUND(I388*H388,2)</f>
        <v>0</v>
      </c>
      <c r="BL388" s="19" t="s">
        <v>481</v>
      </c>
      <c r="BM388" s="231" t="s">
        <v>500</v>
      </c>
    </row>
    <row r="389" s="14" customFormat="1">
      <c r="A389" s="14"/>
      <c r="B389" s="244"/>
      <c r="C389" s="245"/>
      <c r="D389" s="235" t="s">
        <v>147</v>
      </c>
      <c r="E389" s="246" t="s">
        <v>20</v>
      </c>
      <c r="F389" s="247" t="s">
        <v>488</v>
      </c>
      <c r="G389" s="245"/>
      <c r="H389" s="248">
        <v>1</v>
      </c>
      <c r="I389" s="249"/>
      <c r="J389" s="245"/>
      <c r="K389" s="245"/>
      <c r="L389" s="250"/>
      <c r="M389" s="251"/>
      <c r="N389" s="252"/>
      <c r="O389" s="252"/>
      <c r="P389" s="252"/>
      <c r="Q389" s="252"/>
      <c r="R389" s="252"/>
      <c r="S389" s="252"/>
      <c r="T389" s="253"/>
      <c r="U389" s="14"/>
      <c r="V389" s="14"/>
      <c r="W389" s="14"/>
      <c r="X389" s="14"/>
      <c r="Y389" s="14"/>
      <c r="Z389" s="14"/>
      <c r="AA389" s="14"/>
      <c r="AB389" s="14"/>
      <c r="AC389" s="14"/>
      <c r="AD389" s="14"/>
      <c r="AE389" s="14"/>
      <c r="AT389" s="254" t="s">
        <v>147</v>
      </c>
      <c r="AU389" s="254" t="s">
        <v>22</v>
      </c>
      <c r="AV389" s="14" t="s">
        <v>85</v>
      </c>
      <c r="AW389" s="14" t="s">
        <v>38</v>
      </c>
      <c r="AX389" s="14" t="s">
        <v>22</v>
      </c>
      <c r="AY389" s="254" t="s">
        <v>133</v>
      </c>
    </row>
    <row r="390" s="2" customFormat="1" ht="16.5" customHeight="1">
      <c r="A390" s="40"/>
      <c r="B390" s="41"/>
      <c r="C390" s="220" t="s">
        <v>501</v>
      </c>
      <c r="D390" s="220" t="s">
        <v>136</v>
      </c>
      <c r="E390" s="221" t="s">
        <v>502</v>
      </c>
      <c r="F390" s="222" t="s">
        <v>503</v>
      </c>
      <c r="G390" s="223" t="s">
        <v>480</v>
      </c>
      <c r="H390" s="224">
        <v>1</v>
      </c>
      <c r="I390" s="225"/>
      <c r="J390" s="226">
        <f>ROUND(I390*H390,2)</f>
        <v>0</v>
      </c>
      <c r="K390" s="222" t="s">
        <v>140</v>
      </c>
      <c r="L390" s="46"/>
      <c r="M390" s="227" t="s">
        <v>20</v>
      </c>
      <c r="N390" s="228" t="s">
        <v>47</v>
      </c>
      <c r="O390" s="86"/>
      <c r="P390" s="229">
        <f>O390*H390</f>
        <v>0</v>
      </c>
      <c r="Q390" s="229">
        <v>0</v>
      </c>
      <c r="R390" s="229">
        <f>Q390*H390</f>
        <v>0</v>
      </c>
      <c r="S390" s="229">
        <v>0</v>
      </c>
      <c r="T390" s="230">
        <f>S390*H390</f>
        <v>0</v>
      </c>
      <c r="U390" s="40"/>
      <c r="V390" s="40"/>
      <c r="W390" s="40"/>
      <c r="X390" s="40"/>
      <c r="Y390" s="40"/>
      <c r="Z390" s="40"/>
      <c r="AA390" s="40"/>
      <c r="AB390" s="40"/>
      <c r="AC390" s="40"/>
      <c r="AD390" s="40"/>
      <c r="AE390" s="40"/>
      <c r="AR390" s="231" t="s">
        <v>481</v>
      </c>
      <c r="AT390" s="231" t="s">
        <v>136</v>
      </c>
      <c r="AU390" s="231" t="s">
        <v>22</v>
      </c>
      <c r="AY390" s="19" t="s">
        <v>133</v>
      </c>
      <c r="BE390" s="232">
        <f>IF(N390="základní",J390,0)</f>
        <v>0</v>
      </c>
      <c r="BF390" s="232">
        <f>IF(N390="snížená",J390,0)</f>
        <v>0</v>
      </c>
      <c r="BG390" s="232">
        <f>IF(N390="zákl. přenesená",J390,0)</f>
        <v>0</v>
      </c>
      <c r="BH390" s="232">
        <f>IF(N390="sníž. přenesená",J390,0)</f>
        <v>0</v>
      </c>
      <c r="BI390" s="232">
        <f>IF(N390="nulová",J390,0)</f>
        <v>0</v>
      </c>
      <c r="BJ390" s="19" t="s">
        <v>22</v>
      </c>
      <c r="BK390" s="232">
        <f>ROUND(I390*H390,2)</f>
        <v>0</v>
      </c>
      <c r="BL390" s="19" t="s">
        <v>481</v>
      </c>
      <c r="BM390" s="231" t="s">
        <v>504</v>
      </c>
    </row>
    <row r="391" s="14" customFormat="1">
      <c r="A391" s="14"/>
      <c r="B391" s="244"/>
      <c r="C391" s="245"/>
      <c r="D391" s="235" t="s">
        <v>147</v>
      </c>
      <c r="E391" s="246" t="s">
        <v>20</v>
      </c>
      <c r="F391" s="247" t="s">
        <v>488</v>
      </c>
      <c r="G391" s="245"/>
      <c r="H391" s="248">
        <v>1</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147</v>
      </c>
      <c r="AU391" s="254" t="s">
        <v>22</v>
      </c>
      <c r="AV391" s="14" t="s">
        <v>85</v>
      </c>
      <c r="AW391" s="14" t="s">
        <v>38</v>
      </c>
      <c r="AX391" s="14" t="s">
        <v>22</v>
      </c>
      <c r="AY391" s="254" t="s">
        <v>133</v>
      </c>
    </row>
    <row r="392" s="2" customFormat="1" ht="16.5" customHeight="1">
      <c r="A392" s="40"/>
      <c r="B392" s="41"/>
      <c r="C392" s="220" t="s">
        <v>505</v>
      </c>
      <c r="D392" s="220" t="s">
        <v>136</v>
      </c>
      <c r="E392" s="221" t="s">
        <v>506</v>
      </c>
      <c r="F392" s="222" t="s">
        <v>507</v>
      </c>
      <c r="G392" s="223" t="s">
        <v>480</v>
      </c>
      <c r="H392" s="224">
        <v>1</v>
      </c>
      <c r="I392" s="225"/>
      <c r="J392" s="226">
        <f>ROUND(I392*H392,2)</f>
        <v>0</v>
      </c>
      <c r="K392" s="222" t="s">
        <v>140</v>
      </c>
      <c r="L392" s="46"/>
      <c r="M392" s="227" t="s">
        <v>20</v>
      </c>
      <c r="N392" s="228" t="s">
        <v>47</v>
      </c>
      <c r="O392" s="86"/>
      <c r="P392" s="229">
        <f>O392*H392</f>
        <v>0</v>
      </c>
      <c r="Q392" s="229">
        <v>0</v>
      </c>
      <c r="R392" s="229">
        <f>Q392*H392</f>
        <v>0</v>
      </c>
      <c r="S392" s="229">
        <v>0</v>
      </c>
      <c r="T392" s="230">
        <f>S392*H392</f>
        <v>0</v>
      </c>
      <c r="U392" s="40"/>
      <c r="V392" s="40"/>
      <c r="W392" s="40"/>
      <c r="X392" s="40"/>
      <c r="Y392" s="40"/>
      <c r="Z392" s="40"/>
      <c r="AA392" s="40"/>
      <c r="AB392" s="40"/>
      <c r="AC392" s="40"/>
      <c r="AD392" s="40"/>
      <c r="AE392" s="40"/>
      <c r="AR392" s="231" t="s">
        <v>481</v>
      </c>
      <c r="AT392" s="231" t="s">
        <v>136</v>
      </c>
      <c r="AU392" s="231" t="s">
        <v>22</v>
      </c>
      <c r="AY392" s="19" t="s">
        <v>133</v>
      </c>
      <c r="BE392" s="232">
        <f>IF(N392="základní",J392,0)</f>
        <v>0</v>
      </c>
      <c r="BF392" s="232">
        <f>IF(N392="snížená",J392,0)</f>
        <v>0</v>
      </c>
      <c r="BG392" s="232">
        <f>IF(N392="zákl. přenesená",J392,0)</f>
        <v>0</v>
      </c>
      <c r="BH392" s="232">
        <f>IF(N392="sníž. přenesená",J392,0)</f>
        <v>0</v>
      </c>
      <c r="BI392" s="232">
        <f>IF(N392="nulová",J392,0)</f>
        <v>0</v>
      </c>
      <c r="BJ392" s="19" t="s">
        <v>22</v>
      </c>
      <c r="BK392" s="232">
        <f>ROUND(I392*H392,2)</f>
        <v>0</v>
      </c>
      <c r="BL392" s="19" t="s">
        <v>481</v>
      </c>
      <c r="BM392" s="231" t="s">
        <v>508</v>
      </c>
    </row>
    <row r="393" s="14" customFormat="1">
      <c r="A393" s="14"/>
      <c r="B393" s="244"/>
      <c r="C393" s="245"/>
      <c r="D393" s="235" t="s">
        <v>147</v>
      </c>
      <c r="E393" s="246" t="s">
        <v>20</v>
      </c>
      <c r="F393" s="247" t="s">
        <v>509</v>
      </c>
      <c r="G393" s="245"/>
      <c r="H393" s="248">
        <v>1</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147</v>
      </c>
      <c r="AU393" s="254" t="s">
        <v>22</v>
      </c>
      <c r="AV393" s="14" t="s">
        <v>85</v>
      </c>
      <c r="AW393" s="14" t="s">
        <v>38</v>
      </c>
      <c r="AX393" s="14" t="s">
        <v>22</v>
      </c>
      <c r="AY393" s="254" t="s">
        <v>133</v>
      </c>
    </row>
    <row r="394" s="2" customFormat="1" ht="24" customHeight="1">
      <c r="A394" s="40"/>
      <c r="B394" s="41"/>
      <c r="C394" s="220" t="s">
        <v>510</v>
      </c>
      <c r="D394" s="220" t="s">
        <v>136</v>
      </c>
      <c r="E394" s="221" t="s">
        <v>511</v>
      </c>
      <c r="F394" s="222" t="s">
        <v>512</v>
      </c>
      <c r="G394" s="223" t="s">
        <v>480</v>
      </c>
      <c r="H394" s="224">
        <v>4</v>
      </c>
      <c r="I394" s="225"/>
      <c r="J394" s="226">
        <f>ROUND(I394*H394,2)</f>
        <v>0</v>
      </c>
      <c r="K394" s="222" t="s">
        <v>140</v>
      </c>
      <c r="L394" s="46"/>
      <c r="M394" s="227" t="s">
        <v>20</v>
      </c>
      <c r="N394" s="228" t="s">
        <v>47</v>
      </c>
      <c r="O394" s="86"/>
      <c r="P394" s="229">
        <f>O394*H394</f>
        <v>0</v>
      </c>
      <c r="Q394" s="229">
        <v>0</v>
      </c>
      <c r="R394" s="229">
        <f>Q394*H394</f>
        <v>0</v>
      </c>
      <c r="S394" s="229">
        <v>0</v>
      </c>
      <c r="T394" s="230">
        <f>S394*H394</f>
        <v>0</v>
      </c>
      <c r="U394" s="40"/>
      <c r="V394" s="40"/>
      <c r="W394" s="40"/>
      <c r="X394" s="40"/>
      <c r="Y394" s="40"/>
      <c r="Z394" s="40"/>
      <c r="AA394" s="40"/>
      <c r="AB394" s="40"/>
      <c r="AC394" s="40"/>
      <c r="AD394" s="40"/>
      <c r="AE394" s="40"/>
      <c r="AR394" s="231" t="s">
        <v>481</v>
      </c>
      <c r="AT394" s="231" t="s">
        <v>136</v>
      </c>
      <c r="AU394" s="231" t="s">
        <v>22</v>
      </c>
      <c r="AY394" s="19" t="s">
        <v>133</v>
      </c>
      <c r="BE394" s="232">
        <f>IF(N394="základní",J394,0)</f>
        <v>0</v>
      </c>
      <c r="BF394" s="232">
        <f>IF(N394="snížená",J394,0)</f>
        <v>0</v>
      </c>
      <c r="BG394" s="232">
        <f>IF(N394="zákl. přenesená",J394,0)</f>
        <v>0</v>
      </c>
      <c r="BH394" s="232">
        <f>IF(N394="sníž. přenesená",J394,0)</f>
        <v>0</v>
      </c>
      <c r="BI394" s="232">
        <f>IF(N394="nulová",J394,0)</f>
        <v>0</v>
      </c>
      <c r="BJ394" s="19" t="s">
        <v>22</v>
      </c>
      <c r="BK394" s="232">
        <f>ROUND(I394*H394,2)</f>
        <v>0</v>
      </c>
      <c r="BL394" s="19" t="s">
        <v>481</v>
      </c>
      <c r="BM394" s="231" t="s">
        <v>513</v>
      </c>
    </row>
    <row r="395" s="14" customFormat="1">
      <c r="A395" s="14"/>
      <c r="B395" s="244"/>
      <c r="C395" s="245"/>
      <c r="D395" s="235" t="s">
        <v>147</v>
      </c>
      <c r="E395" s="246" t="s">
        <v>20</v>
      </c>
      <c r="F395" s="247" t="s">
        <v>514</v>
      </c>
      <c r="G395" s="245"/>
      <c r="H395" s="248">
        <v>4</v>
      </c>
      <c r="I395" s="249"/>
      <c r="J395" s="245"/>
      <c r="K395" s="245"/>
      <c r="L395" s="250"/>
      <c r="M395" s="251"/>
      <c r="N395" s="252"/>
      <c r="O395" s="252"/>
      <c r="P395" s="252"/>
      <c r="Q395" s="252"/>
      <c r="R395" s="252"/>
      <c r="S395" s="252"/>
      <c r="T395" s="253"/>
      <c r="U395" s="14"/>
      <c r="V395" s="14"/>
      <c r="W395" s="14"/>
      <c r="X395" s="14"/>
      <c r="Y395" s="14"/>
      <c r="Z395" s="14"/>
      <c r="AA395" s="14"/>
      <c r="AB395" s="14"/>
      <c r="AC395" s="14"/>
      <c r="AD395" s="14"/>
      <c r="AE395" s="14"/>
      <c r="AT395" s="254" t="s">
        <v>147</v>
      </c>
      <c r="AU395" s="254" t="s">
        <v>22</v>
      </c>
      <c r="AV395" s="14" t="s">
        <v>85</v>
      </c>
      <c r="AW395" s="14" t="s">
        <v>38</v>
      </c>
      <c r="AX395" s="14" t="s">
        <v>22</v>
      </c>
      <c r="AY395" s="254" t="s">
        <v>133</v>
      </c>
    </row>
    <row r="396" s="2" customFormat="1" ht="16.5" customHeight="1">
      <c r="A396" s="40"/>
      <c r="B396" s="41"/>
      <c r="C396" s="220" t="s">
        <v>515</v>
      </c>
      <c r="D396" s="220" t="s">
        <v>136</v>
      </c>
      <c r="E396" s="221" t="s">
        <v>516</v>
      </c>
      <c r="F396" s="222" t="s">
        <v>517</v>
      </c>
      <c r="G396" s="223" t="s">
        <v>480</v>
      </c>
      <c r="H396" s="224">
        <v>4</v>
      </c>
      <c r="I396" s="225"/>
      <c r="J396" s="226">
        <f>ROUND(I396*H396,2)</f>
        <v>0</v>
      </c>
      <c r="K396" s="222" t="s">
        <v>140</v>
      </c>
      <c r="L396" s="46"/>
      <c r="M396" s="227" t="s">
        <v>20</v>
      </c>
      <c r="N396" s="228" t="s">
        <v>47</v>
      </c>
      <c r="O396" s="86"/>
      <c r="P396" s="229">
        <f>O396*H396</f>
        <v>0</v>
      </c>
      <c r="Q396" s="229">
        <v>0</v>
      </c>
      <c r="R396" s="229">
        <f>Q396*H396</f>
        <v>0</v>
      </c>
      <c r="S396" s="229">
        <v>0</v>
      </c>
      <c r="T396" s="230">
        <f>S396*H396</f>
        <v>0</v>
      </c>
      <c r="U396" s="40"/>
      <c r="V396" s="40"/>
      <c r="W396" s="40"/>
      <c r="X396" s="40"/>
      <c r="Y396" s="40"/>
      <c r="Z396" s="40"/>
      <c r="AA396" s="40"/>
      <c r="AB396" s="40"/>
      <c r="AC396" s="40"/>
      <c r="AD396" s="40"/>
      <c r="AE396" s="40"/>
      <c r="AR396" s="231" t="s">
        <v>481</v>
      </c>
      <c r="AT396" s="231" t="s">
        <v>136</v>
      </c>
      <c r="AU396" s="231" t="s">
        <v>22</v>
      </c>
      <c r="AY396" s="19" t="s">
        <v>133</v>
      </c>
      <c r="BE396" s="232">
        <f>IF(N396="základní",J396,0)</f>
        <v>0</v>
      </c>
      <c r="BF396" s="232">
        <f>IF(N396="snížená",J396,0)</f>
        <v>0</v>
      </c>
      <c r="BG396" s="232">
        <f>IF(N396="zákl. přenesená",J396,0)</f>
        <v>0</v>
      </c>
      <c r="BH396" s="232">
        <f>IF(N396="sníž. přenesená",J396,0)</f>
        <v>0</v>
      </c>
      <c r="BI396" s="232">
        <f>IF(N396="nulová",J396,0)</f>
        <v>0</v>
      </c>
      <c r="BJ396" s="19" t="s">
        <v>22</v>
      </c>
      <c r="BK396" s="232">
        <f>ROUND(I396*H396,2)</f>
        <v>0</v>
      </c>
      <c r="BL396" s="19" t="s">
        <v>481</v>
      </c>
      <c r="BM396" s="231" t="s">
        <v>518</v>
      </c>
    </row>
    <row r="397" s="14" customFormat="1">
      <c r="A397" s="14"/>
      <c r="B397" s="244"/>
      <c r="C397" s="245"/>
      <c r="D397" s="235" t="s">
        <v>147</v>
      </c>
      <c r="E397" s="246" t="s">
        <v>20</v>
      </c>
      <c r="F397" s="247" t="s">
        <v>519</v>
      </c>
      <c r="G397" s="245"/>
      <c r="H397" s="248">
        <v>4</v>
      </c>
      <c r="I397" s="249"/>
      <c r="J397" s="245"/>
      <c r="K397" s="245"/>
      <c r="L397" s="250"/>
      <c r="M397" s="251"/>
      <c r="N397" s="252"/>
      <c r="O397" s="252"/>
      <c r="P397" s="252"/>
      <c r="Q397" s="252"/>
      <c r="R397" s="252"/>
      <c r="S397" s="252"/>
      <c r="T397" s="253"/>
      <c r="U397" s="14"/>
      <c r="V397" s="14"/>
      <c r="W397" s="14"/>
      <c r="X397" s="14"/>
      <c r="Y397" s="14"/>
      <c r="Z397" s="14"/>
      <c r="AA397" s="14"/>
      <c r="AB397" s="14"/>
      <c r="AC397" s="14"/>
      <c r="AD397" s="14"/>
      <c r="AE397" s="14"/>
      <c r="AT397" s="254" t="s">
        <v>147</v>
      </c>
      <c r="AU397" s="254" t="s">
        <v>22</v>
      </c>
      <c r="AV397" s="14" t="s">
        <v>85</v>
      </c>
      <c r="AW397" s="14" t="s">
        <v>38</v>
      </c>
      <c r="AX397" s="14" t="s">
        <v>22</v>
      </c>
      <c r="AY397" s="254" t="s">
        <v>133</v>
      </c>
    </row>
    <row r="398" s="12" customFormat="1" ht="25.92" customHeight="1">
      <c r="A398" s="12"/>
      <c r="B398" s="204"/>
      <c r="C398" s="205"/>
      <c r="D398" s="206" t="s">
        <v>75</v>
      </c>
      <c r="E398" s="207" t="s">
        <v>520</v>
      </c>
      <c r="F398" s="207" t="s">
        <v>521</v>
      </c>
      <c r="G398" s="205"/>
      <c r="H398" s="205"/>
      <c r="I398" s="208"/>
      <c r="J398" s="209">
        <f>BK398</f>
        <v>0</v>
      </c>
      <c r="K398" s="205"/>
      <c r="L398" s="210"/>
      <c r="M398" s="211"/>
      <c r="N398" s="212"/>
      <c r="O398" s="212"/>
      <c r="P398" s="213">
        <f>SUM(P399:P401)</f>
        <v>0</v>
      </c>
      <c r="Q398" s="212"/>
      <c r="R398" s="213">
        <f>SUM(R399:R401)</f>
        <v>0</v>
      </c>
      <c r="S398" s="212"/>
      <c r="T398" s="214">
        <f>SUM(T399:T401)</f>
        <v>0</v>
      </c>
      <c r="U398" s="12"/>
      <c r="V398" s="12"/>
      <c r="W398" s="12"/>
      <c r="X398" s="12"/>
      <c r="Y398" s="12"/>
      <c r="Z398" s="12"/>
      <c r="AA398" s="12"/>
      <c r="AB398" s="12"/>
      <c r="AC398" s="12"/>
      <c r="AD398" s="12"/>
      <c r="AE398" s="12"/>
      <c r="AR398" s="215" t="s">
        <v>85</v>
      </c>
      <c r="AT398" s="216" t="s">
        <v>75</v>
      </c>
      <c r="AU398" s="216" t="s">
        <v>76</v>
      </c>
      <c r="AY398" s="215" t="s">
        <v>133</v>
      </c>
      <c r="BK398" s="217">
        <f>SUM(BK399:BK401)</f>
        <v>0</v>
      </c>
    </row>
    <row r="399" s="2" customFormat="1" ht="16.5" customHeight="1">
      <c r="A399" s="40"/>
      <c r="B399" s="41"/>
      <c r="C399" s="220" t="s">
        <v>522</v>
      </c>
      <c r="D399" s="220" t="s">
        <v>136</v>
      </c>
      <c r="E399" s="221" t="s">
        <v>523</v>
      </c>
      <c r="F399" s="222" t="s">
        <v>524</v>
      </c>
      <c r="G399" s="223" t="s">
        <v>139</v>
      </c>
      <c r="H399" s="224">
        <v>3</v>
      </c>
      <c r="I399" s="225"/>
      <c r="J399" s="226">
        <f>ROUND(I399*H399,2)</f>
        <v>0</v>
      </c>
      <c r="K399" s="222" t="s">
        <v>140</v>
      </c>
      <c r="L399" s="46"/>
      <c r="M399" s="227" t="s">
        <v>20</v>
      </c>
      <c r="N399" s="228" t="s">
        <v>47</v>
      </c>
      <c r="O399" s="86"/>
      <c r="P399" s="229">
        <f>O399*H399</f>
        <v>0</v>
      </c>
      <c r="Q399" s="229">
        <v>0</v>
      </c>
      <c r="R399" s="229">
        <f>Q399*H399</f>
        <v>0</v>
      </c>
      <c r="S399" s="229">
        <v>0</v>
      </c>
      <c r="T399" s="230">
        <f>S399*H399</f>
        <v>0</v>
      </c>
      <c r="U399" s="40"/>
      <c r="V399" s="40"/>
      <c r="W399" s="40"/>
      <c r="X399" s="40"/>
      <c r="Y399" s="40"/>
      <c r="Z399" s="40"/>
      <c r="AA399" s="40"/>
      <c r="AB399" s="40"/>
      <c r="AC399" s="40"/>
      <c r="AD399" s="40"/>
      <c r="AE399" s="40"/>
      <c r="AR399" s="231" t="s">
        <v>256</v>
      </c>
      <c r="AT399" s="231" t="s">
        <v>136</v>
      </c>
      <c r="AU399" s="231" t="s">
        <v>22</v>
      </c>
      <c r="AY399" s="19" t="s">
        <v>133</v>
      </c>
      <c r="BE399" s="232">
        <f>IF(N399="základní",J399,0)</f>
        <v>0</v>
      </c>
      <c r="BF399" s="232">
        <f>IF(N399="snížená",J399,0)</f>
        <v>0</v>
      </c>
      <c r="BG399" s="232">
        <f>IF(N399="zákl. přenesená",J399,0)</f>
        <v>0</v>
      </c>
      <c r="BH399" s="232">
        <f>IF(N399="sníž. přenesená",J399,0)</f>
        <v>0</v>
      </c>
      <c r="BI399" s="232">
        <f>IF(N399="nulová",J399,0)</f>
        <v>0</v>
      </c>
      <c r="BJ399" s="19" t="s">
        <v>22</v>
      </c>
      <c r="BK399" s="232">
        <f>ROUND(I399*H399,2)</f>
        <v>0</v>
      </c>
      <c r="BL399" s="19" t="s">
        <v>256</v>
      </c>
      <c r="BM399" s="231" t="s">
        <v>525</v>
      </c>
    </row>
    <row r="400" s="2" customFormat="1" ht="16.5" customHeight="1">
      <c r="A400" s="40"/>
      <c r="B400" s="41"/>
      <c r="C400" s="220" t="s">
        <v>526</v>
      </c>
      <c r="D400" s="220" t="s">
        <v>136</v>
      </c>
      <c r="E400" s="221" t="s">
        <v>527</v>
      </c>
      <c r="F400" s="222" t="s">
        <v>528</v>
      </c>
      <c r="G400" s="223" t="s">
        <v>529</v>
      </c>
      <c r="H400" s="224">
        <v>1</v>
      </c>
      <c r="I400" s="225"/>
      <c r="J400" s="226">
        <f>ROUND(I400*H400,2)</f>
        <v>0</v>
      </c>
      <c r="K400" s="222" t="s">
        <v>140</v>
      </c>
      <c r="L400" s="46"/>
      <c r="M400" s="227" t="s">
        <v>20</v>
      </c>
      <c r="N400" s="228" t="s">
        <v>47</v>
      </c>
      <c r="O400" s="86"/>
      <c r="P400" s="229">
        <f>O400*H400</f>
        <v>0</v>
      </c>
      <c r="Q400" s="229">
        <v>0</v>
      </c>
      <c r="R400" s="229">
        <f>Q400*H400</f>
        <v>0</v>
      </c>
      <c r="S400" s="229">
        <v>0</v>
      </c>
      <c r="T400" s="230">
        <f>S400*H400</f>
        <v>0</v>
      </c>
      <c r="U400" s="40"/>
      <c r="V400" s="40"/>
      <c r="W400" s="40"/>
      <c r="X400" s="40"/>
      <c r="Y400" s="40"/>
      <c r="Z400" s="40"/>
      <c r="AA400" s="40"/>
      <c r="AB400" s="40"/>
      <c r="AC400" s="40"/>
      <c r="AD400" s="40"/>
      <c r="AE400" s="40"/>
      <c r="AR400" s="231" t="s">
        <v>256</v>
      </c>
      <c r="AT400" s="231" t="s">
        <v>136</v>
      </c>
      <c r="AU400" s="231" t="s">
        <v>22</v>
      </c>
      <c r="AY400" s="19" t="s">
        <v>133</v>
      </c>
      <c r="BE400" s="232">
        <f>IF(N400="základní",J400,0)</f>
        <v>0</v>
      </c>
      <c r="BF400" s="232">
        <f>IF(N400="snížená",J400,0)</f>
        <v>0</v>
      </c>
      <c r="BG400" s="232">
        <f>IF(N400="zákl. přenesená",J400,0)</f>
        <v>0</v>
      </c>
      <c r="BH400" s="232">
        <f>IF(N400="sníž. přenesená",J400,0)</f>
        <v>0</v>
      </c>
      <c r="BI400" s="232">
        <f>IF(N400="nulová",J400,0)</f>
        <v>0</v>
      </c>
      <c r="BJ400" s="19" t="s">
        <v>22</v>
      </c>
      <c r="BK400" s="232">
        <f>ROUND(I400*H400,2)</f>
        <v>0</v>
      </c>
      <c r="BL400" s="19" t="s">
        <v>256</v>
      </c>
      <c r="BM400" s="231" t="s">
        <v>530</v>
      </c>
    </row>
    <row r="401" s="2" customFormat="1" ht="16.5" customHeight="1">
      <c r="A401" s="40"/>
      <c r="B401" s="41"/>
      <c r="C401" s="220" t="s">
        <v>531</v>
      </c>
      <c r="D401" s="220" t="s">
        <v>136</v>
      </c>
      <c r="E401" s="221" t="s">
        <v>532</v>
      </c>
      <c r="F401" s="222" t="s">
        <v>533</v>
      </c>
      <c r="G401" s="223" t="s">
        <v>529</v>
      </c>
      <c r="H401" s="224">
        <v>1</v>
      </c>
      <c r="I401" s="225"/>
      <c r="J401" s="226">
        <f>ROUND(I401*H401,2)</f>
        <v>0</v>
      </c>
      <c r="K401" s="222" t="s">
        <v>140</v>
      </c>
      <c r="L401" s="46"/>
      <c r="M401" s="227" t="s">
        <v>20</v>
      </c>
      <c r="N401" s="228" t="s">
        <v>47</v>
      </c>
      <c r="O401" s="86"/>
      <c r="P401" s="229">
        <f>O401*H401</f>
        <v>0</v>
      </c>
      <c r="Q401" s="229">
        <v>0</v>
      </c>
      <c r="R401" s="229">
        <f>Q401*H401</f>
        <v>0</v>
      </c>
      <c r="S401" s="229">
        <v>0</v>
      </c>
      <c r="T401" s="230">
        <f>S401*H401</f>
        <v>0</v>
      </c>
      <c r="U401" s="40"/>
      <c r="V401" s="40"/>
      <c r="W401" s="40"/>
      <c r="X401" s="40"/>
      <c r="Y401" s="40"/>
      <c r="Z401" s="40"/>
      <c r="AA401" s="40"/>
      <c r="AB401" s="40"/>
      <c r="AC401" s="40"/>
      <c r="AD401" s="40"/>
      <c r="AE401" s="40"/>
      <c r="AR401" s="231" t="s">
        <v>256</v>
      </c>
      <c r="AT401" s="231" t="s">
        <v>136</v>
      </c>
      <c r="AU401" s="231" t="s">
        <v>22</v>
      </c>
      <c r="AY401" s="19" t="s">
        <v>133</v>
      </c>
      <c r="BE401" s="232">
        <f>IF(N401="základní",J401,0)</f>
        <v>0</v>
      </c>
      <c r="BF401" s="232">
        <f>IF(N401="snížená",J401,0)</f>
        <v>0</v>
      </c>
      <c r="BG401" s="232">
        <f>IF(N401="zákl. přenesená",J401,0)</f>
        <v>0</v>
      </c>
      <c r="BH401" s="232">
        <f>IF(N401="sníž. přenesená",J401,0)</f>
        <v>0</v>
      </c>
      <c r="BI401" s="232">
        <f>IF(N401="nulová",J401,0)</f>
        <v>0</v>
      </c>
      <c r="BJ401" s="19" t="s">
        <v>22</v>
      </c>
      <c r="BK401" s="232">
        <f>ROUND(I401*H401,2)</f>
        <v>0</v>
      </c>
      <c r="BL401" s="19" t="s">
        <v>256</v>
      </c>
      <c r="BM401" s="231" t="s">
        <v>534</v>
      </c>
    </row>
    <row r="402" s="12" customFormat="1" ht="25.92" customHeight="1">
      <c r="A402" s="12"/>
      <c r="B402" s="204"/>
      <c r="C402" s="205"/>
      <c r="D402" s="206" t="s">
        <v>75</v>
      </c>
      <c r="E402" s="207" t="s">
        <v>535</v>
      </c>
      <c r="F402" s="207" t="s">
        <v>536</v>
      </c>
      <c r="G402" s="205"/>
      <c r="H402" s="205"/>
      <c r="I402" s="208"/>
      <c r="J402" s="209">
        <f>BK402</f>
        <v>0</v>
      </c>
      <c r="K402" s="205"/>
      <c r="L402" s="210"/>
      <c r="M402" s="211"/>
      <c r="N402" s="212"/>
      <c r="O402" s="212"/>
      <c r="P402" s="213">
        <f>P403+P447+P453+P463+P466+P659+P716+P816+P838+P982+P1003+P1010+P1108</f>
        <v>0</v>
      </c>
      <c r="Q402" s="212"/>
      <c r="R402" s="213">
        <f>R403+R447+R453+R463+R466+R659+R716+R816+R838+R982+R1003+R1010+R1108</f>
        <v>17.800891052313997</v>
      </c>
      <c r="S402" s="212"/>
      <c r="T402" s="214">
        <f>T403+T447+T453+T463+T466+T659+T716+T816+T838+T982+T1003+T1010+T1108</f>
        <v>25.457816109999996</v>
      </c>
      <c r="U402" s="12"/>
      <c r="V402" s="12"/>
      <c r="W402" s="12"/>
      <c r="X402" s="12"/>
      <c r="Y402" s="12"/>
      <c r="Z402" s="12"/>
      <c r="AA402" s="12"/>
      <c r="AB402" s="12"/>
      <c r="AC402" s="12"/>
      <c r="AD402" s="12"/>
      <c r="AE402" s="12"/>
      <c r="AR402" s="215" t="s">
        <v>85</v>
      </c>
      <c r="AT402" s="216" t="s">
        <v>75</v>
      </c>
      <c r="AU402" s="216" t="s">
        <v>76</v>
      </c>
      <c r="AY402" s="215" t="s">
        <v>133</v>
      </c>
      <c r="BK402" s="217">
        <f>BK403+BK447+BK453+BK463+BK466+BK659+BK716+BK816+BK838+BK982+BK1003+BK1010+BK1108</f>
        <v>0</v>
      </c>
    </row>
    <row r="403" s="12" customFormat="1" ht="22.8" customHeight="1">
      <c r="A403" s="12"/>
      <c r="B403" s="204"/>
      <c r="C403" s="205"/>
      <c r="D403" s="206" t="s">
        <v>75</v>
      </c>
      <c r="E403" s="218" t="s">
        <v>537</v>
      </c>
      <c r="F403" s="218" t="s">
        <v>538</v>
      </c>
      <c r="G403" s="205"/>
      <c r="H403" s="205"/>
      <c r="I403" s="208"/>
      <c r="J403" s="219">
        <f>BK403</f>
        <v>0</v>
      </c>
      <c r="K403" s="205"/>
      <c r="L403" s="210"/>
      <c r="M403" s="211"/>
      <c r="N403" s="212"/>
      <c r="O403" s="212"/>
      <c r="P403" s="213">
        <f>SUM(P404:P446)</f>
        <v>0</v>
      </c>
      <c r="Q403" s="212"/>
      <c r="R403" s="213">
        <f>SUM(R404:R446)</f>
        <v>5.7471894800000003</v>
      </c>
      <c r="S403" s="212"/>
      <c r="T403" s="214">
        <f>SUM(T404:T446)</f>
        <v>11.6528776</v>
      </c>
      <c r="U403" s="12"/>
      <c r="V403" s="12"/>
      <c r="W403" s="12"/>
      <c r="X403" s="12"/>
      <c r="Y403" s="12"/>
      <c r="Z403" s="12"/>
      <c r="AA403" s="12"/>
      <c r="AB403" s="12"/>
      <c r="AC403" s="12"/>
      <c r="AD403" s="12"/>
      <c r="AE403" s="12"/>
      <c r="AR403" s="215" t="s">
        <v>85</v>
      </c>
      <c r="AT403" s="216" t="s">
        <v>75</v>
      </c>
      <c r="AU403" s="216" t="s">
        <v>22</v>
      </c>
      <c r="AY403" s="215" t="s">
        <v>133</v>
      </c>
      <c r="BK403" s="217">
        <f>SUM(BK404:BK446)</f>
        <v>0</v>
      </c>
    </row>
    <row r="404" s="2" customFormat="1" ht="24" customHeight="1">
      <c r="A404" s="40"/>
      <c r="B404" s="41"/>
      <c r="C404" s="220" t="s">
        <v>539</v>
      </c>
      <c r="D404" s="220" t="s">
        <v>136</v>
      </c>
      <c r="E404" s="221" t="s">
        <v>540</v>
      </c>
      <c r="F404" s="222" t="s">
        <v>541</v>
      </c>
      <c r="G404" s="223" t="s">
        <v>183</v>
      </c>
      <c r="H404" s="224">
        <v>91.332999999999998</v>
      </c>
      <c r="I404" s="225"/>
      <c r="J404" s="226">
        <f>ROUND(I404*H404,2)</f>
        <v>0</v>
      </c>
      <c r="K404" s="222" t="s">
        <v>207</v>
      </c>
      <c r="L404" s="46"/>
      <c r="M404" s="227" t="s">
        <v>20</v>
      </c>
      <c r="N404" s="228" t="s">
        <v>47</v>
      </c>
      <c r="O404" s="86"/>
      <c r="P404" s="229">
        <f>O404*H404</f>
        <v>0</v>
      </c>
      <c r="Q404" s="229">
        <v>0.00029999999999999997</v>
      </c>
      <c r="R404" s="229">
        <f>Q404*H404</f>
        <v>0.027399899999999998</v>
      </c>
      <c r="S404" s="229">
        <v>0</v>
      </c>
      <c r="T404" s="230">
        <f>S404*H404</f>
        <v>0</v>
      </c>
      <c r="U404" s="40"/>
      <c r="V404" s="40"/>
      <c r="W404" s="40"/>
      <c r="X404" s="40"/>
      <c r="Y404" s="40"/>
      <c r="Z404" s="40"/>
      <c r="AA404" s="40"/>
      <c r="AB404" s="40"/>
      <c r="AC404" s="40"/>
      <c r="AD404" s="40"/>
      <c r="AE404" s="40"/>
      <c r="AR404" s="231" t="s">
        <v>256</v>
      </c>
      <c r="AT404" s="231" t="s">
        <v>136</v>
      </c>
      <c r="AU404" s="231" t="s">
        <v>85</v>
      </c>
      <c r="AY404" s="19" t="s">
        <v>133</v>
      </c>
      <c r="BE404" s="232">
        <f>IF(N404="základní",J404,0)</f>
        <v>0</v>
      </c>
      <c r="BF404" s="232">
        <f>IF(N404="snížená",J404,0)</f>
        <v>0</v>
      </c>
      <c r="BG404" s="232">
        <f>IF(N404="zákl. přenesená",J404,0)</f>
        <v>0</v>
      </c>
      <c r="BH404" s="232">
        <f>IF(N404="sníž. přenesená",J404,0)</f>
        <v>0</v>
      </c>
      <c r="BI404" s="232">
        <f>IF(N404="nulová",J404,0)</f>
        <v>0</v>
      </c>
      <c r="BJ404" s="19" t="s">
        <v>22</v>
      </c>
      <c r="BK404" s="232">
        <f>ROUND(I404*H404,2)</f>
        <v>0</v>
      </c>
      <c r="BL404" s="19" t="s">
        <v>256</v>
      </c>
      <c r="BM404" s="231" t="s">
        <v>542</v>
      </c>
    </row>
    <row r="405" s="13" customFormat="1">
      <c r="A405" s="13"/>
      <c r="B405" s="233"/>
      <c r="C405" s="234"/>
      <c r="D405" s="235" t="s">
        <v>147</v>
      </c>
      <c r="E405" s="236" t="s">
        <v>20</v>
      </c>
      <c r="F405" s="237" t="s">
        <v>543</v>
      </c>
      <c r="G405" s="234"/>
      <c r="H405" s="236" t="s">
        <v>20</v>
      </c>
      <c r="I405" s="238"/>
      <c r="J405" s="234"/>
      <c r="K405" s="234"/>
      <c r="L405" s="239"/>
      <c r="M405" s="240"/>
      <c r="N405" s="241"/>
      <c r="O405" s="241"/>
      <c r="P405" s="241"/>
      <c r="Q405" s="241"/>
      <c r="R405" s="241"/>
      <c r="S405" s="241"/>
      <c r="T405" s="242"/>
      <c r="U405" s="13"/>
      <c r="V405" s="13"/>
      <c r="W405" s="13"/>
      <c r="X405" s="13"/>
      <c r="Y405" s="13"/>
      <c r="Z405" s="13"/>
      <c r="AA405" s="13"/>
      <c r="AB405" s="13"/>
      <c r="AC405" s="13"/>
      <c r="AD405" s="13"/>
      <c r="AE405" s="13"/>
      <c r="AT405" s="243" t="s">
        <v>147</v>
      </c>
      <c r="AU405" s="243" t="s">
        <v>85</v>
      </c>
      <c r="AV405" s="13" t="s">
        <v>22</v>
      </c>
      <c r="AW405" s="13" t="s">
        <v>38</v>
      </c>
      <c r="AX405" s="13" t="s">
        <v>76</v>
      </c>
      <c r="AY405" s="243" t="s">
        <v>133</v>
      </c>
    </row>
    <row r="406" s="14" customFormat="1">
      <c r="A406" s="14"/>
      <c r="B406" s="244"/>
      <c r="C406" s="245"/>
      <c r="D406" s="235" t="s">
        <v>147</v>
      </c>
      <c r="E406" s="246" t="s">
        <v>20</v>
      </c>
      <c r="F406" s="247" t="s">
        <v>544</v>
      </c>
      <c r="G406" s="245"/>
      <c r="H406" s="248">
        <v>72.569000000000003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147</v>
      </c>
      <c r="AU406" s="254" t="s">
        <v>85</v>
      </c>
      <c r="AV406" s="14" t="s">
        <v>85</v>
      </c>
      <c r="AW406" s="14" t="s">
        <v>38</v>
      </c>
      <c r="AX406" s="14" t="s">
        <v>76</v>
      </c>
      <c r="AY406" s="254" t="s">
        <v>133</v>
      </c>
    </row>
    <row r="407" s="14" customFormat="1">
      <c r="A407" s="14"/>
      <c r="B407" s="244"/>
      <c r="C407" s="245"/>
      <c r="D407" s="235" t="s">
        <v>147</v>
      </c>
      <c r="E407" s="246" t="s">
        <v>20</v>
      </c>
      <c r="F407" s="247" t="s">
        <v>545</v>
      </c>
      <c r="G407" s="245"/>
      <c r="H407" s="248">
        <v>5.2439999999999998</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147</v>
      </c>
      <c r="AU407" s="254" t="s">
        <v>85</v>
      </c>
      <c r="AV407" s="14" t="s">
        <v>85</v>
      </c>
      <c r="AW407" s="14" t="s">
        <v>38</v>
      </c>
      <c r="AX407" s="14" t="s">
        <v>76</v>
      </c>
      <c r="AY407" s="254" t="s">
        <v>133</v>
      </c>
    </row>
    <row r="408" s="14" customFormat="1">
      <c r="A408" s="14"/>
      <c r="B408" s="244"/>
      <c r="C408" s="245"/>
      <c r="D408" s="235" t="s">
        <v>147</v>
      </c>
      <c r="E408" s="246" t="s">
        <v>20</v>
      </c>
      <c r="F408" s="247" t="s">
        <v>546</v>
      </c>
      <c r="G408" s="245"/>
      <c r="H408" s="248">
        <v>13.52</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147</v>
      </c>
      <c r="AU408" s="254" t="s">
        <v>85</v>
      </c>
      <c r="AV408" s="14" t="s">
        <v>85</v>
      </c>
      <c r="AW408" s="14" t="s">
        <v>38</v>
      </c>
      <c r="AX408" s="14" t="s">
        <v>76</v>
      </c>
      <c r="AY408" s="254" t="s">
        <v>133</v>
      </c>
    </row>
    <row r="409" s="15" customFormat="1">
      <c r="A409" s="15"/>
      <c r="B409" s="255"/>
      <c r="C409" s="256"/>
      <c r="D409" s="235" t="s">
        <v>147</v>
      </c>
      <c r="E409" s="257" t="s">
        <v>20</v>
      </c>
      <c r="F409" s="258" t="s">
        <v>159</v>
      </c>
      <c r="G409" s="256"/>
      <c r="H409" s="259">
        <v>91.332999999999998</v>
      </c>
      <c r="I409" s="260"/>
      <c r="J409" s="256"/>
      <c r="K409" s="256"/>
      <c r="L409" s="261"/>
      <c r="M409" s="262"/>
      <c r="N409" s="263"/>
      <c r="O409" s="263"/>
      <c r="P409" s="263"/>
      <c r="Q409" s="263"/>
      <c r="R409" s="263"/>
      <c r="S409" s="263"/>
      <c r="T409" s="264"/>
      <c r="U409" s="15"/>
      <c r="V409" s="15"/>
      <c r="W409" s="15"/>
      <c r="X409" s="15"/>
      <c r="Y409" s="15"/>
      <c r="Z409" s="15"/>
      <c r="AA409" s="15"/>
      <c r="AB409" s="15"/>
      <c r="AC409" s="15"/>
      <c r="AD409" s="15"/>
      <c r="AE409" s="15"/>
      <c r="AT409" s="265" t="s">
        <v>147</v>
      </c>
      <c r="AU409" s="265" t="s">
        <v>85</v>
      </c>
      <c r="AV409" s="15" t="s">
        <v>160</v>
      </c>
      <c r="AW409" s="15" t="s">
        <v>38</v>
      </c>
      <c r="AX409" s="15" t="s">
        <v>22</v>
      </c>
      <c r="AY409" s="265" t="s">
        <v>133</v>
      </c>
    </row>
    <row r="410" s="2" customFormat="1" ht="16.5" customHeight="1">
      <c r="A410" s="40"/>
      <c r="B410" s="41"/>
      <c r="C410" s="266" t="s">
        <v>547</v>
      </c>
      <c r="D410" s="266" t="s">
        <v>220</v>
      </c>
      <c r="E410" s="267" t="s">
        <v>548</v>
      </c>
      <c r="F410" s="268" t="s">
        <v>549</v>
      </c>
      <c r="G410" s="269" t="s">
        <v>183</v>
      </c>
      <c r="H410" s="270">
        <v>93.159999999999997</v>
      </c>
      <c r="I410" s="271"/>
      <c r="J410" s="272">
        <f>ROUND(I410*H410,2)</f>
        <v>0</v>
      </c>
      <c r="K410" s="268" t="s">
        <v>207</v>
      </c>
      <c r="L410" s="273"/>
      <c r="M410" s="274" t="s">
        <v>20</v>
      </c>
      <c r="N410" s="275" t="s">
        <v>47</v>
      </c>
      <c r="O410" s="86"/>
      <c r="P410" s="229">
        <f>O410*H410</f>
        <v>0</v>
      </c>
      <c r="Q410" s="229">
        <v>0.0030400000000000002</v>
      </c>
      <c r="R410" s="229">
        <f>Q410*H410</f>
        <v>0.28320640000000002</v>
      </c>
      <c r="S410" s="229">
        <v>0</v>
      </c>
      <c r="T410" s="230">
        <f>S410*H410</f>
        <v>0</v>
      </c>
      <c r="U410" s="40"/>
      <c r="V410" s="40"/>
      <c r="W410" s="40"/>
      <c r="X410" s="40"/>
      <c r="Y410" s="40"/>
      <c r="Z410" s="40"/>
      <c r="AA410" s="40"/>
      <c r="AB410" s="40"/>
      <c r="AC410" s="40"/>
      <c r="AD410" s="40"/>
      <c r="AE410" s="40"/>
      <c r="AR410" s="231" t="s">
        <v>358</v>
      </c>
      <c r="AT410" s="231" t="s">
        <v>220</v>
      </c>
      <c r="AU410" s="231" t="s">
        <v>85</v>
      </c>
      <c r="AY410" s="19" t="s">
        <v>133</v>
      </c>
      <c r="BE410" s="232">
        <f>IF(N410="základní",J410,0)</f>
        <v>0</v>
      </c>
      <c r="BF410" s="232">
        <f>IF(N410="snížená",J410,0)</f>
        <v>0</v>
      </c>
      <c r="BG410" s="232">
        <f>IF(N410="zákl. přenesená",J410,0)</f>
        <v>0</v>
      </c>
      <c r="BH410" s="232">
        <f>IF(N410="sníž. přenesená",J410,0)</f>
        <v>0</v>
      </c>
      <c r="BI410" s="232">
        <f>IF(N410="nulová",J410,0)</f>
        <v>0</v>
      </c>
      <c r="BJ410" s="19" t="s">
        <v>22</v>
      </c>
      <c r="BK410" s="232">
        <f>ROUND(I410*H410,2)</f>
        <v>0</v>
      </c>
      <c r="BL410" s="19" t="s">
        <v>256</v>
      </c>
      <c r="BM410" s="231" t="s">
        <v>550</v>
      </c>
    </row>
    <row r="411" s="14" customFormat="1">
      <c r="A411" s="14"/>
      <c r="B411" s="244"/>
      <c r="C411" s="245"/>
      <c r="D411" s="235" t="s">
        <v>147</v>
      </c>
      <c r="E411" s="246" t="s">
        <v>20</v>
      </c>
      <c r="F411" s="247" t="s">
        <v>551</v>
      </c>
      <c r="G411" s="245"/>
      <c r="H411" s="248">
        <v>93.159999999999997</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147</v>
      </c>
      <c r="AU411" s="254" t="s">
        <v>85</v>
      </c>
      <c r="AV411" s="14" t="s">
        <v>85</v>
      </c>
      <c r="AW411" s="14" t="s">
        <v>38</v>
      </c>
      <c r="AX411" s="14" t="s">
        <v>22</v>
      </c>
      <c r="AY411" s="254" t="s">
        <v>133</v>
      </c>
    </row>
    <row r="412" s="2" customFormat="1" ht="24" customHeight="1">
      <c r="A412" s="40"/>
      <c r="B412" s="41"/>
      <c r="C412" s="220" t="s">
        <v>552</v>
      </c>
      <c r="D412" s="220" t="s">
        <v>136</v>
      </c>
      <c r="E412" s="221" t="s">
        <v>553</v>
      </c>
      <c r="F412" s="222" t="s">
        <v>554</v>
      </c>
      <c r="G412" s="223" t="s">
        <v>183</v>
      </c>
      <c r="H412" s="224">
        <v>171.66800000000001</v>
      </c>
      <c r="I412" s="225"/>
      <c r="J412" s="226">
        <f>ROUND(I412*H412,2)</f>
        <v>0</v>
      </c>
      <c r="K412" s="222" t="s">
        <v>207</v>
      </c>
      <c r="L412" s="46"/>
      <c r="M412" s="227" t="s">
        <v>20</v>
      </c>
      <c r="N412" s="228" t="s">
        <v>47</v>
      </c>
      <c r="O412" s="86"/>
      <c r="P412" s="229">
        <f>O412*H412</f>
        <v>0</v>
      </c>
      <c r="Q412" s="229">
        <v>0</v>
      </c>
      <c r="R412" s="229">
        <f>Q412*H412</f>
        <v>0</v>
      </c>
      <c r="S412" s="229">
        <v>0</v>
      </c>
      <c r="T412" s="230">
        <f>S412*H412</f>
        <v>0</v>
      </c>
      <c r="U412" s="40"/>
      <c r="V412" s="40"/>
      <c r="W412" s="40"/>
      <c r="X412" s="40"/>
      <c r="Y412" s="40"/>
      <c r="Z412" s="40"/>
      <c r="AA412" s="40"/>
      <c r="AB412" s="40"/>
      <c r="AC412" s="40"/>
      <c r="AD412" s="40"/>
      <c r="AE412" s="40"/>
      <c r="AR412" s="231" t="s">
        <v>256</v>
      </c>
      <c r="AT412" s="231" t="s">
        <v>136</v>
      </c>
      <c r="AU412" s="231" t="s">
        <v>85</v>
      </c>
      <c r="AY412" s="19" t="s">
        <v>133</v>
      </c>
      <c r="BE412" s="232">
        <f>IF(N412="základní",J412,0)</f>
        <v>0</v>
      </c>
      <c r="BF412" s="232">
        <f>IF(N412="snížená",J412,0)</f>
        <v>0</v>
      </c>
      <c r="BG412" s="232">
        <f>IF(N412="zákl. přenesená",J412,0)</f>
        <v>0</v>
      </c>
      <c r="BH412" s="232">
        <f>IF(N412="sníž. přenesená",J412,0)</f>
        <v>0</v>
      </c>
      <c r="BI412" s="232">
        <f>IF(N412="nulová",J412,0)</f>
        <v>0</v>
      </c>
      <c r="BJ412" s="19" t="s">
        <v>22</v>
      </c>
      <c r="BK412" s="232">
        <f>ROUND(I412*H412,2)</f>
        <v>0</v>
      </c>
      <c r="BL412" s="19" t="s">
        <v>256</v>
      </c>
      <c r="BM412" s="231" t="s">
        <v>555</v>
      </c>
    </row>
    <row r="413" s="2" customFormat="1">
      <c r="A413" s="40"/>
      <c r="B413" s="41"/>
      <c r="C413" s="42"/>
      <c r="D413" s="235" t="s">
        <v>288</v>
      </c>
      <c r="E413" s="42"/>
      <c r="F413" s="276" t="s">
        <v>556</v>
      </c>
      <c r="G413" s="42"/>
      <c r="H413" s="42"/>
      <c r="I413" s="138"/>
      <c r="J413" s="42"/>
      <c r="K413" s="42"/>
      <c r="L413" s="46"/>
      <c r="M413" s="277"/>
      <c r="N413" s="278"/>
      <c r="O413" s="86"/>
      <c r="P413" s="86"/>
      <c r="Q413" s="86"/>
      <c r="R413" s="86"/>
      <c r="S413" s="86"/>
      <c r="T413" s="87"/>
      <c r="U413" s="40"/>
      <c r="V413" s="40"/>
      <c r="W413" s="40"/>
      <c r="X413" s="40"/>
      <c r="Y413" s="40"/>
      <c r="Z413" s="40"/>
      <c r="AA413" s="40"/>
      <c r="AB413" s="40"/>
      <c r="AC413" s="40"/>
      <c r="AD413" s="40"/>
      <c r="AE413" s="40"/>
      <c r="AT413" s="19" t="s">
        <v>288</v>
      </c>
      <c r="AU413" s="19" t="s">
        <v>85</v>
      </c>
    </row>
    <row r="414" s="13" customFormat="1">
      <c r="A414" s="13"/>
      <c r="B414" s="233"/>
      <c r="C414" s="234"/>
      <c r="D414" s="235" t="s">
        <v>147</v>
      </c>
      <c r="E414" s="236" t="s">
        <v>20</v>
      </c>
      <c r="F414" s="237" t="s">
        <v>557</v>
      </c>
      <c r="G414" s="234"/>
      <c r="H414" s="236" t="s">
        <v>20</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147</v>
      </c>
      <c r="AU414" s="243" t="s">
        <v>85</v>
      </c>
      <c r="AV414" s="13" t="s">
        <v>22</v>
      </c>
      <c r="AW414" s="13" t="s">
        <v>38</v>
      </c>
      <c r="AX414" s="13" t="s">
        <v>76</v>
      </c>
      <c r="AY414" s="243" t="s">
        <v>133</v>
      </c>
    </row>
    <row r="415" s="14" customFormat="1">
      <c r="A415" s="14"/>
      <c r="B415" s="244"/>
      <c r="C415" s="245"/>
      <c r="D415" s="235" t="s">
        <v>147</v>
      </c>
      <c r="E415" s="246" t="s">
        <v>20</v>
      </c>
      <c r="F415" s="247" t="s">
        <v>558</v>
      </c>
      <c r="G415" s="245"/>
      <c r="H415" s="248">
        <v>171.66800000000001</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147</v>
      </c>
      <c r="AU415" s="254" t="s">
        <v>85</v>
      </c>
      <c r="AV415" s="14" t="s">
        <v>85</v>
      </c>
      <c r="AW415" s="14" t="s">
        <v>38</v>
      </c>
      <c r="AX415" s="14" t="s">
        <v>22</v>
      </c>
      <c r="AY415" s="254" t="s">
        <v>133</v>
      </c>
    </row>
    <row r="416" s="2" customFormat="1" ht="16.5" customHeight="1">
      <c r="A416" s="40"/>
      <c r="B416" s="41"/>
      <c r="C416" s="266" t="s">
        <v>559</v>
      </c>
      <c r="D416" s="266" t="s">
        <v>220</v>
      </c>
      <c r="E416" s="267" t="s">
        <v>560</v>
      </c>
      <c r="F416" s="268" t="s">
        <v>561</v>
      </c>
      <c r="G416" s="269" t="s">
        <v>183</v>
      </c>
      <c r="H416" s="270">
        <v>87.551000000000002</v>
      </c>
      <c r="I416" s="271"/>
      <c r="J416" s="272">
        <f>ROUND(I416*H416,2)</f>
        <v>0</v>
      </c>
      <c r="K416" s="268" t="s">
        <v>207</v>
      </c>
      <c r="L416" s="273"/>
      <c r="M416" s="274" t="s">
        <v>20</v>
      </c>
      <c r="N416" s="275" t="s">
        <v>47</v>
      </c>
      <c r="O416" s="86"/>
      <c r="P416" s="229">
        <f>O416*H416</f>
        <v>0</v>
      </c>
      <c r="Q416" s="229">
        <v>0.00122</v>
      </c>
      <c r="R416" s="229">
        <f>Q416*H416</f>
        <v>0.10681222</v>
      </c>
      <c r="S416" s="229">
        <v>0</v>
      </c>
      <c r="T416" s="230">
        <f>S416*H416</f>
        <v>0</v>
      </c>
      <c r="U416" s="40"/>
      <c r="V416" s="40"/>
      <c r="W416" s="40"/>
      <c r="X416" s="40"/>
      <c r="Y416" s="40"/>
      <c r="Z416" s="40"/>
      <c r="AA416" s="40"/>
      <c r="AB416" s="40"/>
      <c r="AC416" s="40"/>
      <c r="AD416" s="40"/>
      <c r="AE416" s="40"/>
      <c r="AR416" s="231" t="s">
        <v>358</v>
      </c>
      <c r="AT416" s="231" t="s">
        <v>220</v>
      </c>
      <c r="AU416" s="231" t="s">
        <v>85</v>
      </c>
      <c r="AY416" s="19" t="s">
        <v>133</v>
      </c>
      <c r="BE416" s="232">
        <f>IF(N416="základní",J416,0)</f>
        <v>0</v>
      </c>
      <c r="BF416" s="232">
        <f>IF(N416="snížená",J416,0)</f>
        <v>0</v>
      </c>
      <c r="BG416" s="232">
        <f>IF(N416="zákl. přenesená",J416,0)</f>
        <v>0</v>
      </c>
      <c r="BH416" s="232">
        <f>IF(N416="sníž. přenesená",J416,0)</f>
        <v>0</v>
      </c>
      <c r="BI416" s="232">
        <f>IF(N416="nulová",J416,0)</f>
        <v>0</v>
      </c>
      <c r="BJ416" s="19" t="s">
        <v>22</v>
      </c>
      <c r="BK416" s="232">
        <f>ROUND(I416*H416,2)</f>
        <v>0</v>
      </c>
      <c r="BL416" s="19" t="s">
        <v>256</v>
      </c>
      <c r="BM416" s="231" t="s">
        <v>562</v>
      </c>
    </row>
    <row r="417" s="14" customFormat="1">
      <c r="A417" s="14"/>
      <c r="B417" s="244"/>
      <c r="C417" s="245"/>
      <c r="D417" s="235" t="s">
        <v>147</v>
      </c>
      <c r="E417" s="246" t="s">
        <v>20</v>
      </c>
      <c r="F417" s="247" t="s">
        <v>563</v>
      </c>
      <c r="G417" s="245"/>
      <c r="H417" s="248">
        <v>87.551000000000002</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147</v>
      </c>
      <c r="AU417" s="254" t="s">
        <v>85</v>
      </c>
      <c r="AV417" s="14" t="s">
        <v>85</v>
      </c>
      <c r="AW417" s="14" t="s">
        <v>38</v>
      </c>
      <c r="AX417" s="14" t="s">
        <v>22</v>
      </c>
      <c r="AY417" s="254" t="s">
        <v>133</v>
      </c>
    </row>
    <row r="418" s="2" customFormat="1" ht="16.5" customHeight="1">
      <c r="A418" s="40"/>
      <c r="B418" s="41"/>
      <c r="C418" s="266" t="s">
        <v>564</v>
      </c>
      <c r="D418" s="266" t="s">
        <v>220</v>
      </c>
      <c r="E418" s="267" t="s">
        <v>565</v>
      </c>
      <c r="F418" s="268" t="s">
        <v>566</v>
      </c>
      <c r="G418" s="269" t="s">
        <v>183</v>
      </c>
      <c r="H418" s="270">
        <v>87.551000000000002</v>
      </c>
      <c r="I418" s="271"/>
      <c r="J418" s="272">
        <f>ROUND(I418*H418,2)</f>
        <v>0</v>
      </c>
      <c r="K418" s="268" t="s">
        <v>207</v>
      </c>
      <c r="L418" s="273"/>
      <c r="M418" s="274" t="s">
        <v>20</v>
      </c>
      <c r="N418" s="275" t="s">
        <v>47</v>
      </c>
      <c r="O418" s="86"/>
      <c r="P418" s="229">
        <f>O418*H418</f>
        <v>0</v>
      </c>
      <c r="Q418" s="229">
        <v>0.0048599999999999997</v>
      </c>
      <c r="R418" s="229">
        <f>Q418*H418</f>
        <v>0.42549786000000001</v>
      </c>
      <c r="S418" s="229">
        <v>0</v>
      </c>
      <c r="T418" s="230">
        <f>S418*H418</f>
        <v>0</v>
      </c>
      <c r="U418" s="40"/>
      <c r="V418" s="40"/>
      <c r="W418" s="40"/>
      <c r="X418" s="40"/>
      <c r="Y418" s="40"/>
      <c r="Z418" s="40"/>
      <c r="AA418" s="40"/>
      <c r="AB418" s="40"/>
      <c r="AC418" s="40"/>
      <c r="AD418" s="40"/>
      <c r="AE418" s="40"/>
      <c r="AR418" s="231" t="s">
        <v>358</v>
      </c>
      <c r="AT418" s="231" t="s">
        <v>220</v>
      </c>
      <c r="AU418" s="231" t="s">
        <v>85</v>
      </c>
      <c r="AY418" s="19" t="s">
        <v>133</v>
      </c>
      <c r="BE418" s="232">
        <f>IF(N418="základní",J418,0)</f>
        <v>0</v>
      </c>
      <c r="BF418" s="232">
        <f>IF(N418="snížená",J418,0)</f>
        <v>0</v>
      </c>
      <c r="BG418" s="232">
        <f>IF(N418="zákl. přenesená",J418,0)</f>
        <v>0</v>
      </c>
      <c r="BH418" s="232">
        <f>IF(N418="sníž. přenesená",J418,0)</f>
        <v>0</v>
      </c>
      <c r="BI418" s="232">
        <f>IF(N418="nulová",J418,0)</f>
        <v>0</v>
      </c>
      <c r="BJ418" s="19" t="s">
        <v>22</v>
      </c>
      <c r="BK418" s="232">
        <f>ROUND(I418*H418,2)</f>
        <v>0</v>
      </c>
      <c r="BL418" s="19" t="s">
        <v>256</v>
      </c>
      <c r="BM418" s="231" t="s">
        <v>567</v>
      </c>
    </row>
    <row r="419" s="2" customFormat="1" ht="24" customHeight="1">
      <c r="A419" s="40"/>
      <c r="B419" s="41"/>
      <c r="C419" s="220" t="s">
        <v>568</v>
      </c>
      <c r="D419" s="220" t="s">
        <v>136</v>
      </c>
      <c r="E419" s="221" t="s">
        <v>569</v>
      </c>
      <c r="F419" s="222" t="s">
        <v>570</v>
      </c>
      <c r="G419" s="223" t="s">
        <v>183</v>
      </c>
      <c r="H419" s="224">
        <v>95.441999999999993</v>
      </c>
      <c r="I419" s="225"/>
      <c r="J419" s="226">
        <f>ROUND(I419*H419,2)</f>
        <v>0</v>
      </c>
      <c r="K419" s="222" t="s">
        <v>207</v>
      </c>
      <c r="L419" s="46"/>
      <c r="M419" s="227" t="s">
        <v>20</v>
      </c>
      <c r="N419" s="228" t="s">
        <v>47</v>
      </c>
      <c r="O419" s="86"/>
      <c r="P419" s="229">
        <f>O419*H419</f>
        <v>0</v>
      </c>
      <c r="Q419" s="229">
        <v>0</v>
      </c>
      <c r="R419" s="229">
        <f>Q419*H419</f>
        <v>0</v>
      </c>
      <c r="S419" s="229">
        <v>0</v>
      </c>
      <c r="T419" s="230">
        <f>S419*H419</f>
        <v>0</v>
      </c>
      <c r="U419" s="40"/>
      <c r="V419" s="40"/>
      <c r="W419" s="40"/>
      <c r="X419" s="40"/>
      <c r="Y419" s="40"/>
      <c r="Z419" s="40"/>
      <c r="AA419" s="40"/>
      <c r="AB419" s="40"/>
      <c r="AC419" s="40"/>
      <c r="AD419" s="40"/>
      <c r="AE419" s="40"/>
      <c r="AR419" s="231" t="s">
        <v>256</v>
      </c>
      <c r="AT419" s="231" t="s">
        <v>136</v>
      </c>
      <c r="AU419" s="231" t="s">
        <v>85</v>
      </c>
      <c r="AY419" s="19" t="s">
        <v>133</v>
      </c>
      <c r="BE419" s="232">
        <f>IF(N419="základní",J419,0)</f>
        <v>0</v>
      </c>
      <c r="BF419" s="232">
        <f>IF(N419="snížená",J419,0)</f>
        <v>0</v>
      </c>
      <c r="BG419" s="232">
        <f>IF(N419="zákl. přenesená",J419,0)</f>
        <v>0</v>
      </c>
      <c r="BH419" s="232">
        <f>IF(N419="sníž. přenesená",J419,0)</f>
        <v>0</v>
      </c>
      <c r="BI419" s="232">
        <f>IF(N419="nulová",J419,0)</f>
        <v>0</v>
      </c>
      <c r="BJ419" s="19" t="s">
        <v>22</v>
      </c>
      <c r="BK419" s="232">
        <f>ROUND(I419*H419,2)</f>
        <v>0</v>
      </c>
      <c r="BL419" s="19" t="s">
        <v>256</v>
      </c>
      <c r="BM419" s="231" t="s">
        <v>571</v>
      </c>
    </row>
    <row r="420" s="2" customFormat="1">
      <c r="A420" s="40"/>
      <c r="B420" s="41"/>
      <c r="C420" s="42"/>
      <c r="D420" s="235" t="s">
        <v>288</v>
      </c>
      <c r="E420" s="42"/>
      <c r="F420" s="276" t="s">
        <v>572</v>
      </c>
      <c r="G420" s="42"/>
      <c r="H420" s="42"/>
      <c r="I420" s="138"/>
      <c r="J420" s="42"/>
      <c r="K420" s="42"/>
      <c r="L420" s="46"/>
      <c r="M420" s="277"/>
      <c r="N420" s="278"/>
      <c r="O420" s="86"/>
      <c r="P420" s="86"/>
      <c r="Q420" s="86"/>
      <c r="R420" s="86"/>
      <c r="S420" s="86"/>
      <c r="T420" s="87"/>
      <c r="U420" s="40"/>
      <c r="V420" s="40"/>
      <c r="W420" s="40"/>
      <c r="X420" s="40"/>
      <c r="Y420" s="40"/>
      <c r="Z420" s="40"/>
      <c r="AA420" s="40"/>
      <c r="AB420" s="40"/>
      <c r="AC420" s="40"/>
      <c r="AD420" s="40"/>
      <c r="AE420" s="40"/>
      <c r="AT420" s="19" t="s">
        <v>288</v>
      </c>
      <c r="AU420" s="19" t="s">
        <v>85</v>
      </c>
    </row>
    <row r="421" s="13" customFormat="1">
      <c r="A421" s="13"/>
      <c r="B421" s="233"/>
      <c r="C421" s="234"/>
      <c r="D421" s="235" t="s">
        <v>147</v>
      </c>
      <c r="E421" s="236" t="s">
        <v>20</v>
      </c>
      <c r="F421" s="237" t="s">
        <v>543</v>
      </c>
      <c r="G421" s="234"/>
      <c r="H421" s="236" t="s">
        <v>20</v>
      </c>
      <c r="I421" s="238"/>
      <c r="J421" s="234"/>
      <c r="K421" s="234"/>
      <c r="L421" s="239"/>
      <c r="M421" s="240"/>
      <c r="N421" s="241"/>
      <c r="O421" s="241"/>
      <c r="P421" s="241"/>
      <c r="Q421" s="241"/>
      <c r="R421" s="241"/>
      <c r="S421" s="241"/>
      <c r="T421" s="242"/>
      <c r="U421" s="13"/>
      <c r="V421" s="13"/>
      <c r="W421" s="13"/>
      <c r="X421" s="13"/>
      <c r="Y421" s="13"/>
      <c r="Z421" s="13"/>
      <c r="AA421" s="13"/>
      <c r="AB421" s="13"/>
      <c r="AC421" s="13"/>
      <c r="AD421" s="13"/>
      <c r="AE421" s="13"/>
      <c r="AT421" s="243" t="s">
        <v>147</v>
      </c>
      <c r="AU421" s="243" t="s">
        <v>85</v>
      </c>
      <c r="AV421" s="13" t="s">
        <v>22</v>
      </c>
      <c r="AW421" s="13" t="s">
        <v>38</v>
      </c>
      <c r="AX421" s="13" t="s">
        <v>76</v>
      </c>
      <c r="AY421" s="243" t="s">
        <v>133</v>
      </c>
    </row>
    <row r="422" s="14" customFormat="1">
      <c r="A422" s="14"/>
      <c r="B422" s="244"/>
      <c r="C422" s="245"/>
      <c r="D422" s="235" t="s">
        <v>147</v>
      </c>
      <c r="E422" s="246" t="s">
        <v>20</v>
      </c>
      <c r="F422" s="247" t="s">
        <v>573</v>
      </c>
      <c r="G422" s="245"/>
      <c r="H422" s="248">
        <v>46.634</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147</v>
      </c>
      <c r="AU422" s="254" t="s">
        <v>85</v>
      </c>
      <c r="AV422" s="14" t="s">
        <v>85</v>
      </c>
      <c r="AW422" s="14" t="s">
        <v>38</v>
      </c>
      <c r="AX422" s="14" t="s">
        <v>76</v>
      </c>
      <c r="AY422" s="254" t="s">
        <v>133</v>
      </c>
    </row>
    <row r="423" s="14" customFormat="1">
      <c r="A423" s="14"/>
      <c r="B423" s="244"/>
      <c r="C423" s="245"/>
      <c r="D423" s="235" t="s">
        <v>147</v>
      </c>
      <c r="E423" s="246" t="s">
        <v>20</v>
      </c>
      <c r="F423" s="247" t="s">
        <v>574</v>
      </c>
      <c r="G423" s="245"/>
      <c r="H423" s="248">
        <v>48.808</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147</v>
      </c>
      <c r="AU423" s="254" t="s">
        <v>85</v>
      </c>
      <c r="AV423" s="14" t="s">
        <v>85</v>
      </c>
      <c r="AW423" s="14" t="s">
        <v>38</v>
      </c>
      <c r="AX423" s="14" t="s">
        <v>76</v>
      </c>
      <c r="AY423" s="254" t="s">
        <v>133</v>
      </c>
    </row>
    <row r="424" s="15" customFormat="1">
      <c r="A424" s="15"/>
      <c r="B424" s="255"/>
      <c r="C424" s="256"/>
      <c r="D424" s="235" t="s">
        <v>147</v>
      </c>
      <c r="E424" s="257" t="s">
        <v>20</v>
      </c>
      <c r="F424" s="258" t="s">
        <v>159</v>
      </c>
      <c r="G424" s="256"/>
      <c r="H424" s="259">
        <v>95.441999999999993</v>
      </c>
      <c r="I424" s="260"/>
      <c r="J424" s="256"/>
      <c r="K424" s="256"/>
      <c r="L424" s="261"/>
      <c r="M424" s="262"/>
      <c r="N424" s="263"/>
      <c r="O424" s="263"/>
      <c r="P424" s="263"/>
      <c r="Q424" s="263"/>
      <c r="R424" s="263"/>
      <c r="S424" s="263"/>
      <c r="T424" s="264"/>
      <c r="U424" s="15"/>
      <c r="V424" s="15"/>
      <c r="W424" s="15"/>
      <c r="X424" s="15"/>
      <c r="Y424" s="15"/>
      <c r="Z424" s="15"/>
      <c r="AA424" s="15"/>
      <c r="AB424" s="15"/>
      <c r="AC424" s="15"/>
      <c r="AD424" s="15"/>
      <c r="AE424" s="15"/>
      <c r="AT424" s="265" t="s">
        <v>147</v>
      </c>
      <c r="AU424" s="265" t="s">
        <v>85</v>
      </c>
      <c r="AV424" s="15" t="s">
        <v>160</v>
      </c>
      <c r="AW424" s="15" t="s">
        <v>38</v>
      </c>
      <c r="AX424" s="15" t="s">
        <v>22</v>
      </c>
      <c r="AY424" s="265" t="s">
        <v>133</v>
      </c>
    </row>
    <row r="425" s="2" customFormat="1" ht="16.5" customHeight="1">
      <c r="A425" s="40"/>
      <c r="B425" s="41"/>
      <c r="C425" s="266" t="s">
        <v>575</v>
      </c>
      <c r="D425" s="266" t="s">
        <v>220</v>
      </c>
      <c r="E425" s="267" t="s">
        <v>576</v>
      </c>
      <c r="F425" s="268" t="s">
        <v>577</v>
      </c>
      <c r="G425" s="269" t="s">
        <v>183</v>
      </c>
      <c r="H425" s="270">
        <v>99.298000000000002</v>
      </c>
      <c r="I425" s="271"/>
      <c r="J425" s="272">
        <f>ROUND(I425*H425,2)</f>
        <v>0</v>
      </c>
      <c r="K425" s="268" t="s">
        <v>207</v>
      </c>
      <c r="L425" s="273"/>
      <c r="M425" s="274" t="s">
        <v>20</v>
      </c>
      <c r="N425" s="275" t="s">
        <v>47</v>
      </c>
      <c r="O425" s="86"/>
      <c r="P425" s="229">
        <f>O425*H425</f>
        <v>0</v>
      </c>
      <c r="Q425" s="229">
        <v>0.00365</v>
      </c>
      <c r="R425" s="229">
        <f>Q425*H425</f>
        <v>0.36243770000000003</v>
      </c>
      <c r="S425" s="229">
        <v>0</v>
      </c>
      <c r="T425" s="230">
        <f>S425*H425</f>
        <v>0</v>
      </c>
      <c r="U425" s="40"/>
      <c r="V425" s="40"/>
      <c r="W425" s="40"/>
      <c r="X425" s="40"/>
      <c r="Y425" s="40"/>
      <c r="Z425" s="40"/>
      <c r="AA425" s="40"/>
      <c r="AB425" s="40"/>
      <c r="AC425" s="40"/>
      <c r="AD425" s="40"/>
      <c r="AE425" s="40"/>
      <c r="AR425" s="231" t="s">
        <v>358</v>
      </c>
      <c r="AT425" s="231" t="s">
        <v>220</v>
      </c>
      <c r="AU425" s="231" t="s">
        <v>85</v>
      </c>
      <c r="AY425" s="19" t="s">
        <v>133</v>
      </c>
      <c r="BE425" s="232">
        <f>IF(N425="základní",J425,0)</f>
        <v>0</v>
      </c>
      <c r="BF425" s="232">
        <f>IF(N425="snížená",J425,0)</f>
        <v>0</v>
      </c>
      <c r="BG425" s="232">
        <f>IF(N425="zákl. přenesená",J425,0)</f>
        <v>0</v>
      </c>
      <c r="BH425" s="232">
        <f>IF(N425="sníž. přenesená",J425,0)</f>
        <v>0</v>
      </c>
      <c r="BI425" s="232">
        <f>IF(N425="nulová",J425,0)</f>
        <v>0</v>
      </c>
      <c r="BJ425" s="19" t="s">
        <v>22</v>
      </c>
      <c r="BK425" s="232">
        <f>ROUND(I425*H425,2)</f>
        <v>0</v>
      </c>
      <c r="BL425" s="19" t="s">
        <v>256</v>
      </c>
      <c r="BM425" s="231" t="s">
        <v>578</v>
      </c>
    </row>
    <row r="426" s="14" customFormat="1">
      <c r="A426" s="14"/>
      <c r="B426" s="244"/>
      <c r="C426" s="245"/>
      <c r="D426" s="235" t="s">
        <v>147</v>
      </c>
      <c r="E426" s="246" t="s">
        <v>20</v>
      </c>
      <c r="F426" s="247" t="s">
        <v>579</v>
      </c>
      <c r="G426" s="245"/>
      <c r="H426" s="248">
        <v>97.350999999999999</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147</v>
      </c>
      <c r="AU426" s="254" t="s">
        <v>85</v>
      </c>
      <c r="AV426" s="14" t="s">
        <v>85</v>
      </c>
      <c r="AW426" s="14" t="s">
        <v>38</v>
      </c>
      <c r="AX426" s="14" t="s">
        <v>22</v>
      </c>
      <c r="AY426" s="254" t="s">
        <v>133</v>
      </c>
    </row>
    <row r="427" s="14" customFormat="1">
      <c r="A427" s="14"/>
      <c r="B427" s="244"/>
      <c r="C427" s="245"/>
      <c r="D427" s="235" t="s">
        <v>147</v>
      </c>
      <c r="E427" s="245"/>
      <c r="F427" s="247" t="s">
        <v>580</v>
      </c>
      <c r="G427" s="245"/>
      <c r="H427" s="248">
        <v>99.298000000000002</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147</v>
      </c>
      <c r="AU427" s="254" t="s">
        <v>85</v>
      </c>
      <c r="AV427" s="14" t="s">
        <v>85</v>
      </c>
      <c r="AW427" s="14" t="s">
        <v>4</v>
      </c>
      <c r="AX427" s="14" t="s">
        <v>22</v>
      </c>
      <c r="AY427" s="254" t="s">
        <v>133</v>
      </c>
    </row>
    <row r="428" s="2" customFormat="1" ht="24" customHeight="1">
      <c r="A428" s="40"/>
      <c r="B428" s="41"/>
      <c r="C428" s="220" t="s">
        <v>581</v>
      </c>
      <c r="D428" s="220" t="s">
        <v>136</v>
      </c>
      <c r="E428" s="221" t="s">
        <v>582</v>
      </c>
      <c r="F428" s="222" t="s">
        <v>583</v>
      </c>
      <c r="G428" s="223" t="s">
        <v>183</v>
      </c>
      <c r="H428" s="224">
        <v>190.88399999999999</v>
      </c>
      <c r="I428" s="225"/>
      <c r="J428" s="226">
        <f>ROUND(I428*H428,2)</f>
        <v>0</v>
      </c>
      <c r="K428" s="222" t="s">
        <v>207</v>
      </c>
      <c r="L428" s="46"/>
      <c r="M428" s="227" t="s">
        <v>20</v>
      </c>
      <c r="N428" s="228" t="s">
        <v>47</v>
      </c>
      <c r="O428" s="86"/>
      <c r="P428" s="229">
        <f>O428*H428</f>
        <v>0</v>
      </c>
      <c r="Q428" s="229">
        <v>0</v>
      </c>
      <c r="R428" s="229">
        <f>Q428*H428</f>
        <v>0</v>
      </c>
      <c r="S428" s="229">
        <v>0</v>
      </c>
      <c r="T428" s="230">
        <f>S428*H428</f>
        <v>0</v>
      </c>
      <c r="U428" s="40"/>
      <c r="V428" s="40"/>
      <c r="W428" s="40"/>
      <c r="X428" s="40"/>
      <c r="Y428" s="40"/>
      <c r="Z428" s="40"/>
      <c r="AA428" s="40"/>
      <c r="AB428" s="40"/>
      <c r="AC428" s="40"/>
      <c r="AD428" s="40"/>
      <c r="AE428" s="40"/>
      <c r="AR428" s="231" t="s">
        <v>256</v>
      </c>
      <c r="AT428" s="231" t="s">
        <v>136</v>
      </c>
      <c r="AU428" s="231" t="s">
        <v>85</v>
      </c>
      <c r="AY428" s="19" t="s">
        <v>133</v>
      </c>
      <c r="BE428" s="232">
        <f>IF(N428="základní",J428,0)</f>
        <v>0</v>
      </c>
      <c r="BF428" s="232">
        <f>IF(N428="snížená",J428,0)</f>
        <v>0</v>
      </c>
      <c r="BG428" s="232">
        <f>IF(N428="zákl. přenesená",J428,0)</f>
        <v>0</v>
      </c>
      <c r="BH428" s="232">
        <f>IF(N428="sníž. přenesená",J428,0)</f>
        <v>0</v>
      </c>
      <c r="BI428" s="232">
        <f>IF(N428="nulová",J428,0)</f>
        <v>0</v>
      </c>
      <c r="BJ428" s="19" t="s">
        <v>22</v>
      </c>
      <c r="BK428" s="232">
        <f>ROUND(I428*H428,2)</f>
        <v>0</v>
      </c>
      <c r="BL428" s="19" t="s">
        <v>256</v>
      </c>
      <c r="BM428" s="231" t="s">
        <v>584</v>
      </c>
    </row>
    <row r="429" s="2" customFormat="1">
      <c r="A429" s="40"/>
      <c r="B429" s="41"/>
      <c r="C429" s="42"/>
      <c r="D429" s="235" t="s">
        <v>288</v>
      </c>
      <c r="E429" s="42"/>
      <c r="F429" s="276" t="s">
        <v>572</v>
      </c>
      <c r="G429" s="42"/>
      <c r="H429" s="42"/>
      <c r="I429" s="138"/>
      <c r="J429" s="42"/>
      <c r="K429" s="42"/>
      <c r="L429" s="46"/>
      <c r="M429" s="277"/>
      <c r="N429" s="278"/>
      <c r="O429" s="86"/>
      <c r="P429" s="86"/>
      <c r="Q429" s="86"/>
      <c r="R429" s="86"/>
      <c r="S429" s="86"/>
      <c r="T429" s="87"/>
      <c r="U429" s="40"/>
      <c r="V429" s="40"/>
      <c r="W429" s="40"/>
      <c r="X429" s="40"/>
      <c r="Y429" s="40"/>
      <c r="Z429" s="40"/>
      <c r="AA429" s="40"/>
      <c r="AB429" s="40"/>
      <c r="AC429" s="40"/>
      <c r="AD429" s="40"/>
      <c r="AE429" s="40"/>
      <c r="AT429" s="19" t="s">
        <v>288</v>
      </c>
      <c r="AU429" s="19" t="s">
        <v>85</v>
      </c>
    </row>
    <row r="430" s="13" customFormat="1">
      <c r="A430" s="13"/>
      <c r="B430" s="233"/>
      <c r="C430" s="234"/>
      <c r="D430" s="235" t="s">
        <v>147</v>
      </c>
      <c r="E430" s="236" t="s">
        <v>20</v>
      </c>
      <c r="F430" s="237" t="s">
        <v>543</v>
      </c>
      <c r="G430" s="234"/>
      <c r="H430" s="236" t="s">
        <v>20</v>
      </c>
      <c r="I430" s="238"/>
      <c r="J430" s="234"/>
      <c r="K430" s="234"/>
      <c r="L430" s="239"/>
      <c r="M430" s="240"/>
      <c r="N430" s="241"/>
      <c r="O430" s="241"/>
      <c r="P430" s="241"/>
      <c r="Q430" s="241"/>
      <c r="R430" s="241"/>
      <c r="S430" s="241"/>
      <c r="T430" s="242"/>
      <c r="U430" s="13"/>
      <c r="V430" s="13"/>
      <c r="W430" s="13"/>
      <c r="X430" s="13"/>
      <c r="Y430" s="13"/>
      <c r="Z430" s="13"/>
      <c r="AA430" s="13"/>
      <c r="AB430" s="13"/>
      <c r="AC430" s="13"/>
      <c r="AD430" s="13"/>
      <c r="AE430" s="13"/>
      <c r="AT430" s="243" t="s">
        <v>147</v>
      </c>
      <c r="AU430" s="243" t="s">
        <v>85</v>
      </c>
      <c r="AV430" s="13" t="s">
        <v>22</v>
      </c>
      <c r="AW430" s="13" t="s">
        <v>38</v>
      </c>
      <c r="AX430" s="13" t="s">
        <v>76</v>
      </c>
      <c r="AY430" s="243" t="s">
        <v>133</v>
      </c>
    </row>
    <row r="431" s="14" customFormat="1">
      <c r="A431" s="14"/>
      <c r="B431" s="244"/>
      <c r="C431" s="245"/>
      <c r="D431" s="235" t="s">
        <v>147</v>
      </c>
      <c r="E431" s="246" t="s">
        <v>20</v>
      </c>
      <c r="F431" s="247" t="s">
        <v>573</v>
      </c>
      <c r="G431" s="245"/>
      <c r="H431" s="248">
        <v>46.634</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147</v>
      </c>
      <c r="AU431" s="254" t="s">
        <v>85</v>
      </c>
      <c r="AV431" s="14" t="s">
        <v>85</v>
      </c>
      <c r="AW431" s="14" t="s">
        <v>38</v>
      </c>
      <c r="AX431" s="14" t="s">
        <v>76</v>
      </c>
      <c r="AY431" s="254" t="s">
        <v>133</v>
      </c>
    </row>
    <row r="432" s="14" customFormat="1">
      <c r="A432" s="14"/>
      <c r="B432" s="244"/>
      <c r="C432" s="245"/>
      <c r="D432" s="235" t="s">
        <v>147</v>
      </c>
      <c r="E432" s="246" t="s">
        <v>20</v>
      </c>
      <c r="F432" s="247" t="s">
        <v>574</v>
      </c>
      <c r="G432" s="245"/>
      <c r="H432" s="248">
        <v>48.808</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147</v>
      </c>
      <c r="AU432" s="254" t="s">
        <v>85</v>
      </c>
      <c r="AV432" s="14" t="s">
        <v>85</v>
      </c>
      <c r="AW432" s="14" t="s">
        <v>38</v>
      </c>
      <c r="AX432" s="14" t="s">
        <v>76</v>
      </c>
      <c r="AY432" s="254" t="s">
        <v>133</v>
      </c>
    </row>
    <row r="433" s="14" customFormat="1">
      <c r="A433" s="14"/>
      <c r="B433" s="244"/>
      <c r="C433" s="245"/>
      <c r="D433" s="235" t="s">
        <v>147</v>
      </c>
      <c r="E433" s="246" t="s">
        <v>20</v>
      </c>
      <c r="F433" s="247" t="s">
        <v>585</v>
      </c>
      <c r="G433" s="245"/>
      <c r="H433" s="248">
        <v>95.441999999999993</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147</v>
      </c>
      <c r="AU433" s="254" t="s">
        <v>85</v>
      </c>
      <c r="AV433" s="14" t="s">
        <v>85</v>
      </c>
      <c r="AW433" s="14" t="s">
        <v>38</v>
      </c>
      <c r="AX433" s="14" t="s">
        <v>76</v>
      </c>
      <c r="AY433" s="254" t="s">
        <v>133</v>
      </c>
    </row>
    <row r="434" s="15" customFormat="1">
      <c r="A434" s="15"/>
      <c r="B434" s="255"/>
      <c r="C434" s="256"/>
      <c r="D434" s="235" t="s">
        <v>147</v>
      </c>
      <c r="E434" s="257" t="s">
        <v>20</v>
      </c>
      <c r="F434" s="258" t="s">
        <v>159</v>
      </c>
      <c r="G434" s="256"/>
      <c r="H434" s="259">
        <v>190.88399999999999</v>
      </c>
      <c r="I434" s="260"/>
      <c r="J434" s="256"/>
      <c r="K434" s="256"/>
      <c r="L434" s="261"/>
      <c r="M434" s="262"/>
      <c r="N434" s="263"/>
      <c r="O434" s="263"/>
      <c r="P434" s="263"/>
      <c r="Q434" s="263"/>
      <c r="R434" s="263"/>
      <c r="S434" s="263"/>
      <c r="T434" s="264"/>
      <c r="U434" s="15"/>
      <c r="V434" s="15"/>
      <c r="W434" s="15"/>
      <c r="X434" s="15"/>
      <c r="Y434" s="15"/>
      <c r="Z434" s="15"/>
      <c r="AA434" s="15"/>
      <c r="AB434" s="15"/>
      <c r="AC434" s="15"/>
      <c r="AD434" s="15"/>
      <c r="AE434" s="15"/>
      <c r="AT434" s="265" t="s">
        <v>147</v>
      </c>
      <c r="AU434" s="265" t="s">
        <v>85</v>
      </c>
      <c r="AV434" s="15" t="s">
        <v>160</v>
      </c>
      <c r="AW434" s="15" t="s">
        <v>38</v>
      </c>
      <c r="AX434" s="15" t="s">
        <v>22</v>
      </c>
      <c r="AY434" s="265" t="s">
        <v>133</v>
      </c>
    </row>
    <row r="435" s="2" customFormat="1" ht="16.5" customHeight="1">
      <c r="A435" s="40"/>
      <c r="B435" s="41"/>
      <c r="C435" s="266" t="s">
        <v>586</v>
      </c>
      <c r="D435" s="266" t="s">
        <v>220</v>
      </c>
      <c r="E435" s="267" t="s">
        <v>548</v>
      </c>
      <c r="F435" s="268" t="s">
        <v>549</v>
      </c>
      <c r="G435" s="269" t="s">
        <v>183</v>
      </c>
      <c r="H435" s="270">
        <v>99.298000000000002</v>
      </c>
      <c r="I435" s="271"/>
      <c r="J435" s="272">
        <f>ROUND(I435*H435,2)</f>
        <v>0</v>
      </c>
      <c r="K435" s="268" t="s">
        <v>207</v>
      </c>
      <c r="L435" s="273"/>
      <c r="M435" s="274" t="s">
        <v>20</v>
      </c>
      <c r="N435" s="275" t="s">
        <v>47</v>
      </c>
      <c r="O435" s="86"/>
      <c r="P435" s="229">
        <f>O435*H435</f>
        <v>0</v>
      </c>
      <c r="Q435" s="229">
        <v>0.0030400000000000002</v>
      </c>
      <c r="R435" s="229">
        <f>Q435*H435</f>
        <v>0.30186592000000001</v>
      </c>
      <c r="S435" s="229">
        <v>0</v>
      </c>
      <c r="T435" s="230">
        <f>S435*H435</f>
        <v>0</v>
      </c>
      <c r="U435" s="40"/>
      <c r="V435" s="40"/>
      <c r="W435" s="40"/>
      <c r="X435" s="40"/>
      <c r="Y435" s="40"/>
      <c r="Z435" s="40"/>
      <c r="AA435" s="40"/>
      <c r="AB435" s="40"/>
      <c r="AC435" s="40"/>
      <c r="AD435" s="40"/>
      <c r="AE435" s="40"/>
      <c r="AR435" s="231" t="s">
        <v>358</v>
      </c>
      <c r="AT435" s="231" t="s">
        <v>220</v>
      </c>
      <c r="AU435" s="231" t="s">
        <v>85</v>
      </c>
      <c r="AY435" s="19" t="s">
        <v>133</v>
      </c>
      <c r="BE435" s="232">
        <f>IF(N435="základní",J435,0)</f>
        <v>0</v>
      </c>
      <c r="BF435" s="232">
        <f>IF(N435="snížená",J435,0)</f>
        <v>0</v>
      </c>
      <c r="BG435" s="232">
        <f>IF(N435="zákl. přenesená",J435,0)</f>
        <v>0</v>
      </c>
      <c r="BH435" s="232">
        <f>IF(N435="sníž. přenesená",J435,0)</f>
        <v>0</v>
      </c>
      <c r="BI435" s="232">
        <f>IF(N435="nulová",J435,0)</f>
        <v>0</v>
      </c>
      <c r="BJ435" s="19" t="s">
        <v>22</v>
      </c>
      <c r="BK435" s="232">
        <f>ROUND(I435*H435,2)</f>
        <v>0</v>
      </c>
      <c r="BL435" s="19" t="s">
        <v>256</v>
      </c>
      <c r="BM435" s="231" t="s">
        <v>587</v>
      </c>
    </row>
    <row r="436" s="14" customFormat="1">
      <c r="A436" s="14"/>
      <c r="B436" s="244"/>
      <c r="C436" s="245"/>
      <c r="D436" s="235" t="s">
        <v>147</v>
      </c>
      <c r="E436" s="246" t="s">
        <v>20</v>
      </c>
      <c r="F436" s="247" t="s">
        <v>579</v>
      </c>
      <c r="G436" s="245"/>
      <c r="H436" s="248">
        <v>97.350999999999999</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147</v>
      </c>
      <c r="AU436" s="254" t="s">
        <v>85</v>
      </c>
      <c r="AV436" s="14" t="s">
        <v>85</v>
      </c>
      <c r="AW436" s="14" t="s">
        <v>38</v>
      </c>
      <c r="AX436" s="14" t="s">
        <v>22</v>
      </c>
      <c r="AY436" s="254" t="s">
        <v>133</v>
      </c>
    </row>
    <row r="437" s="14" customFormat="1">
      <c r="A437" s="14"/>
      <c r="B437" s="244"/>
      <c r="C437" s="245"/>
      <c r="D437" s="235" t="s">
        <v>147</v>
      </c>
      <c r="E437" s="245"/>
      <c r="F437" s="247" t="s">
        <v>580</v>
      </c>
      <c r="G437" s="245"/>
      <c r="H437" s="248">
        <v>99.298000000000002</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147</v>
      </c>
      <c r="AU437" s="254" t="s">
        <v>85</v>
      </c>
      <c r="AV437" s="14" t="s">
        <v>85</v>
      </c>
      <c r="AW437" s="14" t="s">
        <v>4</v>
      </c>
      <c r="AX437" s="14" t="s">
        <v>22</v>
      </c>
      <c r="AY437" s="254" t="s">
        <v>133</v>
      </c>
    </row>
    <row r="438" s="2" customFormat="1" ht="16.5" customHeight="1">
      <c r="A438" s="40"/>
      <c r="B438" s="41"/>
      <c r="C438" s="266" t="s">
        <v>588</v>
      </c>
      <c r="D438" s="266" t="s">
        <v>220</v>
      </c>
      <c r="E438" s="267" t="s">
        <v>589</v>
      </c>
      <c r="F438" s="268" t="s">
        <v>590</v>
      </c>
      <c r="G438" s="269" t="s">
        <v>183</v>
      </c>
      <c r="H438" s="270">
        <v>995.298</v>
      </c>
      <c r="I438" s="271"/>
      <c r="J438" s="272">
        <f>ROUND(I438*H438,2)</f>
        <v>0</v>
      </c>
      <c r="K438" s="268" t="s">
        <v>207</v>
      </c>
      <c r="L438" s="273"/>
      <c r="M438" s="274" t="s">
        <v>20</v>
      </c>
      <c r="N438" s="275" t="s">
        <v>47</v>
      </c>
      <c r="O438" s="86"/>
      <c r="P438" s="229">
        <f>O438*H438</f>
        <v>0</v>
      </c>
      <c r="Q438" s="229">
        <v>0.0042599999999999999</v>
      </c>
      <c r="R438" s="229">
        <f>Q438*H438</f>
        <v>4.2399694800000001</v>
      </c>
      <c r="S438" s="229">
        <v>0</v>
      </c>
      <c r="T438" s="230">
        <f>S438*H438</f>
        <v>0</v>
      </c>
      <c r="U438" s="40"/>
      <c r="V438" s="40"/>
      <c r="W438" s="40"/>
      <c r="X438" s="40"/>
      <c r="Y438" s="40"/>
      <c r="Z438" s="40"/>
      <c r="AA438" s="40"/>
      <c r="AB438" s="40"/>
      <c r="AC438" s="40"/>
      <c r="AD438" s="40"/>
      <c r="AE438" s="40"/>
      <c r="AR438" s="231" t="s">
        <v>358</v>
      </c>
      <c r="AT438" s="231" t="s">
        <v>220</v>
      </c>
      <c r="AU438" s="231" t="s">
        <v>85</v>
      </c>
      <c r="AY438" s="19" t="s">
        <v>133</v>
      </c>
      <c r="BE438" s="232">
        <f>IF(N438="základní",J438,0)</f>
        <v>0</v>
      </c>
      <c r="BF438" s="232">
        <f>IF(N438="snížená",J438,0)</f>
        <v>0</v>
      </c>
      <c r="BG438" s="232">
        <f>IF(N438="zákl. přenesená",J438,0)</f>
        <v>0</v>
      </c>
      <c r="BH438" s="232">
        <f>IF(N438="sníž. přenesená",J438,0)</f>
        <v>0</v>
      </c>
      <c r="BI438" s="232">
        <f>IF(N438="nulová",J438,0)</f>
        <v>0</v>
      </c>
      <c r="BJ438" s="19" t="s">
        <v>22</v>
      </c>
      <c r="BK438" s="232">
        <f>ROUND(I438*H438,2)</f>
        <v>0</v>
      </c>
      <c r="BL438" s="19" t="s">
        <v>256</v>
      </c>
      <c r="BM438" s="231" t="s">
        <v>591</v>
      </c>
    </row>
    <row r="439" s="2" customFormat="1" ht="24" customHeight="1">
      <c r="A439" s="40"/>
      <c r="B439" s="41"/>
      <c r="C439" s="220" t="s">
        <v>592</v>
      </c>
      <c r="D439" s="220" t="s">
        <v>136</v>
      </c>
      <c r="E439" s="221" t="s">
        <v>593</v>
      </c>
      <c r="F439" s="222" t="s">
        <v>594</v>
      </c>
      <c r="G439" s="223" t="s">
        <v>183</v>
      </c>
      <c r="H439" s="224">
        <v>46.634</v>
      </c>
      <c r="I439" s="225"/>
      <c r="J439" s="226">
        <f>ROUND(I439*H439,2)</f>
        <v>0</v>
      </c>
      <c r="K439" s="222" t="s">
        <v>207</v>
      </c>
      <c r="L439" s="46"/>
      <c r="M439" s="227" t="s">
        <v>20</v>
      </c>
      <c r="N439" s="228" t="s">
        <v>47</v>
      </c>
      <c r="O439" s="86"/>
      <c r="P439" s="229">
        <f>O439*H439</f>
        <v>0</v>
      </c>
      <c r="Q439" s="229">
        <v>0</v>
      </c>
      <c r="R439" s="229">
        <f>Q439*H439</f>
        <v>0</v>
      </c>
      <c r="S439" s="229">
        <v>0.0014</v>
      </c>
      <c r="T439" s="230">
        <f>S439*H439</f>
        <v>0.065287600000000001</v>
      </c>
      <c r="U439" s="40"/>
      <c r="V439" s="40"/>
      <c r="W439" s="40"/>
      <c r="X439" s="40"/>
      <c r="Y439" s="40"/>
      <c r="Z439" s="40"/>
      <c r="AA439" s="40"/>
      <c r="AB439" s="40"/>
      <c r="AC439" s="40"/>
      <c r="AD439" s="40"/>
      <c r="AE439" s="40"/>
      <c r="AR439" s="231" t="s">
        <v>256</v>
      </c>
      <c r="AT439" s="231" t="s">
        <v>136</v>
      </c>
      <c r="AU439" s="231" t="s">
        <v>85</v>
      </c>
      <c r="AY439" s="19" t="s">
        <v>133</v>
      </c>
      <c r="BE439" s="232">
        <f>IF(N439="základní",J439,0)</f>
        <v>0</v>
      </c>
      <c r="BF439" s="232">
        <f>IF(N439="snížená",J439,0)</f>
        <v>0</v>
      </c>
      <c r="BG439" s="232">
        <f>IF(N439="zákl. přenesená",J439,0)</f>
        <v>0</v>
      </c>
      <c r="BH439" s="232">
        <f>IF(N439="sníž. přenesená",J439,0)</f>
        <v>0</v>
      </c>
      <c r="BI439" s="232">
        <f>IF(N439="nulová",J439,0)</f>
        <v>0</v>
      </c>
      <c r="BJ439" s="19" t="s">
        <v>22</v>
      </c>
      <c r="BK439" s="232">
        <f>ROUND(I439*H439,2)</f>
        <v>0</v>
      </c>
      <c r="BL439" s="19" t="s">
        <v>256</v>
      </c>
      <c r="BM439" s="231" t="s">
        <v>595</v>
      </c>
    </row>
    <row r="440" s="2" customFormat="1">
      <c r="A440" s="40"/>
      <c r="B440" s="41"/>
      <c r="C440" s="42"/>
      <c r="D440" s="235" t="s">
        <v>288</v>
      </c>
      <c r="E440" s="42"/>
      <c r="F440" s="276" t="s">
        <v>596</v>
      </c>
      <c r="G440" s="42"/>
      <c r="H440" s="42"/>
      <c r="I440" s="138"/>
      <c r="J440" s="42"/>
      <c r="K440" s="42"/>
      <c r="L440" s="46"/>
      <c r="M440" s="277"/>
      <c r="N440" s="278"/>
      <c r="O440" s="86"/>
      <c r="P440" s="86"/>
      <c r="Q440" s="86"/>
      <c r="R440" s="86"/>
      <c r="S440" s="86"/>
      <c r="T440" s="87"/>
      <c r="U440" s="40"/>
      <c r="V440" s="40"/>
      <c r="W440" s="40"/>
      <c r="X440" s="40"/>
      <c r="Y440" s="40"/>
      <c r="Z440" s="40"/>
      <c r="AA440" s="40"/>
      <c r="AB440" s="40"/>
      <c r="AC440" s="40"/>
      <c r="AD440" s="40"/>
      <c r="AE440" s="40"/>
      <c r="AT440" s="19" t="s">
        <v>288</v>
      </c>
      <c r="AU440" s="19" t="s">
        <v>85</v>
      </c>
    </row>
    <row r="441" s="13" customFormat="1">
      <c r="A441" s="13"/>
      <c r="B441" s="233"/>
      <c r="C441" s="234"/>
      <c r="D441" s="235" t="s">
        <v>147</v>
      </c>
      <c r="E441" s="236" t="s">
        <v>20</v>
      </c>
      <c r="F441" s="237" t="s">
        <v>543</v>
      </c>
      <c r="G441" s="234"/>
      <c r="H441" s="236" t="s">
        <v>20</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147</v>
      </c>
      <c r="AU441" s="243" t="s">
        <v>85</v>
      </c>
      <c r="AV441" s="13" t="s">
        <v>22</v>
      </c>
      <c r="AW441" s="13" t="s">
        <v>38</v>
      </c>
      <c r="AX441" s="13" t="s">
        <v>76</v>
      </c>
      <c r="AY441" s="243" t="s">
        <v>133</v>
      </c>
    </row>
    <row r="442" s="14" customFormat="1">
      <c r="A442" s="14"/>
      <c r="B442" s="244"/>
      <c r="C442" s="245"/>
      <c r="D442" s="235" t="s">
        <v>147</v>
      </c>
      <c r="E442" s="246" t="s">
        <v>20</v>
      </c>
      <c r="F442" s="247" t="s">
        <v>573</v>
      </c>
      <c r="G442" s="245"/>
      <c r="H442" s="248">
        <v>46.634</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147</v>
      </c>
      <c r="AU442" s="254" t="s">
        <v>85</v>
      </c>
      <c r="AV442" s="14" t="s">
        <v>85</v>
      </c>
      <c r="AW442" s="14" t="s">
        <v>38</v>
      </c>
      <c r="AX442" s="14" t="s">
        <v>22</v>
      </c>
      <c r="AY442" s="254" t="s">
        <v>133</v>
      </c>
    </row>
    <row r="443" s="2" customFormat="1" ht="24" customHeight="1">
      <c r="A443" s="40"/>
      <c r="B443" s="41"/>
      <c r="C443" s="220" t="s">
        <v>597</v>
      </c>
      <c r="D443" s="220" t="s">
        <v>136</v>
      </c>
      <c r="E443" s="221" t="s">
        <v>598</v>
      </c>
      <c r="F443" s="222" t="s">
        <v>599</v>
      </c>
      <c r="G443" s="223" t="s">
        <v>183</v>
      </c>
      <c r="H443" s="224">
        <v>85.834000000000003</v>
      </c>
      <c r="I443" s="225"/>
      <c r="J443" s="226">
        <f>ROUND(I443*H443,2)</f>
        <v>0</v>
      </c>
      <c r="K443" s="222" t="s">
        <v>207</v>
      </c>
      <c r="L443" s="46"/>
      <c r="M443" s="227" t="s">
        <v>20</v>
      </c>
      <c r="N443" s="228" t="s">
        <v>47</v>
      </c>
      <c r="O443" s="86"/>
      <c r="P443" s="229">
        <f>O443*H443</f>
        <v>0</v>
      </c>
      <c r="Q443" s="229">
        <v>0</v>
      </c>
      <c r="R443" s="229">
        <f>Q443*H443</f>
        <v>0</v>
      </c>
      <c r="S443" s="229">
        <v>0.13500000000000001</v>
      </c>
      <c r="T443" s="230">
        <f>S443*H443</f>
        <v>11.587590000000001</v>
      </c>
      <c r="U443" s="40"/>
      <c r="V443" s="40"/>
      <c r="W443" s="40"/>
      <c r="X443" s="40"/>
      <c r="Y443" s="40"/>
      <c r="Z443" s="40"/>
      <c r="AA443" s="40"/>
      <c r="AB443" s="40"/>
      <c r="AC443" s="40"/>
      <c r="AD443" s="40"/>
      <c r="AE443" s="40"/>
      <c r="AR443" s="231" t="s">
        <v>256</v>
      </c>
      <c r="AT443" s="231" t="s">
        <v>136</v>
      </c>
      <c r="AU443" s="231" t="s">
        <v>85</v>
      </c>
      <c r="AY443" s="19" t="s">
        <v>133</v>
      </c>
      <c r="BE443" s="232">
        <f>IF(N443="základní",J443,0)</f>
        <v>0</v>
      </c>
      <c r="BF443" s="232">
        <f>IF(N443="snížená",J443,0)</f>
        <v>0</v>
      </c>
      <c r="BG443" s="232">
        <f>IF(N443="zákl. přenesená",J443,0)</f>
        <v>0</v>
      </c>
      <c r="BH443" s="232">
        <f>IF(N443="sníž. přenesená",J443,0)</f>
        <v>0</v>
      </c>
      <c r="BI443" s="232">
        <f>IF(N443="nulová",J443,0)</f>
        <v>0</v>
      </c>
      <c r="BJ443" s="19" t="s">
        <v>22</v>
      </c>
      <c r="BK443" s="232">
        <f>ROUND(I443*H443,2)</f>
        <v>0</v>
      </c>
      <c r="BL443" s="19" t="s">
        <v>256</v>
      </c>
      <c r="BM443" s="231" t="s">
        <v>600</v>
      </c>
    </row>
    <row r="444" s="2" customFormat="1">
      <c r="A444" s="40"/>
      <c r="B444" s="41"/>
      <c r="C444" s="42"/>
      <c r="D444" s="235" t="s">
        <v>288</v>
      </c>
      <c r="E444" s="42"/>
      <c r="F444" s="276" t="s">
        <v>601</v>
      </c>
      <c r="G444" s="42"/>
      <c r="H444" s="42"/>
      <c r="I444" s="138"/>
      <c r="J444" s="42"/>
      <c r="K444" s="42"/>
      <c r="L444" s="46"/>
      <c r="M444" s="277"/>
      <c r="N444" s="278"/>
      <c r="O444" s="86"/>
      <c r="P444" s="86"/>
      <c r="Q444" s="86"/>
      <c r="R444" s="86"/>
      <c r="S444" s="86"/>
      <c r="T444" s="87"/>
      <c r="U444" s="40"/>
      <c r="V444" s="40"/>
      <c r="W444" s="40"/>
      <c r="X444" s="40"/>
      <c r="Y444" s="40"/>
      <c r="Z444" s="40"/>
      <c r="AA444" s="40"/>
      <c r="AB444" s="40"/>
      <c r="AC444" s="40"/>
      <c r="AD444" s="40"/>
      <c r="AE444" s="40"/>
      <c r="AT444" s="19" t="s">
        <v>288</v>
      </c>
      <c r="AU444" s="19" t="s">
        <v>85</v>
      </c>
    </row>
    <row r="445" s="14" customFormat="1">
      <c r="A445" s="14"/>
      <c r="B445" s="244"/>
      <c r="C445" s="245"/>
      <c r="D445" s="235" t="s">
        <v>147</v>
      </c>
      <c r="E445" s="246" t="s">
        <v>20</v>
      </c>
      <c r="F445" s="247" t="s">
        <v>602</v>
      </c>
      <c r="G445" s="245"/>
      <c r="H445" s="248">
        <v>85.834000000000003</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147</v>
      </c>
      <c r="AU445" s="254" t="s">
        <v>85</v>
      </c>
      <c r="AV445" s="14" t="s">
        <v>85</v>
      </c>
      <c r="AW445" s="14" t="s">
        <v>38</v>
      </c>
      <c r="AX445" s="14" t="s">
        <v>22</v>
      </c>
      <c r="AY445" s="254" t="s">
        <v>133</v>
      </c>
    </row>
    <row r="446" s="2" customFormat="1" ht="16.5" customHeight="1">
      <c r="A446" s="40"/>
      <c r="B446" s="41"/>
      <c r="C446" s="220" t="s">
        <v>603</v>
      </c>
      <c r="D446" s="220" t="s">
        <v>136</v>
      </c>
      <c r="E446" s="221" t="s">
        <v>604</v>
      </c>
      <c r="F446" s="222" t="s">
        <v>605</v>
      </c>
      <c r="G446" s="223" t="s">
        <v>480</v>
      </c>
      <c r="H446" s="224">
        <v>1</v>
      </c>
      <c r="I446" s="225"/>
      <c r="J446" s="226">
        <f>ROUND(I446*H446,2)</f>
        <v>0</v>
      </c>
      <c r="K446" s="222" t="s">
        <v>140</v>
      </c>
      <c r="L446" s="46"/>
      <c r="M446" s="227" t="s">
        <v>20</v>
      </c>
      <c r="N446" s="228" t="s">
        <v>47</v>
      </c>
      <c r="O446" s="86"/>
      <c r="P446" s="229">
        <f>O446*H446</f>
        <v>0</v>
      </c>
      <c r="Q446" s="229">
        <v>0</v>
      </c>
      <c r="R446" s="229">
        <f>Q446*H446</f>
        <v>0</v>
      </c>
      <c r="S446" s="229">
        <v>0</v>
      </c>
      <c r="T446" s="230">
        <f>S446*H446</f>
        <v>0</v>
      </c>
      <c r="U446" s="40"/>
      <c r="V446" s="40"/>
      <c r="W446" s="40"/>
      <c r="X446" s="40"/>
      <c r="Y446" s="40"/>
      <c r="Z446" s="40"/>
      <c r="AA446" s="40"/>
      <c r="AB446" s="40"/>
      <c r="AC446" s="40"/>
      <c r="AD446" s="40"/>
      <c r="AE446" s="40"/>
      <c r="AR446" s="231" t="s">
        <v>256</v>
      </c>
      <c r="AT446" s="231" t="s">
        <v>136</v>
      </c>
      <c r="AU446" s="231" t="s">
        <v>85</v>
      </c>
      <c r="AY446" s="19" t="s">
        <v>133</v>
      </c>
      <c r="BE446" s="232">
        <f>IF(N446="základní",J446,0)</f>
        <v>0</v>
      </c>
      <c r="BF446" s="232">
        <f>IF(N446="snížená",J446,0)</f>
        <v>0</v>
      </c>
      <c r="BG446" s="232">
        <f>IF(N446="zákl. přenesená",J446,0)</f>
        <v>0</v>
      </c>
      <c r="BH446" s="232">
        <f>IF(N446="sníž. přenesená",J446,0)</f>
        <v>0</v>
      </c>
      <c r="BI446" s="232">
        <f>IF(N446="nulová",J446,0)</f>
        <v>0</v>
      </c>
      <c r="BJ446" s="19" t="s">
        <v>22</v>
      </c>
      <c r="BK446" s="232">
        <f>ROUND(I446*H446,2)</f>
        <v>0</v>
      </c>
      <c r="BL446" s="19" t="s">
        <v>256</v>
      </c>
      <c r="BM446" s="231" t="s">
        <v>606</v>
      </c>
    </row>
    <row r="447" s="12" customFormat="1" ht="22.8" customHeight="1">
      <c r="A447" s="12"/>
      <c r="B447" s="204"/>
      <c r="C447" s="205"/>
      <c r="D447" s="206" t="s">
        <v>75</v>
      </c>
      <c r="E447" s="218" t="s">
        <v>607</v>
      </c>
      <c r="F447" s="218" t="s">
        <v>608</v>
      </c>
      <c r="G447" s="205"/>
      <c r="H447" s="205"/>
      <c r="I447" s="208"/>
      <c r="J447" s="219">
        <f>BK447</f>
        <v>0</v>
      </c>
      <c r="K447" s="205"/>
      <c r="L447" s="210"/>
      <c r="M447" s="211"/>
      <c r="N447" s="212"/>
      <c r="O447" s="212"/>
      <c r="P447" s="213">
        <f>SUM(P448:P452)</f>
        <v>0</v>
      </c>
      <c r="Q447" s="212"/>
      <c r="R447" s="213">
        <f>SUM(R448:R452)</f>
        <v>0.013156000000000001</v>
      </c>
      <c r="S447" s="212"/>
      <c r="T447" s="214">
        <f>SUM(T448:T452)</f>
        <v>0</v>
      </c>
      <c r="U447" s="12"/>
      <c r="V447" s="12"/>
      <c r="W447" s="12"/>
      <c r="X447" s="12"/>
      <c r="Y447" s="12"/>
      <c r="Z447" s="12"/>
      <c r="AA447" s="12"/>
      <c r="AB447" s="12"/>
      <c r="AC447" s="12"/>
      <c r="AD447" s="12"/>
      <c r="AE447" s="12"/>
      <c r="AR447" s="215" t="s">
        <v>22</v>
      </c>
      <c r="AT447" s="216" t="s">
        <v>75</v>
      </c>
      <c r="AU447" s="216" t="s">
        <v>22</v>
      </c>
      <c r="AY447" s="215" t="s">
        <v>133</v>
      </c>
      <c r="BK447" s="217">
        <f>SUM(BK448:BK452)</f>
        <v>0</v>
      </c>
    </row>
    <row r="448" s="2" customFormat="1" ht="16.5" customHeight="1">
      <c r="A448" s="40"/>
      <c r="B448" s="41"/>
      <c r="C448" s="220" t="s">
        <v>609</v>
      </c>
      <c r="D448" s="220" t="s">
        <v>136</v>
      </c>
      <c r="E448" s="221" t="s">
        <v>610</v>
      </c>
      <c r="F448" s="222" t="s">
        <v>611</v>
      </c>
      <c r="G448" s="223" t="s">
        <v>139</v>
      </c>
      <c r="H448" s="224">
        <v>2</v>
      </c>
      <c r="I448" s="225"/>
      <c r="J448" s="226">
        <f>ROUND(I448*H448,2)</f>
        <v>0</v>
      </c>
      <c r="K448" s="222" t="s">
        <v>140</v>
      </c>
      <c r="L448" s="46"/>
      <c r="M448" s="227" t="s">
        <v>20</v>
      </c>
      <c r="N448" s="228" t="s">
        <v>47</v>
      </c>
      <c r="O448" s="86"/>
      <c r="P448" s="229">
        <f>O448*H448</f>
        <v>0</v>
      </c>
      <c r="Q448" s="229">
        <v>0</v>
      </c>
      <c r="R448" s="229">
        <f>Q448*H448</f>
        <v>0</v>
      </c>
      <c r="S448" s="229">
        <v>0</v>
      </c>
      <c r="T448" s="230">
        <f>S448*H448</f>
        <v>0</v>
      </c>
      <c r="U448" s="40"/>
      <c r="V448" s="40"/>
      <c r="W448" s="40"/>
      <c r="X448" s="40"/>
      <c r="Y448" s="40"/>
      <c r="Z448" s="40"/>
      <c r="AA448" s="40"/>
      <c r="AB448" s="40"/>
      <c r="AC448" s="40"/>
      <c r="AD448" s="40"/>
      <c r="AE448" s="40"/>
      <c r="AR448" s="231" t="s">
        <v>141</v>
      </c>
      <c r="AT448" s="231" t="s">
        <v>136</v>
      </c>
      <c r="AU448" s="231" t="s">
        <v>85</v>
      </c>
      <c r="AY448" s="19" t="s">
        <v>133</v>
      </c>
      <c r="BE448" s="232">
        <f>IF(N448="základní",J448,0)</f>
        <v>0</v>
      </c>
      <c r="BF448" s="232">
        <f>IF(N448="snížená",J448,0)</f>
        <v>0</v>
      </c>
      <c r="BG448" s="232">
        <f>IF(N448="zákl. přenesená",J448,0)</f>
        <v>0</v>
      </c>
      <c r="BH448" s="232">
        <f>IF(N448="sníž. přenesená",J448,0)</f>
        <v>0</v>
      </c>
      <c r="BI448" s="232">
        <f>IF(N448="nulová",J448,0)</f>
        <v>0</v>
      </c>
      <c r="BJ448" s="19" t="s">
        <v>22</v>
      </c>
      <c r="BK448" s="232">
        <f>ROUND(I448*H448,2)</f>
        <v>0</v>
      </c>
      <c r="BL448" s="19" t="s">
        <v>141</v>
      </c>
      <c r="BM448" s="231" t="s">
        <v>612</v>
      </c>
    </row>
    <row r="449" s="2" customFormat="1" ht="16.5" customHeight="1">
      <c r="A449" s="40"/>
      <c r="B449" s="41"/>
      <c r="C449" s="220" t="s">
        <v>613</v>
      </c>
      <c r="D449" s="220" t="s">
        <v>136</v>
      </c>
      <c r="E449" s="221" t="s">
        <v>614</v>
      </c>
      <c r="F449" s="222" t="s">
        <v>615</v>
      </c>
      <c r="G449" s="223" t="s">
        <v>354</v>
      </c>
      <c r="H449" s="224">
        <v>28.600000000000001</v>
      </c>
      <c r="I449" s="225"/>
      <c r="J449" s="226">
        <f>ROUND(I449*H449,2)</f>
        <v>0</v>
      </c>
      <c r="K449" s="222" t="s">
        <v>207</v>
      </c>
      <c r="L449" s="46"/>
      <c r="M449" s="227" t="s">
        <v>20</v>
      </c>
      <c r="N449" s="228" t="s">
        <v>47</v>
      </c>
      <c r="O449" s="86"/>
      <c r="P449" s="229">
        <f>O449*H449</f>
        <v>0</v>
      </c>
      <c r="Q449" s="229">
        <v>0.00046000000000000001</v>
      </c>
      <c r="R449" s="229">
        <f>Q449*H449</f>
        <v>0.013156000000000001</v>
      </c>
      <c r="S449" s="229">
        <v>0</v>
      </c>
      <c r="T449" s="230">
        <f>S449*H449</f>
        <v>0</v>
      </c>
      <c r="U449" s="40"/>
      <c r="V449" s="40"/>
      <c r="W449" s="40"/>
      <c r="X449" s="40"/>
      <c r="Y449" s="40"/>
      <c r="Z449" s="40"/>
      <c r="AA449" s="40"/>
      <c r="AB449" s="40"/>
      <c r="AC449" s="40"/>
      <c r="AD449" s="40"/>
      <c r="AE449" s="40"/>
      <c r="AR449" s="231" t="s">
        <v>141</v>
      </c>
      <c r="AT449" s="231" t="s">
        <v>136</v>
      </c>
      <c r="AU449" s="231" t="s">
        <v>85</v>
      </c>
      <c r="AY449" s="19" t="s">
        <v>133</v>
      </c>
      <c r="BE449" s="232">
        <f>IF(N449="základní",J449,0)</f>
        <v>0</v>
      </c>
      <c r="BF449" s="232">
        <f>IF(N449="snížená",J449,0)</f>
        <v>0</v>
      </c>
      <c r="BG449" s="232">
        <f>IF(N449="zákl. přenesená",J449,0)</f>
        <v>0</v>
      </c>
      <c r="BH449" s="232">
        <f>IF(N449="sníž. přenesená",J449,0)</f>
        <v>0</v>
      </c>
      <c r="BI449" s="232">
        <f>IF(N449="nulová",J449,0)</f>
        <v>0</v>
      </c>
      <c r="BJ449" s="19" t="s">
        <v>22</v>
      </c>
      <c r="BK449" s="232">
        <f>ROUND(I449*H449,2)</f>
        <v>0</v>
      </c>
      <c r="BL449" s="19" t="s">
        <v>141</v>
      </c>
      <c r="BM449" s="231" t="s">
        <v>616</v>
      </c>
    </row>
    <row r="450" s="14" customFormat="1">
      <c r="A450" s="14"/>
      <c r="B450" s="244"/>
      <c r="C450" s="245"/>
      <c r="D450" s="235" t="s">
        <v>147</v>
      </c>
      <c r="E450" s="246" t="s">
        <v>20</v>
      </c>
      <c r="F450" s="247" t="s">
        <v>617</v>
      </c>
      <c r="G450" s="245"/>
      <c r="H450" s="248">
        <v>28.600000000000001</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147</v>
      </c>
      <c r="AU450" s="254" t="s">
        <v>85</v>
      </c>
      <c r="AV450" s="14" t="s">
        <v>85</v>
      </c>
      <c r="AW450" s="14" t="s">
        <v>38</v>
      </c>
      <c r="AX450" s="14" t="s">
        <v>22</v>
      </c>
      <c r="AY450" s="254" t="s">
        <v>133</v>
      </c>
    </row>
    <row r="451" s="2" customFormat="1" ht="16.5" customHeight="1">
      <c r="A451" s="40"/>
      <c r="B451" s="41"/>
      <c r="C451" s="220" t="s">
        <v>618</v>
      </c>
      <c r="D451" s="220" t="s">
        <v>136</v>
      </c>
      <c r="E451" s="221" t="s">
        <v>619</v>
      </c>
      <c r="F451" s="222" t="s">
        <v>620</v>
      </c>
      <c r="G451" s="223" t="s">
        <v>354</v>
      </c>
      <c r="H451" s="224">
        <v>28.600000000000001</v>
      </c>
      <c r="I451" s="225"/>
      <c r="J451" s="226">
        <f>ROUND(I451*H451,2)</f>
        <v>0</v>
      </c>
      <c r="K451" s="222" t="s">
        <v>207</v>
      </c>
      <c r="L451" s="46"/>
      <c r="M451" s="227" t="s">
        <v>20</v>
      </c>
      <c r="N451" s="228" t="s">
        <v>47</v>
      </c>
      <c r="O451" s="86"/>
      <c r="P451" s="229">
        <f>O451*H451</f>
        <v>0</v>
      </c>
      <c r="Q451" s="229">
        <v>0</v>
      </c>
      <c r="R451" s="229">
        <f>Q451*H451</f>
        <v>0</v>
      </c>
      <c r="S451" s="229">
        <v>0</v>
      </c>
      <c r="T451" s="230">
        <f>S451*H451</f>
        <v>0</v>
      </c>
      <c r="U451" s="40"/>
      <c r="V451" s="40"/>
      <c r="W451" s="40"/>
      <c r="X451" s="40"/>
      <c r="Y451" s="40"/>
      <c r="Z451" s="40"/>
      <c r="AA451" s="40"/>
      <c r="AB451" s="40"/>
      <c r="AC451" s="40"/>
      <c r="AD451" s="40"/>
      <c r="AE451" s="40"/>
      <c r="AR451" s="231" t="s">
        <v>141</v>
      </c>
      <c r="AT451" s="231" t="s">
        <v>136</v>
      </c>
      <c r="AU451" s="231" t="s">
        <v>85</v>
      </c>
      <c r="AY451" s="19" t="s">
        <v>133</v>
      </c>
      <c r="BE451" s="232">
        <f>IF(N451="základní",J451,0)</f>
        <v>0</v>
      </c>
      <c r="BF451" s="232">
        <f>IF(N451="snížená",J451,0)</f>
        <v>0</v>
      </c>
      <c r="BG451" s="232">
        <f>IF(N451="zákl. přenesená",J451,0)</f>
        <v>0</v>
      </c>
      <c r="BH451" s="232">
        <f>IF(N451="sníž. přenesená",J451,0)</f>
        <v>0</v>
      </c>
      <c r="BI451" s="232">
        <f>IF(N451="nulová",J451,0)</f>
        <v>0</v>
      </c>
      <c r="BJ451" s="19" t="s">
        <v>22</v>
      </c>
      <c r="BK451" s="232">
        <f>ROUND(I451*H451,2)</f>
        <v>0</v>
      </c>
      <c r="BL451" s="19" t="s">
        <v>141</v>
      </c>
      <c r="BM451" s="231" t="s">
        <v>621</v>
      </c>
    </row>
    <row r="452" s="14" customFormat="1">
      <c r="A452" s="14"/>
      <c r="B452" s="244"/>
      <c r="C452" s="245"/>
      <c r="D452" s="235" t="s">
        <v>147</v>
      </c>
      <c r="E452" s="246" t="s">
        <v>20</v>
      </c>
      <c r="F452" s="247" t="s">
        <v>617</v>
      </c>
      <c r="G452" s="245"/>
      <c r="H452" s="248">
        <v>28.600000000000001</v>
      </c>
      <c r="I452" s="249"/>
      <c r="J452" s="245"/>
      <c r="K452" s="245"/>
      <c r="L452" s="250"/>
      <c r="M452" s="251"/>
      <c r="N452" s="252"/>
      <c r="O452" s="252"/>
      <c r="P452" s="252"/>
      <c r="Q452" s="252"/>
      <c r="R452" s="252"/>
      <c r="S452" s="252"/>
      <c r="T452" s="253"/>
      <c r="U452" s="14"/>
      <c r="V452" s="14"/>
      <c r="W452" s="14"/>
      <c r="X452" s="14"/>
      <c r="Y452" s="14"/>
      <c r="Z452" s="14"/>
      <c r="AA452" s="14"/>
      <c r="AB452" s="14"/>
      <c r="AC452" s="14"/>
      <c r="AD452" s="14"/>
      <c r="AE452" s="14"/>
      <c r="AT452" s="254" t="s">
        <v>147</v>
      </c>
      <c r="AU452" s="254" t="s">
        <v>85</v>
      </c>
      <c r="AV452" s="14" t="s">
        <v>85</v>
      </c>
      <c r="AW452" s="14" t="s">
        <v>38</v>
      </c>
      <c r="AX452" s="14" t="s">
        <v>22</v>
      </c>
      <c r="AY452" s="254" t="s">
        <v>133</v>
      </c>
    </row>
    <row r="453" s="12" customFormat="1" ht="22.8" customHeight="1">
      <c r="A453" s="12"/>
      <c r="B453" s="204"/>
      <c r="C453" s="205"/>
      <c r="D453" s="206" t="s">
        <v>75</v>
      </c>
      <c r="E453" s="218" t="s">
        <v>622</v>
      </c>
      <c r="F453" s="218" t="s">
        <v>623</v>
      </c>
      <c r="G453" s="205"/>
      <c r="H453" s="205"/>
      <c r="I453" s="208"/>
      <c r="J453" s="219">
        <f>BK453</f>
        <v>0</v>
      </c>
      <c r="K453" s="205"/>
      <c r="L453" s="210"/>
      <c r="M453" s="211"/>
      <c r="N453" s="212"/>
      <c r="O453" s="212"/>
      <c r="P453" s="213">
        <f>SUM(P454:P462)</f>
        <v>0</v>
      </c>
      <c r="Q453" s="212"/>
      <c r="R453" s="213">
        <f>SUM(R454:R462)</f>
        <v>0.00084000000000000003</v>
      </c>
      <c r="S453" s="212"/>
      <c r="T453" s="214">
        <f>SUM(T454:T462)</f>
        <v>0</v>
      </c>
      <c r="U453" s="12"/>
      <c r="V453" s="12"/>
      <c r="W453" s="12"/>
      <c r="X453" s="12"/>
      <c r="Y453" s="12"/>
      <c r="Z453" s="12"/>
      <c r="AA453" s="12"/>
      <c r="AB453" s="12"/>
      <c r="AC453" s="12"/>
      <c r="AD453" s="12"/>
      <c r="AE453" s="12"/>
      <c r="AR453" s="215" t="s">
        <v>22</v>
      </c>
      <c r="AT453" s="216" t="s">
        <v>75</v>
      </c>
      <c r="AU453" s="216" t="s">
        <v>22</v>
      </c>
      <c r="AY453" s="215" t="s">
        <v>133</v>
      </c>
      <c r="BK453" s="217">
        <f>SUM(BK454:BK462)</f>
        <v>0</v>
      </c>
    </row>
    <row r="454" s="2" customFormat="1" ht="16.5" customHeight="1">
      <c r="A454" s="40"/>
      <c r="B454" s="41"/>
      <c r="C454" s="220" t="s">
        <v>624</v>
      </c>
      <c r="D454" s="220" t="s">
        <v>136</v>
      </c>
      <c r="E454" s="221" t="s">
        <v>625</v>
      </c>
      <c r="F454" s="222" t="s">
        <v>626</v>
      </c>
      <c r="G454" s="223" t="s">
        <v>139</v>
      </c>
      <c r="H454" s="224">
        <v>1</v>
      </c>
      <c r="I454" s="225"/>
      <c r="J454" s="226">
        <f>ROUND(I454*H454,2)</f>
        <v>0</v>
      </c>
      <c r="K454" s="222" t="s">
        <v>140</v>
      </c>
      <c r="L454" s="46"/>
      <c r="M454" s="227" t="s">
        <v>20</v>
      </c>
      <c r="N454" s="228" t="s">
        <v>47</v>
      </c>
      <c r="O454" s="86"/>
      <c r="P454" s="229">
        <f>O454*H454</f>
        <v>0</v>
      </c>
      <c r="Q454" s="229">
        <v>0</v>
      </c>
      <c r="R454" s="229">
        <f>Q454*H454</f>
        <v>0</v>
      </c>
      <c r="S454" s="229">
        <v>0</v>
      </c>
      <c r="T454" s="230">
        <f>S454*H454</f>
        <v>0</v>
      </c>
      <c r="U454" s="40"/>
      <c r="V454" s="40"/>
      <c r="W454" s="40"/>
      <c r="X454" s="40"/>
      <c r="Y454" s="40"/>
      <c r="Z454" s="40"/>
      <c r="AA454" s="40"/>
      <c r="AB454" s="40"/>
      <c r="AC454" s="40"/>
      <c r="AD454" s="40"/>
      <c r="AE454" s="40"/>
      <c r="AR454" s="231" t="s">
        <v>141</v>
      </c>
      <c r="AT454" s="231" t="s">
        <v>136</v>
      </c>
      <c r="AU454" s="231" t="s">
        <v>85</v>
      </c>
      <c r="AY454" s="19" t="s">
        <v>133</v>
      </c>
      <c r="BE454" s="232">
        <f>IF(N454="základní",J454,0)</f>
        <v>0</v>
      </c>
      <c r="BF454" s="232">
        <f>IF(N454="snížená",J454,0)</f>
        <v>0</v>
      </c>
      <c r="BG454" s="232">
        <f>IF(N454="zákl. přenesená",J454,0)</f>
        <v>0</v>
      </c>
      <c r="BH454" s="232">
        <f>IF(N454="sníž. přenesená",J454,0)</f>
        <v>0</v>
      </c>
      <c r="BI454" s="232">
        <f>IF(N454="nulová",J454,0)</f>
        <v>0</v>
      </c>
      <c r="BJ454" s="19" t="s">
        <v>22</v>
      </c>
      <c r="BK454" s="232">
        <f>ROUND(I454*H454,2)</f>
        <v>0</v>
      </c>
      <c r="BL454" s="19" t="s">
        <v>141</v>
      </c>
      <c r="BM454" s="231" t="s">
        <v>627</v>
      </c>
    </row>
    <row r="455" s="2" customFormat="1" ht="16.5" customHeight="1">
      <c r="A455" s="40"/>
      <c r="B455" s="41"/>
      <c r="C455" s="220" t="s">
        <v>628</v>
      </c>
      <c r="D455" s="220" t="s">
        <v>136</v>
      </c>
      <c r="E455" s="221" t="s">
        <v>629</v>
      </c>
      <c r="F455" s="222" t="s">
        <v>630</v>
      </c>
      <c r="G455" s="223" t="s">
        <v>139</v>
      </c>
      <c r="H455" s="224">
        <v>2</v>
      </c>
      <c r="I455" s="225"/>
      <c r="J455" s="226">
        <f>ROUND(I455*H455,2)</f>
        <v>0</v>
      </c>
      <c r="K455" s="222" t="s">
        <v>207</v>
      </c>
      <c r="L455" s="46"/>
      <c r="M455" s="227" t="s">
        <v>20</v>
      </c>
      <c r="N455" s="228" t="s">
        <v>47</v>
      </c>
      <c r="O455" s="86"/>
      <c r="P455" s="229">
        <f>O455*H455</f>
        <v>0</v>
      </c>
      <c r="Q455" s="229">
        <v>5.0000000000000002E-05</v>
      </c>
      <c r="R455" s="229">
        <f>Q455*H455</f>
        <v>0.00010000000000000001</v>
      </c>
      <c r="S455" s="229">
        <v>0</v>
      </c>
      <c r="T455" s="230">
        <f>S455*H455</f>
        <v>0</v>
      </c>
      <c r="U455" s="40"/>
      <c r="V455" s="40"/>
      <c r="W455" s="40"/>
      <c r="X455" s="40"/>
      <c r="Y455" s="40"/>
      <c r="Z455" s="40"/>
      <c r="AA455" s="40"/>
      <c r="AB455" s="40"/>
      <c r="AC455" s="40"/>
      <c r="AD455" s="40"/>
      <c r="AE455" s="40"/>
      <c r="AR455" s="231" t="s">
        <v>141</v>
      </c>
      <c r="AT455" s="231" t="s">
        <v>136</v>
      </c>
      <c r="AU455" s="231" t="s">
        <v>85</v>
      </c>
      <c r="AY455" s="19" t="s">
        <v>133</v>
      </c>
      <c r="BE455" s="232">
        <f>IF(N455="základní",J455,0)</f>
        <v>0</v>
      </c>
      <c r="BF455" s="232">
        <f>IF(N455="snížená",J455,0)</f>
        <v>0</v>
      </c>
      <c r="BG455" s="232">
        <f>IF(N455="zákl. přenesená",J455,0)</f>
        <v>0</v>
      </c>
      <c r="BH455" s="232">
        <f>IF(N455="sníž. přenesená",J455,0)</f>
        <v>0</v>
      </c>
      <c r="BI455" s="232">
        <f>IF(N455="nulová",J455,0)</f>
        <v>0</v>
      </c>
      <c r="BJ455" s="19" t="s">
        <v>22</v>
      </c>
      <c r="BK455" s="232">
        <f>ROUND(I455*H455,2)</f>
        <v>0</v>
      </c>
      <c r="BL455" s="19" t="s">
        <v>141</v>
      </c>
      <c r="BM455" s="231" t="s">
        <v>631</v>
      </c>
    </row>
    <row r="456" s="14" customFormat="1">
      <c r="A456" s="14"/>
      <c r="B456" s="244"/>
      <c r="C456" s="245"/>
      <c r="D456" s="235" t="s">
        <v>147</v>
      </c>
      <c r="E456" s="246" t="s">
        <v>20</v>
      </c>
      <c r="F456" s="247" t="s">
        <v>632</v>
      </c>
      <c r="G456" s="245"/>
      <c r="H456" s="248">
        <v>2</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147</v>
      </c>
      <c r="AU456" s="254" t="s">
        <v>85</v>
      </c>
      <c r="AV456" s="14" t="s">
        <v>85</v>
      </c>
      <c r="AW456" s="14" t="s">
        <v>38</v>
      </c>
      <c r="AX456" s="14" t="s">
        <v>22</v>
      </c>
      <c r="AY456" s="254" t="s">
        <v>133</v>
      </c>
    </row>
    <row r="457" s="2" customFormat="1" ht="16.5" customHeight="1">
      <c r="A457" s="40"/>
      <c r="B457" s="41"/>
      <c r="C457" s="220" t="s">
        <v>633</v>
      </c>
      <c r="D457" s="220" t="s">
        <v>136</v>
      </c>
      <c r="E457" s="221" t="s">
        <v>634</v>
      </c>
      <c r="F457" s="222" t="s">
        <v>635</v>
      </c>
      <c r="G457" s="223" t="s">
        <v>139</v>
      </c>
      <c r="H457" s="224">
        <v>2</v>
      </c>
      <c r="I457" s="225"/>
      <c r="J457" s="226">
        <f>ROUND(I457*H457,2)</f>
        <v>0</v>
      </c>
      <c r="K457" s="222" t="s">
        <v>207</v>
      </c>
      <c r="L457" s="46"/>
      <c r="M457" s="227" t="s">
        <v>20</v>
      </c>
      <c r="N457" s="228" t="s">
        <v>47</v>
      </c>
      <c r="O457" s="86"/>
      <c r="P457" s="229">
        <f>O457*H457</f>
        <v>0</v>
      </c>
      <c r="Q457" s="229">
        <v>0.00023000000000000001</v>
      </c>
      <c r="R457" s="229">
        <f>Q457*H457</f>
        <v>0.00046000000000000001</v>
      </c>
      <c r="S457" s="229">
        <v>0</v>
      </c>
      <c r="T457" s="230">
        <f>S457*H457</f>
        <v>0</v>
      </c>
      <c r="U457" s="40"/>
      <c r="V457" s="40"/>
      <c r="W457" s="40"/>
      <c r="X457" s="40"/>
      <c r="Y457" s="40"/>
      <c r="Z457" s="40"/>
      <c r="AA457" s="40"/>
      <c r="AB457" s="40"/>
      <c r="AC457" s="40"/>
      <c r="AD457" s="40"/>
      <c r="AE457" s="40"/>
      <c r="AR457" s="231" t="s">
        <v>141</v>
      </c>
      <c r="AT457" s="231" t="s">
        <v>136</v>
      </c>
      <c r="AU457" s="231" t="s">
        <v>85</v>
      </c>
      <c r="AY457" s="19" t="s">
        <v>133</v>
      </c>
      <c r="BE457" s="232">
        <f>IF(N457="základní",J457,0)</f>
        <v>0</v>
      </c>
      <c r="BF457" s="232">
        <f>IF(N457="snížená",J457,0)</f>
        <v>0</v>
      </c>
      <c r="BG457" s="232">
        <f>IF(N457="zákl. přenesená",J457,0)</f>
        <v>0</v>
      </c>
      <c r="BH457" s="232">
        <f>IF(N457="sníž. přenesená",J457,0)</f>
        <v>0</v>
      </c>
      <c r="BI457" s="232">
        <f>IF(N457="nulová",J457,0)</f>
        <v>0</v>
      </c>
      <c r="BJ457" s="19" t="s">
        <v>22</v>
      </c>
      <c r="BK457" s="232">
        <f>ROUND(I457*H457,2)</f>
        <v>0</v>
      </c>
      <c r="BL457" s="19" t="s">
        <v>141</v>
      </c>
      <c r="BM457" s="231" t="s">
        <v>636</v>
      </c>
    </row>
    <row r="458" s="2" customFormat="1">
      <c r="A458" s="40"/>
      <c r="B458" s="41"/>
      <c r="C458" s="42"/>
      <c r="D458" s="235" t="s">
        <v>288</v>
      </c>
      <c r="E458" s="42"/>
      <c r="F458" s="276" t="s">
        <v>637</v>
      </c>
      <c r="G458" s="42"/>
      <c r="H458" s="42"/>
      <c r="I458" s="138"/>
      <c r="J458" s="42"/>
      <c r="K458" s="42"/>
      <c r="L458" s="46"/>
      <c r="M458" s="277"/>
      <c r="N458" s="278"/>
      <c r="O458" s="86"/>
      <c r="P458" s="86"/>
      <c r="Q458" s="86"/>
      <c r="R458" s="86"/>
      <c r="S458" s="86"/>
      <c r="T458" s="87"/>
      <c r="U458" s="40"/>
      <c r="V458" s="40"/>
      <c r="W458" s="40"/>
      <c r="X458" s="40"/>
      <c r="Y458" s="40"/>
      <c r="Z458" s="40"/>
      <c r="AA458" s="40"/>
      <c r="AB458" s="40"/>
      <c r="AC458" s="40"/>
      <c r="AD458" s="40"/>
      <c r="AE458" s="40"/>
      <c r="AT458" s="19" t="s">
        <v>288</v>
      </c>
      <c r="AU458" s="19" t="s">
        <v>85</v>
      </c>
    </row>
    <row r="459" s="14" customFormat="1">
      <c r="A459" s="14"/>
      <c r="B459" s="244"/>
      <c r="C459" s="245"/>
      <c r="D459" s="235" t="s">
        <v>147</v>
      </c>
      <c r="E459" s="246" t="s">
        <v>20</v>
      </c>
      <c r="F459" s="247" t="s">
        <v>632</v>
      </c>
      <c r="G459" s="245"/>
      <c r="H459" s="248">
        <v>2</v>
      </c>
      <c r="I459" s="249"/>
      <c r="J459" s="245"/>
      <c r="K459" s="245"/>
      <c r="L459" s="250"/>
      <c r="M459" s="251"/>
      <c r="N459" s="252"/>
      <c r="O459" s="252"/>
      <c r="P459" s="252"/>
      <c r="Q459" s="252"/>
      <c r="R459" s="252"/>
      <c r="S459" s="252"/>
      <c r="T459" s="253"/>
      <c r="U459" s="14"/>
      <c r="V459" s="14"/>
      <c r="W459" s="14"/>
      <c r="X459" s="14"/>
      <c r="Y459" s="14"/>
      <c r="Z459" s="14"/>
      <c r="AA459" s="14"/>
      <c r="AB459" s="14"/>
      <c r="AC459" s="14"/>
      <c r="AD459" s="14"/>
      <c r="AE459" s="14"/>
      <c r="AT459" s="254" t="s">
        <v>147</v>
      </c>
      <c r="AU459" s="254" t="s">
        <v>85</v>
      </c>
      <c r="AV459" s="14" t="s">
        <v>85</v>
      </c>
      <c r="AW459" s="14" t="s">
        <v>38</v>
      </c>
      <c r="AX459" s="14" t="s">
        <v>22</v>
      </c>
      <c r="AY459" s="254" t="s">
        <v>133</v>
      </c>
    </row>
    <row r="460" s="2" customFormat="1" ht="24" customHeight="1">
      <c r="A460" s="40"/>
      <c r="B460" s="41"/>
      <c r="C460" s="220" t="s">
        <v>638</v>
      </c>
      <c r="D460" s="220" t="s">
        <v>136</v>
      </c>
      <c r="E460" s="221" t="s">
        <v>639</v>
      </c>
      <c r="F460" s="222" t="s">
        <v>640</v>
      </c>
      <c r="G460" s="223" t="s">
        <v>139</v>
      </c>
      <c r="H460" s="224">
        <v>2</v>
      </c>
      <c r="I460" s="225"/>
      <c r="J460" s="226">
        <f>ROUND(I460*H460,2)</f>
        <v>0</v>
      </c>
      <c r="K460" s="222" t="s">
        <v>207</v>
      </c>
      <c r="L460" s="46"/>
      <c r="M460" s="227" t="s">
        <v>20</v>
      </c>
      <c r="N460" s="228" t="s">
        <v>47</v>
      </c>
      <c r="O460" s="86"/>
      <c r="P460" s="229">
        <f>O460*H460</f>
        <v>0</v>
      </c>
      <c r="Q460" s="229">
        <v>0.00013999999999999999</v>
      </c>
      <c r="R460" s="229">
        <f>Q460*H460</f>
        <v>0.00027999999999999998</v>
      </c>
      <c r="S460" s="229">
        <v>0</v>
      </c>
      <c r="T460" s="230">
        <f>S460*H460</f>
        <v>0</v>
      </c>
      <c r="U460" s="40"/>
      <c r="V460" s="40"/>
      <c r="W460" s="40"/>
      <c r="X460" s="40"/>
      <c r="Y460" s="40"/>
      <c r="Z460" s="40"/>
      <c r="AA460" s="40"/>
      <c r="AB460" s="40"/>
      <c r="AC460" s="40"/>
      <c r="AD460" s="40"/>
      <c r="AE460" s="40"/>
      <c r="AR460" s="231" t="s">
        <v>141</v>
      </c>
      <c r="AT460" s="231" t="s">
        <v>136</v>
      </c>
      <c r="AU460" s="231" t="s">
        <v>85</v>
      </c>
      <c r="AY460" s="19" t="s">
        <v>133</v>
      </c>
      <c r="BE460" s="232">
        <f>IF(N460="základní",J460,0)</f>
        <v>0</v>
      </c>
      <c r="BF460" s="232">
        <f>IF(N460="snížená",J460,0)</f>
        <v>0</v>
      </c>
      <c r="BG460" s="232">
        <f>IF(N460="zákl. přenesená",J460,0)</f>
        <v>0</v>
      </c>
      <c r="BH460" s="232">
        <f>IF(N460="sníž. přenesená",J460,0)</f>
        <v>0</v>
      </c>
      <c r="BI460" s="232">
        <f>IF(N460="nulová",J460,0)</f>
        <v>0</v>
      </c>
      <c r="BJ460" s="19" t="s">
        <v>22</v>
      </c>
      <c r="BK460" s="232">
        <f>ROUND(I460*H460,2)</f>
        <v>0</v>
      </c>
      <c r="BL460" s="19" t="s">
        <v>141</v>
      </c>
      <c r="BM460" s="231" t="s">
        <v>641</v>
      </c>
    </row>
    <row r="461" s="2" customFormat="1">
      <c r="A461" s="40"/>
      <c r="B461" s="41"/>
      <c r="C461" s="42"/>
      <c r="D461" s="235" t="s">
        <v>288</v>
      </c>
      <c r="E461" s="42"/>
      <c r="F461" s="276" t="s">
        <v>637</v>
      </c>
      <c r="G461" s="42"/>
      <c r="H461" s="42"/>
      <c r="I461" s="138"/>
      <c r="J461" s="42"/>
      <c r="K461" s="42"/>
      <c r="L461" s="46"/>
      <c r="M461" s="277"/>
      <c r="N461" s="278"/>
      <c r="O461" s="86"/>
      <c r="P461" s="86"/>
      <c r="Q461" s="86"/>
      <c r="R461" s="86"/>
      <c r="S461" s="86"/>
      <c r="T461" s="87"/>
      <c r="U461" s="40"/>
      <c r="V461" s="40"/>
      <c r="W461" s="40"/>
      <c r="X461" s="40"/>
      <c r="Y461" s="40"/>
      <c r="Z461" s="40"/>
      <c r="AA461" s="40"/>
      <c r="AB461" s="40"/>
      <c r="AC461" s="40"/>
      <c r="AD461" s="40"/>
      <c r="AE461" s="40"/>
      <c r="AT461" s="19" t="s">
        <v>288</v>
      </c>
      <c r="AU461" s="19" t="s">
        <v>85</v>
      </c>
    </row>
    <row r="462" s="14" customFormat="1">
      <c r="A462" s="14"/>
      <c r="B462" s="244"/>
      <c r="C462" s="245"/>
      <c r="D462" s="235" t="s">
        <v>147</v>
      </c>
      <c r="E462" s="246" t="s">
        <v>20</v>
      </c>
      <c r="F462" s="247" t="s">
        <v>632</v>
      </c>
      <c r="G462" s="245"/>
      <c r="H462" s="248">
        <v>2</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147</v>
      </c>
      <c r="AU462" s="254" t="s">
        <v>85</v>
      </c>
      <c r="AV462" s="14" t="s">
        <v>85</v>
      </c>
      <c r="AW462" s="14" t="s">
        <v>38</v>
      </c>
      <c r="AX462" s="14" t="s">
        <v>22</v>
      </c>
      <c r="AY462" s="254" t="s">
        <v>133</v>
      </c>
    </row>
    <row r="463" s="12" customFormat="1" ht="22.8" customHeight="1">
      <c r="A463" s="12"/>
      <c r="B463" s="204"/>
      <c r="C463" s="205"/>
      <c r="D463" s="206" t="s">
        <v>75</v>
      </c>
      <c r="E463" s="218" t="s">
        <v>642</v>
      </c>
      <c r="F463" s="218" t="s">
        <v>643</v>
      </c>
      <c r="G463" s="205"/>
      <c r="H463" s="205"/>
      <c r="I463" s="208"/>
      <c r="J463" s="219">
        <f>BK463</f>
        <v>0</v>
      </c>
      <c r="K463" s="205"/>
      <c r="L463" s="210"/>
      <c r="M463" s="211"/>
      <c r="N463" s="212"/>
      <c r="O463" s="212"/>
      <c r="P463" s="213">
        <f>SUM(P464:P465)</f>
        <v>0</v>
      </c>
      <c r="Q463" s="212"/>
      <c r="R463" s="213">
        <f>SUM(R464:R465)</f>
        <v>0.095680000000000001</v>
      </c>
      <c r="S463" s="212"/>
      <c r="T463" s="214">
        <f>SUM(T464:T465)</f>
        <v>0</v>
      </c>
      <c r="U463" s="12"/>
      <c r="V463" s="12"/>
      <c r="W463" s="12"/>
      <c r="X463" s="12"/>
      <c r="Y463" s="12"/>
      <c r="Z463" s="12"/>
      <c r="AA463" s="12"/>
      <c r="AB463" s="12"/>
      <c r="AC463" s="12"/>
      <c r="AD463" s="12"/>
      <c r="AE463" s="12"/>
      <c r="AR463" s="215" t="s">
        <v>22</v>
      </c>
      <c r="AT463" s="216" t="s">
        <v>75</v>
      </c>
      <c r="AU463" s="216" t="s">
        <v>22</v>
      </c>
      <c r="AY463" s="215" t="s">
        <v>133</v>
      </c>
      <c r="BK463" s="217">
        <f>SUM(BK464:BK465)</f>
        <v>0</v>
      </c>
    </row>
    <row r="464" s="2" customFormat="1" ht="24" customHeight="1">
      <c r="A464" s="40"/>
      <c r="B464" s="41"/>
      <c r="C464" s="220" t="s">
        <v>644</v>
      </c>
      <c r="D464" s="220" t="s">
        <v>136</v>
      </c>
      <c r="E464" s="221" t="s">
        <v>645</v>
      </c>
      <c r="F464" s="222" t="s">
        <v>646</v>
      </c>
      <c r="G464" s="223" t="s">
        <v>139</v>
      </c>
      <c r="H464" s="224">
        <v>2</v>
      </c>
      <c r="I464" s="225"/>
      <c r="J464" s="226">
        <f>ROUND(I464*H464,2)</f>
        <v>0</v>
      </c>
      <c r="K464" s="222" t="s">
        <v>207</v>
      </c>
      <c r="L464" s="46"/>
      <c r="M464" s="227" t="s">
        <v>20</v>
      </c>
      <c r="N464" s="228" t="s">
        <v>47</v>
      </c>
      <c r="O464" s="86"/>
      <c r="P464" s="229">
        <f>O464*H464</f>
        <v>0</v>
      </c>
      <c r="Q464" s="229">
        <v>0.047840000000000001</v>
      </c>
      <c r="R464" s="229">
        <f>Q464*H464</f>
        <v>0.095680000000000001</v>
      </c>
      <c r="S464" s="229">
        <v>0</v>
      </c>
      <c r="T464" s="230">
        <f>S464*H464</f>
        <v>0</v>
      </c>
      <c r="U464" s="40"/>
      <c r="V464" s="40"/>
      <c r="W464" s="40"/>
      <c r="X464" s="40"/>
      <c r="Y464" s="40"/>
      <c r="Z464" s="40"/>
      <c r="AA464" s="40"/>
      <c r="AB464" s="40"/>
      <c r="AC464" s="40"/>
      <c r="AD464" s="40"/>
      <c r="AE464" s="40"/>
      <c r="AR464" s="231" t="s">
        <v>141</v>
      </c>
      <c r="AT464" s="231" t="s">
        <v>136</v>
      </c>
      <c r="AU464" s="231" t="s">
        <v>85</v>
      </c>
      <c r="AY464" s="19" t="s">
        <v>133</v>
      </c>
      <c r="BE464" s="232">
        <f>IF(N464="základní",J464,0)</f>
        <v>0</v>
      </c>
      <c r="BF464" s="232">
        <f>IF(N464="snížená",J464,0)</f>
        <v>0</v>
      </c>
      <c r="BG464" s="232">
        <f>IF(N464="zákl. přenesená",J464,0)</f>
        <v>0</v>
      </c>
      <c r="BH464" s="232">
        <f>IF(N464="sníž. přenesená",J464,0)</f>
        <v>0</v>
      </c>
      <c r="BI464" s="232">
        <f>IF(N464="nulová",J464,0)</f>
        <v>0</v>
      </c>
      <c r="BJ464" s="19" t="s">
        <v>22</v>
      </c>
      <c r="BK464" s="232">
        <f>ROUND(I464*H464,2)</f>
        <v>0</v>
      </c>
      <c r="BL464" s="19" t="s">
        <v>141</v>
      </c>
      <c r="BM464" s="231" t="s">
        <v>647</v>
      </c>
    </row>
    <row r="465" s="14" customFormat="1">
      <c r="A465" s="14"/>
      <c r="B465" s="244"/>
      <c r="C465" s="245"/>
      <c r="D465" s="235" t="s">
        <v>147</v>
      </c>
      <c r="E465" s="246" t="s">
        <v>20</v>
      </c>
      <c r="F465" s="247" t="s">
        <v>632</v>
      </c>
      <c r="G465" s="245"/>
      <c r="H465" s="248">
        <v>2</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147</v>
      </c>
      <c r="AU465" s="254" t="s">
        <v>85</v>
      </c>
      <c r="AV465" s="14" t="s">
        <v>85</v>
      </c>
      <c r="AW465" s="14" t="s">
        <v>38</v>
      </c>
      <c r="AX465" s="14" t="s">
        <v>22</v>
      </c>
      <c r="AY465" s="254" t="s">
        <v>133</v>
      </c>
    </row>
    <row r="466" s="12" customFormat="1" ht="22.8" customHeight="1">
      <c r="A466" s="12"/>
      <c r="B466" s="204"/>
      <c r="C466" s="205"/>
      <c r="D466" s="206" t="s">
        <v>75</v>
      </c>
      <c r="E466" s="218" t="s">
        <v>648</v>
      </c>
      <c r="F466" s="218" t="s">
        <v>649</v>
      </c>
      <c r="G466" s="205"/>
      <c r="H466" s="205"/>
      <c r="I466" s="208"/>
      <c r="J466" s="219">
        <f>BK466</f>
        <v>0</v>
      </c>
      <c r="K466" s="205"/>
      <c r="L466" s="210"/>
      <c r="M466" s="211"/>
      <c r="N466" s="212"/>
      <c r="O466" s="212"/>
      <c r="P466" s="213">
        <f>SUM(P467:P658)</f>
        <v>0</v>
      </c>
      <c r="Q466" s="212"/>
      <c r="R466" s="213">
        <f>SUM(R467:R658)</f>
        <v>7.3459496723139992</v>
      </c>
      <c r="S466" s="212"/>
      <c r="T466" s="214">
        <f>SUM(T467:T658)</f>
        <v>11.59938736</v>
      </c>
      <c r="U466" s="12"/>
      <c r="V466" s="12"/>
      <c r="W466" s="12"/>
      <c r="X466" s="12"/>
      <c r="Y466" s="12"/>
      <c r="Z466" s="12"/>
      <c r="AA466" s="12"/>
      <c r="AB466" s="12"/>
      <c r="AC466" s="12"/>
      <c r="AD466" s="12"/>
      <c r="AE466" s="12"/>
      <c r="AR466" s="215" t="s">
        <v>85</v>
      </c>
      <c r="AT466" s="216" t="s">
        <v>75</v>
      </c>
      <c r="AU466" s="216" t="s">
        <v>22</v>
      </c>
      <c r="AY466" s="215" t="s">
        <v>133</v>
      </c>
      <c r="BK466" s="217">
        <f>SUM(BK467:BK658)</f>
        <v>0</v>
      </c>
    </row>
    <row r="467" s="2" customFormat="1" ht="16.5" customHeight="1">
      <c r="A467" s="40"/>
      <c r="B467" s="41"/>
      <c r="C467" s="220" t="s">
        <v>650</v>
      </c>
      <c r="D467" s="220" t="s">
        <v>136</v>
      </c>
      <c r="E467" s="221" t="s">
        <v>651</v>
      </c>
      <c r="F467" s="222" t="s">
        <v>652</v>
      </c>
      <c r="G467" s="223" t="s">
        <v>139</v>
      </c>
      <c r="H467" s="224">
        <v>1</v>
      </c>
      <c r="I467" s="225"/>
      <c r="J467" s="226">
        <f>ROUND(I467*H467,2)</f>
        <v>0</v>
      </c>
      <c r="K467" s="222" t="s">
        <v>140</v>
      </c>
      <c r="L467" s="46"/>
      <c r="M467" s="227" t="s">
        <v>20</v>
      </c>
      <c r="N467" s="228" t="s">
        <v>47</v>
      </c>
      <c r="O467" s="86"/>
      <c r="P467" s="229">
        <f>O467*H467</f>
        <v>0</v>
      </c>
      <c r="Q467" s="229">
        <v>0</v>
      </c>
      <c r="R467" s="229">
        <f>Q467*H467</f>
        <v>0</v>
      </c>
      <c r="S467" s="229">
        <v>0</v>
      </c>
      <c r="T467" s="230">
        <f>S467*H467</f>
        <v>0</v>
      </c>
      <c r="U467" s="40"/>
      <c r="V467" s="40"/>
      <c r="W467" s="40"/>
      <c r="X467" s="40"/>
      <c r="Y467" s="40"/>
      <c r="Z467" s="40"/>
      <c r="AA467" s="40"/>
      <c r="AB467" s="40"/>
      <c r="AC467" s="40"/>
      <c r="AD467" s="40"/>
      <c r="AE467" s="40"/>
      <c r="AR467" s="231" t="s">
        <v>141</v>
      </c>
      <c r="AT467" s="231" t="s">
        <v>136</v>
      </c>
      <c r="AU467" s="231" t="s">
        <v>85</v>
      </c>
      <c r="AY467" s="19" t="s">
        <v>133</v>
      </c>
      <c r="BE467" s="232">
        <f>IF(N467="základní",J467,0)</f>
        <v>0</v>
      </c>
      <c r="BF467" s="232">
        <f>IF(N467="snížená",J467,0)</f>
        <v>0</v>
      </c>
      <c r="BG467" s="232">
        <f>IF(N467="zákl. přenesená",J467,0)</f>
        <v>0</v>
      </c>
      <c r="BH467" s="232">
        <f>IF(N467="sníž. přenesená",J467,0)</f>
        <v>0</v>
      </c>
      <c r="BI467" s="232">
        <f>IF(N467="nulová",J467,0)</f>
        <v>0</v>
      </c>
      <c r="BJ467" s="19" t="s">
        <v>22</v>
      </c>
      <c r="BK467" s="232">
        <f>ROUND(I467*H467,2)</f>
        <v>0</v>
      </c>
      <c r="BL467" s="19" t="s">
        <v>141</v>
      </c>
      <c r="BM467" s="231" t="s">
        <v>653</v>
      </c>
    </row>
    <row r="468" s="2" customFormat="1" ht="16.5" customHeight="1">
      <c r="A468" s="40"/>
      <c r="B468" s="41"/>
      <c r="C468" s="220" t="s">
        <v>654</v>
      </c>
      <c r="D468" s="220" t="s">
        <v>136</v>
      </c>
      <c r="E468" s="221" t="s">
        <v>655</v>
      </c>
      <c r="F468" s="222" t="s">
        <v>656</v>
      </c>
      <c r="G468" s="223" t="s">
        <v>139</v>
      </c>
      <c r="H468" s="224">
        <v>1</v>
      </c>
      <c r="I468" s="225"/>
      <c r="J468" s="226">
        <f>ROUND(I468*H468,2)</f>
        <v>0</v>
      </c>
      <c r="K468" s="222" t="s">
        <v>140</v>
      </c>
      <c r="L468" s="46"/>
      <c r="M468" s="227" t="s">
        <v>20</v>
      </c>
      <c r="N468" s="228" t="s">
        <v>47</v>
      </c>
      <c r="O468" s="86"/>
      <c r="P468" s="229">
        <f>O468*H468</f>
        <v>0</v>
      </c>
      <c r="Q468" s="229">
        <v>0</v>
      </c>
      <c r="R468" s="229">
        <f>Q468*H468</f>
        <v>0</v>
      </c>
      <c r="S468" s="229">
        <v>0</v>
      </c>
      <c r="T468" s="230">
        <f>S468*H468</f>
        <v>0</v>
      </c>
      <c r="U468" s="40"/>
      <c r="V468" s="40"/>
      <c r="W468" s="40"/>
      <c r="X468" s="40"/>
      <c r="Y468" s="40"/>
      <c r="Z468" s="40"/>
      <c r="AA468" s="40"/>
      <c r="AB468" s="40"/>
      <c r="AC468" s="40"/>
      <c r="AD468" s="40"/>
      <c r="AE468" s="40"/>
      <c r="AR468" s="231" t="s">
        <v>141</v>
      </c>
      <c r="AT468" s="231" t="s">
        <v>136</v>
      </c>
      <c r="AU468" s="231" t="s">
        <v>85</v>
      </c>
      <c r="AY468" s="19" t="s">
        <v>133</v>
      </c>
      <c r="BE468" s="232">
        <f>IF(N468="základní",J468,0)</f>
        <v>0</v>
      </c>
      <c r="BF468" s="232">
        <f>IF(N468="snížená",J468,0)</f>
        <v>0</v>
      </c>
      <c r="BG468" s="232">
        <f>IF(N468="zákl. přenesená",J468,0)</f>
        <v>0</v>
      </c>
      <c r="BH468" s="232">
        <f>IF(N468="sníž. přenesená",J468,0)</f>
        <v>0</v>
      </c>
      <c r="BI468" s="232">
        <f>IF(N468="nulová",J468,0)</f>
        <v>0</v>
      </c>
      <c r="BJ468" s="19" t="s">
        <v>22</v>
      </c>
      <c r="BK468" s="232">
        <f>ROUND(I468*H468,2)</f>
        <v>0</v>
      </c>
      <c r="BL468" s="19" t="s">
        <v>141</v>
      </c>
      <c r="BM468" s="231" t="s">
        <v>657</v>
      </c>
    </row>
    <row r="469" s="2" customFormat="1" ht="16.5" customHeight="1">
      <c r="A469" s="40"/>
      <c r="B469" s="41"/>
      <c r="C469" s="220" t="s">
        <v>658</v>
      </c>
      <c r="D469" s="220" t="s">
        <v>136</v>
      </c>
      <c r="E469" s="221" t="s">
        <v>659</v>
      </c>
      <c r="F469" s="222" t="s">
        <v>660</v>
      </c>
      <c r="G469" s="223" t="s">
        <v>183</v>
      </c>
      <c r="H469" s="224">
        <v>90.126000000000005</v>
      </c>
      <c r="I469" s="225"/>
      <c r="J469" s="226">
        <f>ROUND(I469*H469,2)</f>
        <v>0</v>
      </c>
      <c r="K469" s="222" t="s">
        <v>140</v>
      </c>
      <c r="L469" s="46"/>
      <c r="M469" s="227" t="s">
        <v>20</v>
      </c>
      <c r="N469" s="228" t="s">
        <v>47</v>
      </c>
      <c r="O469" s="86"/>
      <c r="P469" s="229">
        <f>O469*H469</f>
        <v>0</v>
      </c>
      <c r="Q469" s="229">
        <v>0</v>
      </c>
      <c r="R469" s="229">
        <f>Q469*H469</f>
        <v>0</v>
      </c>
      <c r="S469" s="229">
        <v>0</v>
      </c>
      <c r="T469" s="230">
        <f>S469*H469</f>
        <v>0</v>
      </c>
      <c r="U469" s="40"/>
      <c r="V469" s="40"/>
      <c r="W469" s="40"/>
      <c r="X469" s="40"/>
      <c r="Y469" s="40"/>
      <c r="Z469" s="40"/>
      <c r="AA469" s="40"/>
      <c r="AB469" s="40"/>
      <c r="AC469" s="40"/>
      <c r="AD469" s="40"/>
      <c r="AE469" s="40"/>
      <c r="AR469" s="231" t="s">
        <v>141</v>
      </c>
      <c r="AT469" s="231" t="s">
        <v>136</v>
      </c>
      <c r="AU469" s="231" t="s">
        <v>85</v>
      </c>
      <c r="AY469" s="19" t="s">
        <v>133</v>
      </c>
      <c r="BE469" s="232">
        <f>IF(N469="základní",J469,0)</f>
        <v>0</v>
      </c>
      <c r="BF469" s="232">
        <f>IF(N469="snížená",J469,0)</f>
        <v>0</v>
      </c>
      <c r="BG469" s="232">
        <f>IF(N469="zákl. přenesená",J469,0)</f>
        <v>0</v>
      </c>
      <c r="BH469" s="232">
        <f>IF(N469="sníž. přenesená",J469,0)</f>
        <v>0</v>
      </c>
      <c r="BI469" s="232">
        <f>IF(N469="nulová",J469,0)</f>
        <v>0</v>
      </c>
      <c r="BJ469" s="19" t="s">
        <v>22</v>
      </c>
      <c r="BK469" s="232">
        <f>ROUND(I469*H469,2)</f>
        <v>0</v>
      </c>
      <c r="BL469" s="19" t="s">
        <v>141</v>
      </c>
      <c r="BM469" s="231" t="s">
        <v>661</v>
      </c>
    </row>
    <row r="470" s="14" customFormat="1">
      <c r="A470" s="14"/>
      <c r="B470" s="244"/>
      <c r="C470" s="245"/>
      <c r="D470" s="235" t="s">
        <v>147</v>
      </c>
      <c r="E470" s="246" t="s">
        <v>20</v>
      </c>
      <c r="F470" s="247" t="s">
        <v>662</v>
      </c>
      <c r="G470" s="245"/>
      <c r="H470" s="248">
        <v>85.834000000000003</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147</v>
      </c>
      <c r="AU470" s="254" t="s">
        <v>85</v>
      </c>
      <c r="AV470" s="14" t="s">
        <v>85</v>
      </c>
      <c r="AW470" s="14" t="s">
        <v>38</v>
      </c>
      <c r="AX470" s="14" t="s">
        <v>76</v>
      </c>
      <c r="AY470" s="254" t="s">
        <v>133</v>
      </c>
    </row>
    <row r="471" s="14" customFormat="1">
      <c r="A471" s="14"/>
      <c r="B471" s="244"/>
      <c r="C471" s="245"/>
      <c r="D471" s="235" t="s">
        <v>147</v>
      </c>
      <c r="E471" s="246" t="s">
        <v>20</v>
      </c>
      <c r="F471" s="247" t="s">
        <v>663</v>
      </c>
      <c r="G471" s="245"/>
      <c r="H471" s="248">
        <v>90.126000000000005</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147</v>
      </c>
      <c r="AU471" s="254" t="s">
        <v>85</v>
      </c>
      <c r="AV471" s="14" t="s">
        <v>85</v>
      </c>
      <c r="AW471" s="14" t="s">
        <v>38</v>
      </c>
      <c r="AX471" s="14" t="s">
        <v>22</v>
      </c>
      <c r="AY471" s="254" t="s">
        <v>133</v>
      </c>
    </row>
    <row r="472" s="2" customFormat="1" ht="24" customHeight="1">
      <c r="A472" s="40"/>
      <c r="B472" s="41"/>
      <c r="C472" s="220" t="s">
        <v>664</v>
      </c>
      <c r="D472" s="220" t="s">
        <v>136</v>
      </c>
      <c r="E472" s="221" t="s">
        <v>665</v>
      </c>
      <c r="F472" s="222" t="s">
        <v>666</v>
      </c>
      <c r="G472" s="223" t="s">
        <v>183</v>
      </c>
      <c r="H472" s="224">
        <v>109.758</v>
      </c>
      <c r="I472" s="225"/>
      <c r="J472" s="226">
        <f>ROUND(I472*H472,2)</f>
        <v>0</v>
      </c>
      <c r="K472" s="222" t="s">
        <v>140</v>
      </c>
      <c r="L472" s="46"/>
      <c r="M472" s="227" t="s">
        <v>20</v>
      </c>
      <c r="N472" s="228" t="s">
        <v>47</v>
      </c>
      <c r="O472" s="86"/>
      <c r="P472" s="229">
        <f>O472*H472</f>
        <v>0</v>
      </c>
      <c r="Q472" s="229">
        <v>0</v>
      </c>
      <c r="R472" s="229">
        <f>Q472*H472</f>
        <v>0</v>
      </c>
      <c r="S472" s="229">
        <v>0</v>
      </c>
      <c r="T472" s="230">
        <f>S472*H472</f>
        <v>0</v>
      </c>
      <c r="U472" s="40"/>
      <c r="V472" s="40"/>
      <c r="W472" s="40"/>
      <c r="X472" s="40"/>
      <c r="Y472" s="40"/>
      <c r="Z472" s="40"/>
      <c r="AA472" s="40"/>
      <c r="AB472" s="40"/>
      <c r="AC472" s="40"/>
      <c r="AD472" s="40"/>
      <c r="AE472" s="40"/>
      <c r="AR472" s="231" t="s">
        <v>141</v>
      </c>
      <c r="AT472" s="231" t="s">
        <v>136</v>
      </c>
      <c r="AU472" s="231" t="s">
        <v>85</v>
      </c>
      <c r="AY472" s="19" t="s">
        <v>133</v>
      </c>
      <c r="BE472" s="232">
        <f>IF(N472="základní",J472,0)</f>
        <v>0</v>
      </c>
      <c r="BF472" s="232">
        <f>IF(N472="snížená",J472,0)</f>
        <v>0</v>
      </c>
      <c r="BG472" s="232">
        <f>IF(N472="zákl. přenesená",J472,0)</f>
        <v>0</v>
      </c>
      <c r="BH472" s="232">
        <f>IF(N472="sníž. přenesená",J472,0)</f>
        <v>0</v>
      </c>
      <c r="BI472" s="232">
        <f>IF(N472="nulová",J472,0)</f>
        <v>0</v>
      </c>
      <c r="BJ472" s="19" t="s">
        <v>22</v>
      </c>
      <c r="BK472" s="232">
        <f>ROUND(I472*H472,2)</f>
        <v>0</v>
      </c>
      <c r="BL472" s="19" t="s">
        <v>141</v>
      </c>
      <c r="BM472" s="231" t="s">
        <v>667</v>
      </c>
    </row>
    <row r="473" s="13" customFormat="1">
      <c r="A473" s="13"/>
      <c r="B473" s="233"/>
      <c r="C473" s="234"/>
      <c r="D473" s="235" t="s">
        <v>147</v>
      </c>
      <c r="E473" s="236" t="s">
        <v>20</v>
      </c>
      <c r="F473" s="237" t="s">
        <v>543</v>
      </c>
      <c r="G473" s="234"/>
      <c r="H473" s="236" t="s">
        <v>20</v>
      </c>
      <c r="I473" s="238"/>
      <c r="J473" s="234"/>
      <c r="K473" s="234"/>
      <c r="L473" s="239"/>
      <c r="M473" s="240"/>
      <c r="N473" s="241"/>
      <c r="O473" s="241"/>
      <c r="P473" s="241"/>
      <c r="Q473" s="241"/>
      <c r="R473" s="241"/>
      <c r="S473" s="241"/>
      <c r="T473" s="242"/>
      <c r="U473" s="13"/>
      <c r="V473" s="13"/>
      <c r="W473" s="13"/>
      <c r="X473" s="13"/>
      <c r="Y473" s="13"/>
      <c r="Z473" s="13"/>
      <c r="AA473" s="13"/>
      <c r="AB473" s="13"/>
      <c r="AC473" s="13"/>
      <c r="AD473" s="13"/>
      <c r="AE473" s="13"/>
      <c r="AT473" s="243" t="s">
        <v>147</v>
      </c>
      <c r="AU473" s="243" t="s">
        <v>85</v>
      </c>
      <c r="AV473" s="13" t="s">
        <v>22</v>
      </c>
      <c r="AW473" s="13" t="s">
        <v>38</v>
      </c>
      <c r="AX473" s="13" t="s">
        <v>76</v>
      </c>
      <c r="AY473" s="243" t="s">
        <v>133</v>
      </c>
    </row>
    <row r="474" s="14" customFormat="1">
      <c r="A474" s="14"/>
      <c r="B474" s="244"/>
      <c r="C474" s="245"/>
      <c r="D474" s="235" t="s">
        <v>147</v>
      </c>
      <c r="E474" s="246" t="s">
        <v>20</v>
      </c>
      <c r="F474" s="247" t="s">
        <v>573</v>
      </c>
      <c r="G474" s="245"/>
      <c r="H474" s="248">
        <v>46.634</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147</v>
      </c>
      <c r="AU474" s="254" t="s">
        <v>85</v>
      </c>
      <c r="AV474" s="14" t="s">
        <v>85</v>
      </c>
      <c r="AW474" s="14" t="s">
        <v>38</v>
      </c>
      <c r="AX474" s="14" t="s">
        <v>76</v>
      </c>
      <c r="AY474" s="254" t="s">
        <v>133</v>
      </c>
    </row>
    <row r="475" s="14" customFormat="1">
      <c r="A475" s="14"/>
      <c r="B475" s="244"/>
      <c r="C475" s="245"/>
      <c r="D475" s="235" t="s">
        <v>147</v>
      </c>
      <c r="E475" s="246" t="s">
        <v>20</v>
      </c>
      <c r="F475" s="247" t="s">
        <v>574</v>
      </c>
      <c r="G475" s="245"/>
      <c r="H475" s="248">
        <v>48.808</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147</v>
      </c>
      <c r="AU475" s="254" t="s">
        <v>85</v>
      </c>
      <c r="AV475" s="14" t="s">
        <v>85</v>
      </c>
      <c r="AW475" s="14" t="s">
        <v>38</v>
      </c>
      <c r="AX475" s="14" t="s">
        <v>76</v>
      </c>
      <c r="AY475" s="254" t="s">
        <v>133</v>
      </c>
    </row>
    <row r="476" s="15" customFormat="1">
      <c r="A476" s="15"/>
      <c r="B476" s="255"/>
      <c r="C476" s="256"/>
      <c r="D476" s="235" t="s">
        <v>147</v>
      </c>
      <c r="E476" s="257" t="s">
        <v>20</v>
      </c>
      <c r="F476" s="258" t="s">
        <v>159</v>
      </c>
      <c r="G476" s="256"/>
      <c r="H476" s="259">
        <v>95.441999999999993</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147</v>
      </c>
      <c r="AU476" s="265" t="s">
        <v>85</v>
      </c>
      <c r="AV476" s="15" t="s">
        <v>160</v>
      </c>
      <c r="AW476" s="15" t="s">
        <v>38</v>
      </c>
      <c r="AX476" s="15" t="s">
        <v>76</v>
      </c>
      <c r="AY476" s="265" t="s">
        <v>133</v>
      </c>
    </row>
    <row r="477" s="14" customFormat="1">
      <c r="A477" s="14"/>
      <c r="B477" s="244"/>
      <c r="C477" s="245"/>
      <c r="D477" s="235" t="s">
        <v>147</v>
      </c>
      <c r="E477" s="246" t="s">
        <v>20</v>
      </c>
      <c r="F477" s="247" t="s">
        <v>668</v>
      </c>
      <c r="G477" s="245"/>
      <c r="H477" s="248">
        <v>109.758</v>
      </c>
      <c r="I477" s="249"/>
      <c r="J477" s="245"/>
      <c r="K477" s="245"/>
      <c r="L477" s="250"/>
      <c r="M477" s="251"/>
      <c r="N477" s="252"/>
      <c r="O477" s="252"/>
      <c r="P477" s="252"/>
      <c r="Q477" s="252"/>
      <c r="R477" s="252"/>
      <c r="S477" s="252"/>
      <c r="T477" s="253"/>
      <c r="U477" s="14"/>
      <c r="V477" s="14"/>
      <c r="W477" s="14"/>
      <c r="X477" s="14"/>
      <c r="Y477" s="14"/>
      <c r="Z477" s="14"/>
      <c r="AA477" s="14"/>
      <c r="AB477" s="14"/>
      <c r="AC477" s="14"/>
      <c r="AD477" s="14"/>
      <c r="AE477" s="14"/>
      <c r="AT477" s="254" t="s">
        <v>147</v>
      </c>
      <c r="AU477" s="254" t="s">
        <v>85</v>
      </c>
      <c r="AV477" s="14" t="s">
        <v>85</v>
      </c>
      <c r="AW477" s="14" t="s">
        <v>38</v>
      </c>
      <c r="AX477" s="14" t="s">
        <v>22</v>
      </c>
      <c r="AY477" s="254" t="s">
        <v>133</v>
      </c>
    </row>
    <row r="478" s="2" customFormat="1" ht="16.5" customHeight="1">
      <c r="A478" s="40"/>
      <c r="B478" s="41"/>
      <c r="C478" s="220" t="s">
        <v>669</v>
      </c>
      <c r="D478" s="220" t="s">
        <v>136</v>
      </c>
      <c r="E478" s="221" t="s">
        <v>670</v>
      </c>
      <c r="F478" s="222" t="s">
        <v>671</v>
      </c>
      <c r="G478" s="223" t="s">
        <v>139</v>
      </c>
      <c r="H478" s="224">
        <v>1</v>
      </c>
      <c r="I478" s="225"/>
      <c r="J478" s="226">
        <f>ROUND(I478*H478,2)</f>
        <v>0</v>
      </c>
      <c r="K478" s="222" t="s">
        <v>140</v>
      </c>
      <c r="L478" s="46"/>
      <c r="M478" s="227" t="s">
        <v>20</v>
      </c>
      <c r="N478" s="228" t="s">
        <v>47</v>
      </c>
      <c r="O478" s="86"/>
      <c r="P478" s="229">
        <f>O478*H478</f>
        <v>0</v>
      </c>
      <c r="Q478" s="229">
        <v>0</v>
      </c>
      <c r="R478" s="229">
        <f>Q478*H478</f>
        <v>0</v>
      </c>
      <c r="S478" s="229">
        <v>0</v>
      </c>
      <c r="T478" s="230">
        <f>S478*H478</f>
        <v>0</v>
      </c>
      <c r="U478" s="40"/>
      <c r="V478" s="40"/>
      <c r="W478" s="40"/>
      <c r="X478" s="40"/>
      <c r="Y478" s="40"/>
      <c r="Z478" s="40"/>
      <c r="AA478" s="40"/>
      <c r="AB478" s="40"/>
      <c r="AC478" s="40"/>
      <c r="AD478" s="40"/>
      <c r="AE478" s="40"/>
      <c r="AR478" s="231" t="s">
        <v>141</v>
      </c>
      <c r="AT478" s="231" t="s">
        <v>136</v>
      </c>
      <c r="AU478" s="231" t="s">
        <v>85</v>
      </c>
      <c r="AY478" s="19" t="s">
        <v>133</v>
      </c>
      <c r="BE478" s="232">
        <f>IF(N478="základní",J478,0)</f>
        <v>0</v>
      </c>
      <c r="BF478" s="232">
        <f>IF(N478="snížená",J478,0)</f>
        <v>0</v>
      </c>
      <c r="BG478" s="232">
        <f>IF(N478="zákl. přenesená",J478,0)</f>
        <v>0</v>
      </c>
      <c r="BH478" s="232">
        <f>IF(N478="sníž. přenesená",J478,0)</f>
        <v>0</v>
      </c>
      <c r="BI478" s="232">
        <f>IF(N478="nulová",J478,0)</f>
        <v>0</v>
      </c>
      <c r="BJ478" s="19" t="s">
        <v>22</v>
      </c>
      <c r="BK478" s="232">
        <f>ROUND(I478*H478,2)</f>
        <v>0</v>
      </c>
      <c r="BL478" s="19" t="s">
        <v>141</v>
      </c>
      <c r="BM478" s="231" t="s">
        <v>672</v>
      </c>
    </row>
    <row r="479" s="2" customFormat="1" ht="48" customHeight="1">
      <c r="A479" s="40"/>
      <c r="B479" s="41"/>
      <c r="C479" s="220" t="s">
        <v>673</v>
      </c>
      <c r="D479" s="220" t="s">
        <v>136</v>
      </c>
      <c r="E479" s="221" t="s">
        <v>674</v>
      </c>
      <c r="F479" s="222" t="s">
        <v>675</v>
      </c>
      <c r="G479" s="223" t="s">
        <v>139</v>
      </c>
      <c r="H479" s="224">
        <v>1</v>
      </c>
      <c r="I479" s="225"/>
      <c r="J479" s="226">
        <f>ROUND(I479*H479,2)</f>
        <v>0</v>
      </c>
      <c r="K479" s="222" t="s">
        <v>140</v>
      </c>
      <c r="L479" s="46"/>
      <c r="M479" s="227" t="s">
        <v>20</v>
      </c>
      <c r="N479" s="228" t="s">
        <v>47</v>
      </c>
      <c r="O479" s="86"/>
      <c r="P479" s="229">
        <f>O479*H479</f>
        <v>0</v>
      </c>
      <c r="Q479" s="229">
        <v>0</v>
      </c>
      <c r="R479" s="229">
        <f>Q479*H479</f>
        <v>0</v>
      </c>
      <c r="S479" s="229">
        <v>0</v>
      </c>
      <c r="T479" s="230">
        <f>S479*H479</f>
        <v>0</v>
      </c>
      <c r="U479" s="40"/>
      <c r="V479" s="40"/>
      <c r="W479" s="40"/>
      <c r="X479" s="40"/>
      <c r="Y479" s="40"/>
      <c r="Z479" s="40"/>
      <c r="AA479" s="40"/>
      <c r="AB479" s="40"/>
      <c r="AC479" s="40"/>
      <c r="AD479" s="40"/>
      <c r="AE479" s="40"/>
      <c r="AR479" s="231" t="s">
        <v>141</v>
      </c>
      <c r="AT479" s="231" t="s">
        <v>136</v>
      </c>
      <c r="AU479" s="231" t="s">
        <v>85</v>
      </c>
      <c r="AY479" s="19" t="s">
        <v>133</v>
      </c>
      <c r="BE479" s="232">
        <f>IF(N479="základní",J479,0)</f>
        <v>0</v>
      </c>
      <c r="BF479" s="232">
        <f>IF(N479="snížená",J479,0)</f>
        <v>0</v>
      </c>
      <c r="BG479" s="232">
        <f>IF(N479="zákl. přenesená",J479,0)</f>
        <v>0</v>
      </c>
      <c r="BH479" s="232">
        <f>IF(N479="sníž. přenesená",J479,0)</f>
        <v>0</v>
      </c>
      <c r="BI479" s="232">
        <f>IF(N479="nulová",J479,0)</f>
        <v>0</v>
      </c>
      <c r="BJ479" s="19" t="s">
        <v>22</v>
      </c>
      <c r="BK479" s="232">
        <f>ROUND(I479*H479,2)</f>
        <v>0</v>
      </c>
      <c r="BL479" s="19" t="s">
        <v>141</v>
      </c>
      <c r="BM479" s="231" t="s">
        <v>676</v>
      </c>
    </row>
    <row r="480" s="2" customFormat="1" ht="48" customHeight="1">
      <c r="A480" s="40"/>
      <c r="B480" s="41"/>
      <c r="C480" s="220" t="s">
        <v>677</v>
      </c>
      <c r="D480" s="220" t="s">
        <v>136</v>
      </c>
      <c r="E480" s="221" t="s">
        <v>678</v>
      </c>
      <c r="F480" s="222" t="s">
        <v>679</v>
      </c>
      <c r="G480" s="223" t="s">
        <v>139</v>
      </c>
      <c r="H480" s="224">
        <v>1</v>
      </c>
      <c r="I480" s="225"/>
      <c r="J480" s="226">
        <f>ROUND(I480*H480,2)</f>
        <v>0</v>
      </c>
      <c r="K480" s="222" t="s">
        <v>140</v>
      </c>
      <c r="L480" s="46"/>
      <c r="M480" s="227" t="s">
        <v>20</v>
      </c>
      <c r="N480" s="228" t="s">
        <v>47</v>
      </c>
      <c r="O480" s="86"/>
      <c r="P480" s="229">
        <f>O480*H480</f>
        <v>0</v>
      </c>
      <c r="Q480" s="229">
        <v>0</v>
      </c>
      <c r="R480" s="229">
        <f>Q480*H480</f>
        <v>0</v>
      </c>
      <c r="S480" s="229">
        <v>0</v>
      </c>
      <c r="T480" s="230">
        <f>S480*H480</f>
        <v>0</v>
      </c>
      <c r="U480" s="40"/>
      <c r="V480" s="40"/>
      <c r="W480" s="40"/>
      <c r="X480" s="40"/>
      <c r="Y480" s="40"/>
      <c r="Z480" s="40"/>
      <c r="AA480" s="40"/>
      <c r="AB480" s="40"/>
      <c r="AC480" s="40"/>
      <c r="AD480" s="40"/>
      <c r="AE480" s="40"/>
      <c r="AR480" s="231" t="s">
        <v>141</v>
      </c>
      <c r="AT480" s="231" t="s">
        <v>136</v>
      </c>
      <c r="AU480" s="231" t="s">
        <v>85</v>
      </c>
      <c r="AY480" s="19" t="s">
        <v>133</v>
      </c>
      <c r="BE480" s="232">
        <f>IF(N480="základní",J480,0)</f>
        <v>0</v>
      </c>
      <c r="BF480" s="232">
        <f>IF(N480="snížená",J480,0)</f>
        <v>0</v>
      </c>
      <c r="BG480" s="232">
        <f>IF(N480="zákl. přenesená",J480,0)</f>
        <v>0</v>
      </c>
      <c r="BH480" s="232">
        <f>IF(N480="sníž. přenesená",J480,0)</f>
        <v>0</v>
      </c>
      <c r="BI480" s="232">
        <f>IF(N480="nulová",J480,0)</f>
        <v>0</v>
      </c>
      <c r="BJ480" s="19" t="s">
        <v>22</v>
      </c>
      <c r="BK480" s="232">
        <f>ROUND(I480*H480,2)</f>
        <v>0</v>
      </c>
      <c r="BL480" s="19" t="s">
        <v>141</v>
      </c>
      <c r="BM480" s="231" t="s">
        <v>680</v>
      </c>
    </row>
    <row r="481" s="2" customFormat="1" ht="48" customHeight="1">
      <c r="A481" s="40"/>
      <c r="B481" s="41"/>
      <c r="C481" s="220" t="s">
        <v>681</v>
      </c>
      <c r="D481" s="220" t="s">
        <v>136</v>
      </c>
      <c r="E481" s="221" t="s">
        <v>682</v>
      </c>
      <c r="F481" s="222" t="s">
        <v>683</v>
      </c>
      <c r="G481" s="223" t="s">
        <v>139</v>
      </c>
      <c r="H481" s="224">
        <v>1</v>
      </c>
      <c r="I481" s="225"/>
      <c r="J481" s="226">
        <f>ROUND(I481*H481,2)</f>
        <v>0</v>
      </c>
      <c r="K481" s="222" t="s">
        <v>140</v>
      </c>
      <c r="L481" s="46"/>
      <c r="M481" s="227" t="s">
        <v>20</v>
      </c>
      <c r="N481" s="228" t="s">
        <v>47</v>
      </c>
      <c r="O481" s="86"/>
      <c r="P481" s="229">
        <f>O481*H481</f>
        <v>0</v>
      </c>
      <c r="Q481" s="229">
        <v>0</v>
      </c>
      <c r="R481" s="229">
        <f>Q481*H481</f>
        <v>0</v>
      </c>
      <c r="S481" s="229">
        <v>0</v>
      </c>
      <c r="T481" s="230">
        <f>S481*H481</f>
        <v>0</v>
      </c>
      <c r="U481" s="40"/>
      <c r="V481" s="40"/>
      <c r="W481" s="40"/>
      <c r="X481" s="40"/>
      <c r="Y481" s="40"/>
      <c r="Z481" s="40"/>
      <c r="AA481" s="40"/>
      <c r="AB481" s="40"/>
      <c r="AC481" s="40"/>
      <c r="AD481" s="40"/>
      <c r="AE481" s="40"/>
      <c r="AR481" s="231" t="s">
        <v>141</v>
      </c>
      <c r="AT481" s="231" t="s">
        <v>136</v>
      </c>
      <c r="AU481" s="231" t="s">
        <v>85</v>
      </c>
      <c r="AY481" s="19" t="s">
        <v>133</v>
      </c>
      <c r="BE481" s="232">
        <f>IF(N481="základní",J481,0)</f>
        <v>0</v>
      </c>
      <c r="BF481" s="232">
        <f>IF(N481="snížená",J481,0)</f>
        <v>0</v>
      </c>
      <c r="BG481" s="232">
        <f>IF(N481="zákl. přenesená",J481,0)</f>
        <v>0</v>
      </c>
      <c r="BH481" s="232">
        <f>IF(N481="sníž. přenesená",J481,0)</f>
        <v>0</v>
      </c>
      <c r="BI481" s="232">
        <f>IF(N481="nulová",J481,0)</f>
        <v>0</v>
      </c>
      <c r="BJ481" s="19" t="s">
        <v>22</v>
      </c>
      <c r="BK481" s="232">
        <f>ROUND(I481*H481,2)</f>
        <v>0</v>
      </c>
      <c r="BL481" s="19" t="s">
        <v>141</v>
      </c>
      <c r="BM481" s="231" t="s">
        <v>684</v>
      </c>
    </row>
    <row r="482" s="2" customFormat="1" ht="48" customHeight="1">
      <c r="A482" s="40"/>
      <c r="B482" s="41"/>
      <c r="C482" s="220" t="s">
        <v>685</v>
      </c>
      <c r="D482" s="220" t="s">
        <v>136</v>
      </c>
      <c r="E482" s="221" t="s">
        <v>686</v>
      </c>
      <c r="F482" s="222" t="s">
        <v>687</v>
      </c>
      <c r="G482" s="223" t="s">
        <v>139</v>
      </c>
      <c r="H482" s="224">
        <v>1</v>
      </c>
      <c r="I482" s="225"/>
      <c r="J482" s="226">
        <f>ROUND(I482*H482,2)</f>
        <v>0</v>
      </c>
      <c r="K482" s="222" t="s">
        <v>140</v>
      </c>
      <c r="L482" s="46"/>
      <c r="M482" s="227" t="s">
        <v>20</v>
      </c>
      <c r="N482" s="228" t="s">
        <v>47</v>
      </c>
      <c r="O482" s="86"/>
      <c r="P482" s="229">
        <f>O482*H482</f>
        <v>0</v>
      </c>
      <c r="Q482" s="229">
        <v>0</v>
      </c>
      <c r="R482" s="229">
        <f>Q482*H482</f>
        <v>0</v>
      </c>
      <c r="S482" s="229">
        <v>0</v>
      </c>
      <c r="T482" s="230">
        <f>S482*H482</f>
        <v>0</v>
      </c>
      <c r="U482" s="40"/>
      <c r="V482" s="40"/>
      <c r="W482" s="40"/>
      <c r="X482" s="40"/>
      <c r="Y482" s="40"/>
      <c r="Z482" s="40"/>
      <c r="AA482" s="40"/>
      <c r="AB482" s="40"/>
      <c r="AC482" s="40"/>
      <c r="AD482" s="40"/>
      <c r="AE482" s="40"/>
      <c r="AR482" s="231" t="s">
        <v>141</v>
      </c>
      <c r="AT482" s="231" t="s">
        <v>136</v>
      </c>
      <c r="AU482" s="231" t="s">
        <v>85</v>
      </c>
      <c r="AY482" s="19" t="s">
        <v>133</v>
      </c>
      <c r="BE482" s="232">
        <f>IF(N482="základní",J482,0)</f>
        <v>0</v>
      </c>
      <c r="BF482" s="232">
        <f>IF(N482="snížená",J482,0)</f>
        <v>0</v>
      </c>
      <c r="BG482" s="232">
        <f>IF(N482="zákl. přenesená",J482,0)</f>
        <v>0</v>
      </c>
      <c r="BH482" s="232">
        <f>IF(N482="sníž. přenesená",J482,0)</f>
        <v>0</v>
      </c>
      <c r="BI482" s="232">
        <f>IF(N482="nulová",J482,0)</f>
        <v>0</v>
      </c>
      <c r="BJ482" s="19" t="s">
        <v>22</v>
      </c>
      <c r="BK482" s="232">
        <f>ROUND(I482*H482,2)</f>
        <v>0</v>
      </c>
      <c r="BL482" s="19" t="s">
        <v>141</v>
      </c>
      <c r="BM482" s="231" t="s">
        <v>688</v>
      </c>
    </row>
    <row r="483" s="2" customFormat="1" ht="24" customHeight="1">
      <c r="A483" s="40"/>
      <c r="B483" s="41"/>
      <c r="C483" s="220" t="s">
        <v>689</v>
      </c>
      <c r="D483" s="220" t="s">
        <v>136</v>
      </c>
      <c r="E483" s="221" t="s">
        <v>690</v>
      </c>
      <c r="F483" s="222" t="s">
        <v>691</v>
      </c>
      <c r="G483" s="223" t="s">
        <v>139</v>
      </c>
      <c r="H483" s="224">
        <v>6</v>
      </c>
      <c r="I483" s="225"/>
      <c r="J483" s="226">
        <f>ROUND(I483*H483,2)</f>
        <v>0</v>
      </c>
      <c r="K483" s="222" t="s">
        <v>140</v>
      </c>
      <c r="L483" s="46"/>
      <c r="M483" s="227" t="s">
        <v>20</v>
      </c>
      <c r="N483" s="228" t="s">
        <v>47</v>
      </c>
      <c r="O483" s="86"/>
      <c r="P483" s="229">
        <f>O483*H483</f>
        <v>0</v>
      </c>
      <c r="Q483" s="229">
        <v>0</v>
      </c>
      <c r="R483" s="229">
        <f>Q483*H483</f>
        <v>0</v>
      </c>
      <c r="S483" s="229">
        <v>0</v>
      </c>
      <c r="T483" s="230">
        <f>S483*H483</f>
        <v>0</v>
      </c>
      <c r="U483" s="40"/>
      <c r="V483" s="40"/>
      <c r="W483" s="40"/>
      <c r="X483" s="40"/>
      <c r="Y483" s="40"/>
      <c r="Z483" s="40"/>
      <c r="AA483" s="40"/>
      <c r="AB483" s="40"/>
      <c r="AC483" s="40"/>
      <c r="AD483" s="40"/>
      <c r="AE483" s="40"/>
      <c r="AR483" s="231" t="s">
        <v>141</v>
      </c>
      <c r="AT483" s="231" t="s">
        <v>136</v>
      </c>
      <c r="AU483" s="231" t="s">
        <v>85</v>
      </c>
      <c r="AY483" s="19" t="s">
        <v>133</v>
      </c>
      <c r="BE483" s="232">
        <f>IF(N483="základní",J483,0)</f>
        <v>0</v>
      </c>
      <c r="BF483" s="232">
        <f>IF(N483="snížená",J483,0)</f>
        <v>0</v>
      </c>
      <c r="BG483" s="232">
        <f>IF(N483="zákl. přenesená",J483,0)</f>
        <v>0</v>
      </c>
      <c r="BH483" s="232">
        <f>IF(N483="sníž. přenesená",J483,0)</f>
        <v>0</v>
      </c>
      <c r="BI483" s="232">
        <f>IF(N483="nulová",J483,0)</f>
        <v>0</v>
      </c>
      <c r="BJ483" s="19" t="s">
        <v>22</v>
      </c>
      <c r="BK483" s="232">
        <f>ROUND(I483*H483,2)</f>
        <v>0</v>
      </c>
      <c r="BL483" s="19" t="s">
        <v>141</v>
      </c>
      <c r="BM483" s="231" t="s">
        <v>692</v>
      </c>
    </row>
    <row r="484" s="14" customFormat="1">
      <c r="A484" s="14"/>
      <c r="B484" s="244"/>
      <c r="C484" s="245"/>
      <c r="D484" s="235" t="s">
        <v>147</v>
      </c>
      <c r="E484" s="246" t="s">
        <v>20</v>
      </c>
      <c r="F484" s="247" t="s">
        <v>693</v>
      </c>
      <c r="G484" s="245"/>
      <c r="H484" s="248">
        <v>6</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147</v>
      </c>
      <c r="AU484" s="254" t="s">
        <v>85</v>
      </c>
      <c r="AV484" s="14" t="s">
        <v>85</v>
      </c>
      <c r="AW484" s="14" t="s">
        <v>38</v>
      </c>
      <c r="AX484" s="14" t="s">
        <v>22</v>
      </c>
      <c r="AY484" s="254" t="s">
        <v>133</v>
      </c>
    </row>
    <row r="485" s="2" customFormat="1" ht="24" customHeight="1">
      <c r="A485" s="40"/>
      <c r="B485" s="41"/>
      <c r="C485" s="220" t="s">
        <v>694</v>
      </c>
      <c r="D485" s="220" t="s">
        <v>136</v>
      </c>
      <c r="E485" s="221" t="s">
        <v>695</v>
      </c>
      <c r="F485" s="222" t="s">
        <v>696</v>
      </c>
      <c r="G485" s="223" t="s">
        <v>139</v>
      </c>
      <c r="H485" s="224">
        <v>6</v>
      </c>
      <c r="I485" s="225"/>
      <c r="J485" s="226">
        <f>ROUND(I485*H485,2)</f>
        <v>0</v>
      </c>
      <c r="K485" s="222" t="s">
        <v>140</v>
      </c>
      <c r="L485" s="46"/>
      <c r="M485" s="227" t="s">
        <v>20</v>
      </c>
      <c r="N485" s="228" t="s">
        <v>47</v>
      </c>
      <c r="O485" s="86"/>
      <c r="P485" s="229">
        <f>O485*H485</f>
        <v>0</v>
      </c>
      <c r="Q485" s="229">
        <v>0</v>
      </c>
      <c r="R485" s="229">
        <f>Q485*H485</f>
        <v>0</v>
      </c>
      <c r="S485" s="229">
        <v>0</v>
      </c>
      <c r="T485" s="230">
        <f>S485*H485</f>
        <v>0</v>
      </c>
      <c r="U485" s="40"/>
      <c r="V485" s="40"/>
      <c r="W485" s="40"/>
      <c r="X485" s="40"/>
      <c r="Y485" s="40"/>
      <c r="Z485" s="40"/>
      <c r="AA485" s="40"/>
      <c r="AB485" s="40"/>
      <c r="AC485" s="40"/>
      <c r="AD485" s="40"/>
      <c r="AE485" s="40"/>
      <c r="AR485" s="231" t="s">
        <v>141</v>
      </c>
      <c r="AT485" s="231" t="s">
        <v>136</v>
      </c>
      <c r="AU485" s="231" t="s">
        <v>85</v>
      </c>
      <c r="AY485" s="19" t="s">
        <v>133</v>
      </c>
      <c r="BE485" s="232">
        <f>IF(N485="základní",J485,0)</f>
        <v>0</v>
      </c>
      <c r="BF485" s="232">
        <f>IF(N485="snížená",J485,0)</f>
        <v>0</v>
      </c>
      <c r="BG485" s="232">
        <f>IF(N485="zákl. přenesená",J485,0)</f>
        <v>0</v>
      </c>
      <c r="BH485" s="232">
        <f>IF(N485="sníž. přenesená",J485,0)</f>
        <v>0</v>
      </c>
      <c r="BI485" s="232">
        <f>IF(N485="nulová",J485,0)</f>
        <v>0</v>
      </c>
      <c r="BJ485" s="19" t="s">
        <v>22</v>
      </c>
      <c r="BK485" s="232">
        <f>ROUND(I485*H485,2)</f>
        <v>0</v>
      </c>
      <c r="BL485" s="19" t="s">
        <v>141</v>
      </c>
      <c r="BM485" s="231" t="s">
        <v>697</v>
      </c>
    </row>
    <row r="486" s="14" customFormat="1">
      <c r="A486" s="14"/>
      <c r="B486" s="244"/>
      <c r="C486" s="245"/>
      <c r="D486" s="235" t="s">
        <v>147</v>
      </c>
      <c r="E486" s="246" t="s">
        <v>20</v>
      </c>
      <c r="F486" s="247" t="s">
        <v>693</v>
      </c>
      <c r="G486" s="245"/>
      <c r="H486" s="248">
        <v>6</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147</v>
      </c>
      <c r="AU486" s="254" t="s">
        <v>85</v>
      </c>
      <c r="AV486" s="14" t="s">
        <v>85</v>
      </c>
      <c r="AW486" s="14" t="s">
        <v>38</v>
      </c>
      <c r="AX486" s="14" t="s">
        <v>22</v>
      </c>
      <c r="AY486" s="254" t="s">
        <v>133</v>
      </c>
    </row>
    <row r="487" s="2" customFormat="1" ht="24" customHeight="1">
      <c r="A487" s="40"/>
      <c r="B487" s="41"/>
      <c r="C487" s="220" t="s">
        <v>698</v>
      </c>
      <c r="D487" s="220" t="s">
        <v>136</v>
      </c>
      <c r="E487" s="221" t="s">
        <v>699</v>
      </c>
      <c r="F487" s="222" t="s">
        <v>700</v>
      </c>
      <c r="G487" s="223" t="s">
        <v>139</v>
      </c>
      <c r="H487" s="224">
        <v>2</v>
      </c>
      <c r="I487" s="225"/>
      <c r="J487" s="226">
        <f>ROUND(I487*H487,2)</f>
        <v>0</v>
      </c>
      <c r="K487" s="222" t="s">
        <v>140</v>
      </c>
      <c r="L487" s="46"/>
      <c r="M487" s="227" t="s">
        <v>20</v>
      </c>
      <c r="N487" s="228" t="s">
        <v>47</v>
      </c>
      <c r="O487" s="86"/>
      <c r="P487" s="229">
        <f>O487*H487</f>
        <v>0</v>
      </c>
      <c r="Q487" s="229">
        <v>0</v>
      </c>
      <c r="R487" s="229">
        <f>Q487*H487</f>
        <v>0</v>
      </c>
      <c r="S487" s="229">
        <v>0</v>
      </c>
      <c r="T487" s="230">
        <f>S487*H487</f>
        <v>0</v>
      </c>
      <c r="U487" s="40"/>
      <c r="V487" s="40"/>
      <c r="W487" s="40"/>
      <c r="X487" s="40"/>
      <c r="Y487" s="40"/>
      <c r="Z487" s="40"/>
      <c r="AA487" s="40"/>
      <c r="AB487" s="40"/>
      <c r="AC487" s="40"/>
      <c r="AD487" s="40"/>
      <c r="AE487" s="40"/>
      <c r="AR487" s="231" t="s">
        <v>141</v>
      </c>
      <c r="AT487" s="231" t="s">
        <v>136</v>
      </c>
      <c r="AU487" s="231" t="s">
        <v>85</v>
      </c>
      <c r="AY487" s="19" t="s">
        <v>133</v>
      </c>
      <c r="BE487" s="232">
        <f>IF(N487="základní",J487,0)</f>
        <v>0</v>
      </c>
      <c r="BF487" s="232">
        <f>IF(N487="snížená",J487,0)</f>
        <v>0</v>
      </c>
      <c r="BG487" s="232">
        <f>IF(N487="zákl. přenesená",J487,0)</f>
        <v>0</v>
      </c>
      <c r="BH487" s="232">
        <f>IF(N487="sníž. přenesená",J487,0)</f>
        <v>0</v>
      </c>
      <c r="BI487" s="232">
        <f>IF(N487="nulová",J487,0)</f>
        <v>0</v>
      </c>
      <c r="BJ487" s="19" t="s">
        <v>22</v>
      </c>
      <c r="BK487" s="232">
        <f>ROUND(I487*H487,2)</f>
        <v>0</v>
      </c>
      <c r="BL487" s="19" t="s">
        <v>141</v>
      </c>
      <c r="BM487" s="231" t="s">
        <v>701</v>
      </c>
    </row>
    <row r="488" s="14" customFormat="1">
      <c r="A488" s="14"/>
      <c r="B488" s="244"/>
      <c r="C488" s="245"/>
      <c r="D488" s="235" t="s">
        <v>147</v>
      </c>
      <c r="E488" s="246" t="s">
        <v>20</v>
      </c>
      <c r="F488" s="247" t="s">
        <v>702</v>
      </c>
      <c r="G488" s="245"/>
      <c r="H488" s="248">
        <v>2</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147</v>
      </c>
      <c r="AU488" s="254" t="s">
        <v>85</v>
      </c>
      <c r="AV488" s="14" t="s">
        <v>85</v>
      </c>
      <c r="AW488" s="14" t="s">
        <v>38</v>
      </c>
      <c r="AX488" s="14" t="s">
        <v>22</v>
      </c>
      <c r="AY488" s="254" t="s">
        <v>133</v>
      </c>
    </row>
    <row r="489" s="2" customFormat="1" ht="24" customHeight="1">
      <c r="A489" s="40"/>
      <c r="B489" s="41"/>
      <c r="C489" s="220" t="s">
        <v>703</v>
      </c>
      <c r="D489" s="220" t="s">
        <v>136</v>
      </c>
      <c r="E489" s="221" t="s">
        <v>704</v>
      </c>
      <c r="F489" s="222" t="s">
        <v>705</v>
      </c>
      <c r="G489" s="223" t="s">
        <v>183</v>
      </c>
      <c r="H489" s="224">
        <v>59.241999999999997</v>
      </c>
      <c r="I489" s="225"/>
      <c r="J489" s="226">
        <f>ROUND(I489*H489,2)</f>
        <v>0</v>
      </c>
      <c r="K489" s="222" t="s">
        <v>207</v>
      </c>
      <c r="L489" s="46"/>
      <c r="M489" s="227" t="s">
        <v>20</v>
      </c>
      <c r="N489" s="228" t="s">
        <v>47</v>
      </c>
      <c r="O489" s="86"/>
      <c r="P489" s="229">
        <f>O489*H489</f>
        <v>0</v>
      </c>
      <c r="Q489" s="229">
        <v>0</v>
      </c>
      <c r="R489" s="229">
        <f>Q489*H489</f>
        <v>0</v>
      </c>
      <c r="S489" s="229">
        <v>0</v>
      </c>
      <c r="T489" s="230">
        <f>S489*H489</f>
        <v>0</v>
      </c>
      <c r="U489" s="40"/>
      <c r="V489" s="40"/>
      <c r="W489" s="40"/>
      <c r="X489" s="40"/>
      <c r="Y489" s="40"/>
      <c r="Z489" s="40"/>
      <c r="AA489" s="40"/>
      <c r="AB489" s="40"/>
      <c r="AC489" s="40"/>
      <c r="AD489" s="40"/>
      <c r="AE489" s="40"/>
      <c r="AR489" s="231" t="s">
        <v>256</v>
      </c>
      <c r="AT489" s="231" t="s">
        <v>136</v>
      </c>
      <c r="AU489" s="231" t="s">
        <v>85</v>
      </c>
      <c r="AY489" s="19" t="s">
        <v>133</v>
      </c>
      <c r="BE489" s="232">
        <f>IF(N489="základní",J489,0)</f>
        <v>0</v>
      </c>
      <c r="BF489" s="232">
        <f>IF(N489="snížená",J489,0)</f>
        <v>0</v>
      </c>
      <c r="BG489" s="232">
        <f>IF(N489="zákl. přenesená",J489,0)</f>
        <v>0</v>
      </c>
      <c r="BH489" s="232">
        <f>IF(N489="sníž. přenesená",J489,0)</f>
        <v>0</v>
      </c>
      <c r="BI489" s="232">
        <f>IF(N489="nulová",J489,0)</f>
        <v>0</v>
      </c>
      <c r="BJ489" s="19" t="s">
        <v>22</v>
      </c>
      <c r="BK489" s="232">
        <f>ROUND(I489*H489,2)</f>
        <v>0</v>
      </c>
      <c r="BL489" s="19" t="s">
        <v>256</v>
      </c>
      <c r="BM489" s="231" t="s">
        <v>706</v>
      </c>
    </row>
    <row r="490" s="2" customFormat="1">
      <c r="A490" s="40"/>
      <c r="B490" s="41"/>
      <c r="C490" s="42"/>
      <c r="D490" s="235" t="s">
        <v>288</v>
      </c>
      <c r="E490" s="42"/>
      <c r="F490" s="276" t="s">
        <v>707</v>
      </c>
      <c r="G490" s="42"/>
      <c r="H490" s="42"/>
      <c r="I490" s="138"/>
      <c r="J490" s="42"/>
      <c r="K490" s="42"/>
      <c r="L490" s="46"/>
      <c r="M490" s="277"/>
      <c r="N490" s="278"/>
      <c r="O490" s="86"/>
      <c r="P490" s="86"/>
      <c r="Q490" s="86"/>
      <c r="R490" s="86"/>
      <c r="S490" s="86"/>
      <c r="T490" s="87"/>
      <c r="U490" s="40"/>
      <c r="V490" s="40"/>
      <c r="W490" s="40"/>
      <c r="X490" s="40"/>
      <c r="Y490" s="40"/>
      <c r="Z490" s="40"/>
      <c r="AA490" s="40"/>
      <c r="AB490" s="40"/>
      <c r="AC490" s="40"/>
      <c r="AD490" s="40"/>
      <c r="AE490" s="40"/>
      <c r="AT490" s="19" t="s">
        <v>288</v>
      </c>
      <c r="AU490" s="19" t="s">
        <v>85</v>
      </c>
    </row>
    <row r="491" s="13" customFormat="1">
      <c r="A491" s="13"/>
      <c r="B491" s="233"/>
      <c r="C491" s="234"/>
      <c r="D491" s="235" t="s">
        <v>147</v>
      </c>
      <c r="E491" s="236" t="s">
        <v>20</v>
      </c>
      <c r="F491" s="237" t="s">
        <v>708</v>
      </c>
      <c r="G491" s="234"/>
      <c r="H491" s="236" t="s">
        <v>20</v>
      </c>
      <c r="I491" s="238"/>
      <c r="J491" s="234"/>
      <c r="K491" s="234"/>
      <c r="L491" s="239"/>
      <c r="M491" s="240"/>
      <c r="N491" s="241"/>
      <c r="O491" s="241"/>
      <c r="P491" s="241"/>
      <c r="Q491" s="241"/>
      <c r="R491" s="241"/>
      <c r="S491" s="241"/>
      <c r="T491" s="242"/>
      <c r="U491" s="13"/>
      <c r="V491" s="13"/>
      <c r="W491" s="13"/>
      <c r="X491" s="13"/>
      <c r="Y491" s="13"/>
      <c r="Z491" s="13"/>
      <c r="AA491" s="13"/>
      <c r="AB491" s="13"/>
      <c r="AC491" s="13"/>
      <c r="AD491" s="13"/>
      <c r="AE491" s="13"/>
      <c r="AT491" s="243" t="s">
        <v>147</v>
      </c>
      <c r="AU491" s="243" t="s">
        <v>85</v>
      </c>
      <c r="AV491" s="13" t="s">
        <v>22</v>
      </c>
      <c r="AW491" s="13" t="s">
        <v>38</v>
      </c>
      <c r="AX491" s="13" t="s">
        <v>76</v>
      </c>
      <c r="AY491" s="243" t="s">
        <v>133</v>
      </c>
    </row>
    <row r="492" s="13" customFormat="1">
      <c r="A492" s="13"/>
      <c r="B492" s="233"/>
      <c r="C492" s="234"/>
      <c r="D492" s="235" t="s">
        <v>147</v>
      </c>
      <c r="E492" s="236" t="s">
        <v>20</v>
      </c>
      <c r="F492" s="237" t="s">
        <v>709</v>
      </c>
      <c r="G492" s="234"/>
      <c r="H492" s="236" t="s">
        <v>20</v>
      </c>
      <c r="I492" s="238"/>
      <c r="J492" s="234"/>
      <c r="K492" s="234"/>
      <c r="L492" s="239"/>
      <c r="M492" s="240"/>
      <c r="N492" s="241"/>
      <c r="O492" s="241"/>
      <c r="P492" s="241"/>
      <c r="Q492" s="241"/>
      <c r="R492" s="241"/>
      <c r="S492" s="241"/>
      <c r="T492" s="242"/>
      <c r="U492" s="13"/>
      <c r="V492" s="13"/>
      <c r="W492" s="13"/>
      <c r="X492" s="13"/>
      <c r="Y492" s="13"/>
      <c r="Z492" s="13"/>
      <c r="AA492" s="13"/>
      <c r="AB492" s="13"/>
      <c r="AC492" s="13"/>
      <c r="AD492" s="13"/>
      <c r="AE492" s="13"/>
      <c r="AT492" s="243" t="s">
        <v>147</v>
      </c>
      <c r="AU492" s="243" t="s">
        <v>85</v>
      </c>
      <c r="AV492" s="13" t="s">
        <v>22</v>
      </c>
      <c r="AW492" s="13" t="s">
        <v>38</v>
      </c>
      <c r="AX492" s="13" t="s">
        <v>76</v>
      </c>
      <c r="AY492" s="243" t="s">
        <v>133</v>
      </c>
    </row>
    <row r="493" s="14" customFormat="1">
      <c r="A493" s="14"/>
      <c r="B493" s="244"/>
      <c r="C493" s="245"/>
      <c r="D493" s="235" t="s">
        <v>147</v>
      </c>
      <c r="E493" s="246" t="s">
        <v>20</v>
      </c>
      <c r="F493" s="247" t="s">
        <v>710</v>
      </c>
      <c r="G493" s="245"/>
      <c r="H493" s="248">
        <v>59.241999999999997</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147</v>
      </c>
      <c r="AU493" s="254" t="s">
        <v>85</v>
      </c>
      <c r="AV493" s="14" t="s">
        <v>85</v>
      </c>
      <c r="AW493" s="14" t="s">
        <v>38</v>
      </c>
      <c r="AX493" s="14" t="s">
        <v>76</v>
      </c>
      <c r="AY493" s="254" t="s">
        <v>133</v>
      </c>
    </row>
    <row r="494" s="15" customFormat="1">
      <c r="A494" s="15"/>
      <c r="B494" s="255"/>
      <c r="C494" s="256"/>
      <c r="D494" s="235" t="s">
        <v>147</v>
      </c>
      <c r="E494" s="257" t="s">
        <v>20</v>
      </c>
      <c r="F494" s="258" t="s">
        <v>159</v>
      </c>
      <c r="G494" s="256"/>
      <c r="H494" s="259">
        <v>59.241999999999997</v>
      </c>
      <c r="I494" s="260"/>
      <c r="J494" s="256"/>
      <c r="K494" s="256"/>
      <c r="L494" s="261"/>
      <c r="M494" s="262"/>
      <c r="N494" s="263"/>
      <c r="O494" s="263"/>
      <c r="P494" s="263"/>
      <c r="Q494" s="263"/>
      <c r="R494" s="263"/>
      <c r="S494" s="263"/>
      <c r="T494" s="264"/>
      <c r="U494" s="15"/>
      <c r="V494" s="15"/>
      <c r="W494" s="15"/>
      <c r="X494" s="15"/>
      <c r="Y494" s="15"/>
      <c r="Z494" s="15"/>
      <c r="AA494" s="15"/>
      <c r="AB494" s="15"/>
      <c r="AC494" s="15"/>
      <c r="AD494" s="15"/>
      <c r="AE494" s="15"/>
      <c r="AT494" s="265" t="s">
        <v>147</v>
      </c>
      <c r="AU494" s="265" t="s">
        <v>85</v>
      </c>
      <c r="AV494" s="15" t="s">
        <v>160</v>
      </c>
      <c r="AW494" s="15" t="s">
        <v>38</v>
      </c>
      <c r="AX494" s="15" t="s">
        <v>22</v>
      </c>
      <c r="AY494" s="265" t="s">
        <v>133</v>
      </c>
    </row>
    <row r="495" s="2" customFormat="1" ht="24" customHeight="1">
      <c r="A495" s="40"/>
      <c r="B495" s="41"/>
      <c r="C495" s="220" t="s">
        <v>711</v>
      </c>
      <c r="D495" s="220" t="s">
        <v>136</v>
      </c>
      <c r="E495" s="221" t="s">
        <v>712</v>
      </c>
      <c r="F495" s="222" t="s">
        <v>713</v>
      </c>
      <c r="G495" s="223" t="s">
        <v>714</v>
      </c>
      <c r="H495" s="224">
        <v>5.8380000000000001</v>
      </c>
      <c r="I495" s="225"/>
      <c r="J495" s="226">
        <f>ROUND(I495*H495,2)</f>
        <v>0</v>
      </c>
      <c r="K495" s="222" t="s">
        <v>207</v>
      </c>
      <c r="L495" s="46"/>
      <c r="M495" s="227" t="s">
        <v>20</v>
      </c>
      <c r="N495" s="228" t="s">
        <v>47</v>
      </c>
      <c r="O495" s="86"/>
      <c r="P495" s="229">
        <f>O495*H495</f>
        <v>0</v>
      </c>
      <c r="Q495" s="229">
        <v>0.00122</v>
      </c>
      <c r="R495" s="229">
        <f>Q495*H495</f>
        <v>0.0071223599999999995</v>
      </c>
      <c r="S495" s="229">
        <v>0</v>
      </c>
      <c r="T495" s="230">
        <f>S495*H495</f>
        <v>0</v>
      </c>
      <c r="U495" s="40"/>
      <c r="V495" s="40"/>
      <c r="W495" s="40"/>
      <c r="X495" s="40"/>
      <c r="Y495" s="40"/>
      <c r="Z495" s="40"/>
      <c r="AA495" s="40"/>
      <c r="AB495" s="40"/>
      <c r="AC495" s="40"/>
      <c r="AD495" s="40"/>
      <c r="AE495" s="40"/>
      <c r="AR495" s="231" t="s">
        <v>256</v>
      </c>
      <c r="AT495" s="231" t="s">
        <v>136</v>
      </c>
      <c r="AU495" s="231" t="s">
        <v>85</v>
      </c>
      <c r="AY495" s="19" t="s">
        <v>133</v>
      </c>
      <c r="BE495" s="232">
        <f>IF(N495="základní",J495,0)</f>
        <v>0</v>
      </c>
      <c r="BF495" s="232">
        <f>IF(N495="snížená",J495,0)</f>
        <v>0</v>
      </c>
      <c r="BG495" s="232">
        <f>IF(N495="zákl. přenesená",J495,0)</f>
        <v>0</v>
      </c>
      <c r="BH495" s="232">
        <f>IF(N495="sníž. přenesená",J495,0)</f>
        <v>0</v>
      </c>
      <c r="BI495" s="232">
        <f>IF(N495="nulová",J495,0)</f>
        <v>0</v>
      </c>
      <c r="BJ495" s="19" t="s">
        <v>22</v>
      </c>
      <c r="BK495" s="232">
        <f>ROUND(I495*H495,2)</f>
        <v>0</v>
      </c>
      <c r="BL495" s="19" t="s">
        <v>256</v>
      </c>
      <c r="BM495" s="231" t="s">
        <v>715</v>
      </c>
    </row>
    <row r="496" s="2" customFormat="1">
      <c r="A496" s="40"/>
      <c r="B496" s="41"/>
      <c r="C496" s="42"/>
      <c r="D496" s="235" t="s">
        <v>288</v>
      </c>
      <c r="E496" s="42"/>
      <c r="F496" s="276" t="s">
        <v>707</v>
      </c>
      <c r="G496" s="42"/>
      <c r="H496" s="42"/>
      <c r="I496" s="138"/>
      <c r="J496" s="42"/>
      <c r="K496" s="42"/>
      <c r="L496" s="46"/>
      <c r="M496" s="277"/>
      <c r="N496" s="278"/>
      <c r="O496" s="86"/>
      <c r="P496" s="86"/>
      <c r="Q496" s="86"/>
      <c r="R496" s="86"/>
      <c r="S496" s="86"/>
      <c r="T496" s="87"/>
      <c r="U496" s="40"/>
      <c r="V496" s="40"/>
      <c r="W496" s="40"/>
      <c r="X496" s="40"/>
      <c r="Y496" s="40"/>
      <c r="Z496" s="40"/>
      <c r="AA496" s="40"/>
      <c r="AB496" s="40"/>
      <c r="AC496" s="40"/>
      <c r="AD496" s="40"/>
      <c r="AE496" s="40"/>
      <c r="AT496" s="19" t="s">
        <v>288</v>
      </c>
      <c r="AU496" s="19" t="s">
        <v>85</v>
      </c>
    </row>
    <row r="497" s="13" customFormat="1">
      <c r="A497" s="13"/>
      <c r="B497" s="233"/>
      <c r="C497" s="234"/>
      <c r="D497" s="235" t="s">
        <v>147</v>
      </c>
      <c r="E497" s="236" t="s">
        <v>20</v>
      </c>
      <c r="F497" s="237" t="s">
        <v>716</v>
      </c>
      <c r="G497" s="234"/>
      <c r="H497" s="236" t="s">
        <v>20</v>
      </c>
      <c r="I497" s="238"/>
      <c r="J497" s="234"/>
      <c r="K497" s="234"/>
      <c r="L497" s="239"/>
      <c r="M497" s="240"/>
      <c r="N497" s="241"/>
      <c r="O497" s="241"/>
      <c r="P497" s="241"/>
      <c r="Q497" s="241"/>
      <c r="R497" s="241"/>
      <c r="S497" s="241"/>
      <c r="T497" s="242"/>
      <c r="U497" s="13"/>
      <c r="V497" s="13"/>
      <c r="W497" s="13"/>
      <c r="X497" s="13"/>
      <c r="Y497" s="13"/>
      <c r="Z497" s="13"/>
      <c r="AA497" s="13"/>
      <c r="AB497" s="13"/>
      <c r="AC497" s="13"/>
      <c r="AD497" s="13"/>
      <c r="AE497" s="13"/>
      <c r="AT497" s="243" t="s">
        <v>147</v>
      </c>
      <c r="AU497" s="243" t="s">
        <v>85</v>
      </c>
      <c r="AV497" s="13" t="s">
        <v>22</v>
      </c>
      <c r="AW497" s="13" t="s">
        <v>38</v>
      </c>
      <c r="AX497" s="13" t="s">
        <v>76</v>
      </c>
      <c r="AY497" s="243" t="s">
        <v>133</v>
      </c>
    </row>
    <row r="498" s="13" customFormat="1">
      <c r="A498" s="13"/>
      <c r="B498" s="233"/>
      <c r="C498" s="234"/>
      <c r="D498" s="235" t="s">
        <v>147</v>
      </c>
      <c r="E498" s="236" t="s">
        <v>20</v>
      </c>
      <c r="F498" s="237" t="s">
        <v>708</v>
      </c>
      <c r="G498" s="234"/>
      <c r="H498" s="236" t="s">
        <v>20</v>
      </c>
      <c r="I498" s="238"/>
      <c r="J498" s="234"/>
      <c r="K498" s="234"/>
      <c r="L498" s="239"/>
      <c r="M498" s="240"/>
      <c r="N498" s="241"/>
      <c r="O498" s="241"/>
      <c r="P498" s="241"/>
      <c r="Q498" s="241"/>
      <c r="R498" s="241"/>
      <c r="S498" s="241"/>
      <c r="T498" s="242"/>
      <c r="U498" s="13"/>
      <c r="V498" s="13"/>
      <c r="W498" s="13"/>
      <c r="X498" s="13"/>
      <c r="Y498" s="13"/>
      <c r="Z498" s="13"/>
      <c r="AA498" s="13"/>
      <c r="AB498" s="13"/>
      <c r="AC498" s="13"/>
      <c r="AD498" s="13"/>
      <c r="AE498" s="13"/>
      <c r="AT498" s="243" t="s">
        <v>147</v>
      </c>
      <c r="AU498" s="243" t="s">
        <v>85</v>
      </c>
      <c r="AV498" s="13" t="s">
        <v>22</v>
      </c>
      <c r="AW498" s="13" t="s">
        <v>38</v>
      </c>
      <c r="AX498" s="13" t="s">
        <v>76</v>
      </c>
      <c r="AY498" s="243" t="s">
        <v>133</v>
      </c>
    </row>
    <row r="499" s="13" customFormat="1">
      <c r="A499" s="13"/>
      <c r="B499" s="233"/>
      <c r="C499" s="234"/>
      <c r="D499" s="235" t="s">
        <v>147</v>
      </c>
      <c r="E499" s="236" t="s">
        <v>20</v>
      </c>
      <c r="F499" s="237" t="s">
        <v>717</v>
      </c>
      <c r="G499" s="234"/>
      <c r="H499" s="236" t="s">
        <v>20</v>
      </c>
      <c r="I499" s="238"/>
      <c r="J499" s="234"/>
      <c r="K499" s="234"/>
      <c r="L499" s="239"/>
      <c r="M499" s="240"/>
      <c r="N499" s="241"/>
      <c r="O499" s="241"/>
      <c r="P499" s="241"/>
      <c r="Q499" s="241"/>
      <c r="R499" s="241"/>
      <c r="S499" s="241"/>
      <c r="T499" s="242"/>
      <c r="U499" s="13"/>
      <c r="V499" s="13"/>
      <c r="W499" s="13"/>
      <c r="X499" s="13"/>
      <c r="Y499" s="13"/>
      <c r="Z499" s="13"/>
      <c r="AA499" s="13"/>
      <c r="AB499" s="13"/>
      <c r="AC499" s="13"/>
      <c r="AD499" s="13"/>
      <c r="AE499" s="13"/>
      <c r="AT499" s="243" t="s">
        <v>147</v>
      </c>
      <c r="AU499" s="243" t="s">
        <v>85</v>
      </c>
      <c r="AV499" s="13" t="s">
        <v>22</v>
      </c>
      <c r="AW499" s="13" t="s">
        <v>38</v>
      </c>
      <c r="AX499" s="13" t="s">
        <v>76</v>
      </c>
      <c r="AY499" s="243" t="s">
        <v>133</v>
      </c>
    </row>
    <row r="500" s="14" customFormat="1">
      <c r="A500" s="14"/>
      <c r="B500" s="244"/>
      <c r="C500" s="245"/>
      <c r="D500" s="235" t="s">
        <v>147</v>
      </c>
      <c r="E500" s="246" t="s">
        <v>20</v>
      </c>
      <c r="F500" s="247" t="s">
        <v>718</v>
      </c>
      <c r="G500" s="245"/>
      <c r="H500" s="248">
        <v>0.070000000000000007</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147</v>
      </c>
      <c r="AU500" s="254" t="s">
        <v>85</v>
      </c>
      <c r="AV500" s="14" t="s">
        <v>85</v>
      </c>
      <c r="AW500" s="14" t="s">
        <v>38</v>
      </c>
      <c r="AX500" s="14" t="s">
        <v>76</v>
      </c>
      <c r="AY500" s="254" t="s">
        <v>133</v>
      </c>
    </row>
    <row r="501" s="14" customFormat="1">
      <c r="A501" s="14"/>
      <c r="B501" s="244"/>
      <c r="C501" s="245"/>
      <c r="D501" s="235" t="s">
        <v>147</v>
      </c>
      <c r="E501" s="246" t="s">
        <v>20</v>
      </c>
      <c r="F501" s="247" t="s">
        <v>719</v>
      </c>
      <c r="G501" s="245"/>
      <c r="H501" s="248">
        <v>0.119</v>
      </c>
      <c r="I501" s="249"/>
      <c r="J501" s="245"/>
      <c r="K501" s="245"/>
      <c r="L501" s="250"/>
      <c r="M501" s="251"/>
      <c r="N501" s="252"/>
      <c r="O501" s="252"/>
      <c r="P501" s="252"/>
      <c r="Q501" s="252"/>
      <c r="R501" s="252"/>
      <c r="S501" s="252"/>
      <c r="T501" s="253"/>
      <c r="U501" s="14"/>
      <c r="V501" s="14"/>
      <c r="W501" s="14"/>
      <c r="X501" s="14"/>
      <c r="Y501" s="14"/>
      <c r="Z501" s="14"/>
      <c r="AA501" s="14"/>
      <c r="AB501" s="14"/>
      <c r="AC501" s="14"/>
      <c r="AD501" s="14"/>
      <c r="AE501" s="14"/>
      <c r="AT501" s="254" t="s">
        <v>147</v>
      </c>
      <c r="AU501" s="254" t="s">
        <v>85</v>
      </c>
      <c r="AV501" s="14" t="s">
        <v>85</v>
      </c>
      <c r="AW501" s="14" t="s">
        <v>38</v>
      </c>
      <c r="AX501" s="14" t="s">
        <v>76</v>
      </c>
      <c r="AY501" s="254" t="s">
        <v>133</v>
      </c>
    </row>
    <row r="502" s="14" customFormat="1">
      <c r="A502" s="14"/>
      <c r="B502" s="244"/>
      <c r="C502" s="245"/>
      <c r="D502" s="235" t="s">
        <v>147</v>
      </c>
      <c r="E502" s="246" t="s">
        <v>20</v>
      </c>
      <c r="F502" s="247" t="s">
        <v>720</v>
      </c>
      <c r="G502" s="245"/>
      <c r="H502" s="248">
        <v>0.64200000000000002</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147</v>
      </c>
      <c r="AU502" s="254" t="s">
        <v>85</v>
      </c>
      <c r="AV502" s="14" t="s">
        <v>85</v>
      </c>
      <c r="AW502" s="14" t="s">
        <v>38</v>
      </c>
      <c r="AX502" s="14" t="s">
        <v>76</v>
      </c>
      <c r="AY502" s="254" t="s">
        <v>133</v>
      </c>
    </row>
    <row r="503" s="14" customFormat="1">
      <c r="A503" s="14"/>
      <c r="B503" s="244"/>
      <c r="C503" s="245"/>
      <c r="D503" s="235" t="s">
        <v>147</v>
      </c>
      <c r="E503" s="246" t="s">
        <v>20</v>
      </c>
      <c r="F503" s="247" t="s">
        <v>721</v>
      </c>
      <c r="G503" s="245"/>
      <c r="H503" s="248">
        <v>0.90700000000000003</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147</v>
      </c>
      <c r="AU503" s="254" t="s">
        <v>85</v>
      </c>
      <c r="AV503" s="14" t="s">
        <v>85</v>
      </c>
      <c r="AW503" s="14" t="s">
        <v>38</v>
      </c>
      <c r="AX503" s="14" t="s">
        <v>76</v>
      </c>
      <c r="AY503" s="254" t="s">
        <v>133</v>
      </c>
    </row>
    <row r="504" s="14" customFormat="1">
      <c r="A504" s="14"/>
      <c r="B504" s="244"/>
      <c r="C504" s="245"/>
      <c r="D504" s="235" t="s">
        <v>147</v>
      </c>
      <c r="E504" s="246" t="s">
        <v>20</v>
      </c>
      <c r="F504" s="247" t="s">
        <v>722</v>
      </c>
      <c r="G504" s="245"/>
      <c r="H504" s="248">
        <v>0.47299999999999998</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147</v>
      </c>
      <c r="AU504" s="254" t="s">
        <v>85</v>
      </c>
      <c r="AV504" s="14" t="s">
        <v>85</v>
      </c>
      <c r="AW504" s="14" t="s">
        <v>38</v>
      </c>
      <c r="AX504" s="14" t="s">
        <v>76</v>
      </c>
      <c r="AY504" s="254" t="s">
        <v>133</v>
      </c>
    </row>
    <row r="505" s="14" customFormat="1">
      <c r="A505" s="14"/>
      <c r="B505" s="244"/>
      <c r="C505" s="245"/>
      <c r="D505" s="235" t="s">
        <v>147</v>
      </c>
      <c r="E505" s="246" t="s">
        <v>20</v>
      </c>
      <c r="F505" s="247" t="s">
        <v>723</v>
      </c>
      <c r="G505" s="245"/>
      <c r="H505" s="248">
        <v>0.22700000000000001</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147</v>
      </c>
      <c r="AU505" s="254" t="s">
        <v>85</v>
      </c>
      <c r="AV505" s="14" t="s">
        <v>85</v>
      </c>
      <c r="AW505" s="14" t="s">
        <v>38</v>
      </c>
      <c r="AX505" s="14" t="s">
        <v>76</v>
      </c>
      <c r="AY505" s="254" t="s">
        <v>133</v>
      </c>
    </row>
    <row r="506" s="14" customFormat="1">
      <c r="A506" s="14"/>
      <c r="B506" s="244"/>
      <c r="C506" s="245"/>
      <c r="D506" s="235" t="s">
        <v>147</v>
      </c>
      <c r="E506" s="246" t="s">
        <v>20</v>
      </c>
      <c r="F506" s="247" t="s">
        <v>724</v>
      </c>
      <c r="G506" s="245"/>
      <c r="H506" s="248">
        <v>0.19900000000000001</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147</v>
      </c>
      <c r="AU506" s="254" t="s">
        <v>85</v>
      </c>
      <c r="AV506" s="14" t="s">
        <v>85</v>
      </c>
      <c r="AW506" s="14" t="s">
        <v>38</v>
      </c>
      <c r="AX506" s="14" t="s">
        <v>76</v>
      </c>
      <c r="AY506" s="254" t="s">
        <v>133</v>
      </c>
    </row>
    <row r="507" s="14" customFormat="1">
      <c r="A507" s="14"/>
      <c r="B507" s="244"/>
      <c r="C507" s="245"/>
      <c r="D507" s="235" t="s">
        <v>147</v>
      </c>
      <c r="E507" s="246" t="s">
        <v>20</v>
      </c>
      <c r="F507" s="247" t="s">
        <v>725</v>
      </c>
      <c r="G507" s="245"/>
      <c r="H507" s="248">
        <v>0.10000000000000001</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147</v>
      </c>
      <c r="AU507" s="254" t="s">
        <v>85</v>
      </c>
      <c r="AV507" s="14" t="s">
        <v>85</v>
      </c>
      <c r="AW507" s="14" t="s">
        <v>38</v>
      </c>
      <c r="AX507" s="14" t="s">
        <v>76</v>
      </c>
      <c r="AY507" s="254" t="s">
        <v>133</v>
      </c>
    </row>
    <row r="508" s="14" customFormat="1">
      <c r="A508" s="14"/>
      <c r="B508" s="244"/>
      <c r="C508" s="245"/>
      <c r="D508" s="235" t="s">
        <v>147</v>
      </c>
      <c r="E508" s="246" t="s">
        <v>20</v>
      </c>
      <c r="F508" s="247" t="s">
        <v>726</v>
      </c>
      <c r="G508" s="245"/>
      <c r="H508" s="248">
        <v>0.41199999999999998</v>
      </c>
      <c r="I508" s="249"/>
      <c r="J508" s="245"/>
      <c r="K508" s="245"/>
      <c r="L508" s="250"/>
      <c r="M508" s="251"/>
      <c r="N508" s="252"/>
      <c r="O508" s="252"/>
      <c r="P508" s="252"/>
      <c r="Q508" s="252"/>
      <c r="R508" s="252"/>
      <c r="S508" s="252"/>
      <c r="T508" s="253"/>
      <c r="U508" s="14"/>
      <c r="V508" s="14"/>
      <c r="W508" s="14"/>
      <c r="X508" s="14"/>
      <c r="Y508" s="14"/>
      <c r="Z508" s="14"/>
      <c r="AA508" s="14"/>
      <c r="AB508" s="14"/>
      <c r="AC508" s="14"/>
      <c r="AD508" s="14"/>
      <c r="AE508" s="14"/>
      <c r="AT508" s="254" t="s">
        <v>147</v>
      </c>
      <c r="AU508" s="254" t="s">
        <v>85</v>
      </c>
      <c r="AV508" s="14" t="s">
        <v>85</v>
      </c>
      <c r="AW508" s="14" t="s">
        <v>38</v>
      </c>
      <c r="AX508" s="14" t="s">
        <v>76</v>
      </c>
      <c r="AY508" s="254" t="s">
        <v>133</v>
      </c>
    </row>
    <row r="509" s="14" customFormat="1">
      <c r="A509" s="14"/>
      <c r="B509" s="244"/>
      <c r="C509" s="245"/>
      <c r="D509" s="235" t="s">
        <v>147</v>
      </c>
      <c r="E509" s="246" t="s">
        <v>20</v>
      </c>
      <c r="F509" s="247" t="s">
        <v>727</v>
      </c>
      <c r="G509" s="245"/>
      <c r="H509" s="248">
        <v>0.14599999999999999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147</v>
      </c>
      <c r="AU509" s="254" t="s">
        <v>85</v>
      </c>
      <c r="AV509" s="14" t="s">
        <v>85</v>
      </c>
      <c r="AW509" s="14" t="s">
        <v>38</v>
      </c>
      <c r="AX509" s="14" t="s">
        <v>76</v>
      </c>
      <c r="AY509" s="254" t="s">
        <v>133</v>
      </c>
    </row>
    <row r="510" s="14" customFormat="1">
      <c r="A510" s="14"/>
      <c r="B510" s="244"/>
      <c r="C510" s="245"/>
      <c r="D510" s="235" t="s">
        <v>147</v>
      </c>
      <c r="E510" s="246" t="s">
        <v>20</v>
      </c>
      <c r="F510" s="247" t="s">
        <v>728</v>
      </c>
      <c r="G510" s="245"/>
      <c r="H510" s="248">
        <v>0.77400000000000002</v>
      </c>
      <c r="I510" s="249"/>
      <c r="J510" s="245"/>
      <c r="K510" s="245"/>
      <c r="L510" s="250"/>
      <c r="M510" s="251"/>
      <c r="N510" s="252"/>
      <c r="O510" s="252"/>
      <c r="P510" s="252"/>
      <c r="Q510" s="252"/>
      <c r="R510" s="252"/>
      <c r="S510" s="252"/>
      <c r="T510" s="253"/>
      <c r="U510" s="14"/>
      <c r="V510" s="14"/>
      <c r="W510" s="14"/>
      <c r="X510" s="14"/>
      <c r="Y510" s="14"/>
      <c r="Z510" s="14"/>
      <c r="AA510" s="14"/>
      <c r="AB510" s="14"/>
      <c r="AC510" s="14"/>
      <c r="AD510" s="14"/>
      <c r="AE510" s="14"/>
      <c r="AT510" s="254" t="s">
        <v>147</v>
      </c>
      <c r="AU510" s="254" t="s">
        <v>85</v>
      </c>
      <c r="AV510" s="14" t="s">
        <v>85</v>
      </c>
      <c r="AW510" s="14" t="s">
        <v>38</v>
      </c>
      <c r="AX510" s="14" t="s">
        <v>76</v>
      </c>
      <c r="AY510" s="254" t="s">
        <v>133</v>
      </c>
    </row>
    <row r="511" s="13" customFormat="1">
      <c r="A511" s="13"/>
      <c r="B511" s="233"/>
      <c r="C511" s="234"/>
      <c r="D511" s="235" t="s">
        <v>147</v>
      </c>
      <c r="E511" s="236" t="s">
        <v>20</v>
      </c>
      <c r="F511" s="237" t="s">
        <v>729</v>
      </c>
      <c r="G511" s="234"/>
      <c r="H511" s="236" t="s">
        <v>20</v>
      </c>
      <c r="I511" s="238"/>
      <c r="J511" s="234"/>
      <c r="K511" s="234"/>
      <c r="L511" s="239"/>
      <c r="M511" s="240"/>
      <c r="N511" s="241"/>
      <c r="O511" s="241"/>
      <c r="P511" s="241"/>
      <c r="Q511" s="241"/>
      <c r="R511" s="241"/>
      <c r="S511" s="241"/>
      <c r="T511" s="242"/>
      <c r="U511" s="13"/>
      <c r="V511" s="13"/>
      <c r="W511" s="13"/>
      <c r="X511" s="13"/>
      <c r="Y511" s="13"/>
      <c r="Z511" s="13"/>
      <c r="AA511" s="13"/>
      <c r="AB511" s="13"/>
      <c r="AC511" s="13"/>
      <c r="AD511" s="13"/>
      <c r="AE511" s="13"/>
      <c r="AT511" s="243" t="s">
        <v>147</v>
      </c>
      <c r="AU511" s="243" t="s">
        <v>85</v>
      </c>
      <c r="AV511" s="13" t="s">
        <v>22</v>
      </c>
      <c r="AW511" s="13" t="s">
        <v>38</v>
      </c>
      <c r="AX511" s="13" t="s">
        <v>76</v>
      </c>
      <c r="AY511" s="243" t="s">
        <v>133</v>
      </c>
    </row>
    <row r="512" s="14" customFormat="1">
      <c r="A512" s="14"/>
      <c r="B512" s="244"/>
      <c r="C512" s="245"/>
      <c r="D512" s="235" t="s">
        <v>147</v>
      </c>
      <c r="E512" s="246" t="s">
        <v>20</v>
      </c>
      <c r="F512" s="247" t="s">
        <v>730</v>
      </c>
      <c r="G512" s="245"/>
      <c r="H512" s="248">
        <v>0.16800000000000001</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147</v>
      </c>
      <c r="AU512" s="254" t="s">
        <v>85</v>
      </c>
      <c r="AV512" s="14" t="s">
        <v>85</v>
      </c>
      <c r="AW512" s="14" t="s">
        <v>38</v>
      </c>
      <c r="AX512" s="14" t="s">
        <v>76</v>
      </c>
      <c r="AY512" s="254" t="s">
        <v>133</v>
      </c>
    </row>
    <row r="513" s="14" customFormat="1">
      <c r="A513" s="14"/>
      <c r="B513" s="244"/>
      <c r="C513" s="245"/>
      <c r="D513" s="235" t="s">
        <v>147</v>
      </c>
      <c r="E513" s="246" t="s">
        <v>20</v>
      </c>
      <c r="F513" s="247" t="s">
        <v>731</v>
      </c>
      <c r="G513" s="245"/>
      <c r="H513" s="248">
        <v>0.34899999999999998</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147</v>
      </c>
      <c r="AU513" s="254" t="s">
        <v>85</v>
      </c>
      <c r="AV513" s="14" t="s">
        <v>85</v>
      </c>
      <c r="AW513" s="14" t="s">
        <v>38</v>
      </c>
      <c r="AX513" s="14" t="s">
        <v>76</v>
      </c>
      <c r="AY513" s="254" t="s">
        <v>133</v>
      </c>
    </row>
    <row r="514" s="14" customFormat="1">
      <c r="A514" s="14"/>
      <c r="B514" s="244"/>
      <c r="C514" s="245"/>
      <c r="D514" s="235" t="s">
        <v>147</v>
      </c>
      <c r="E514" s="246" t="s">
        <v>20</v>
      </c>
      <c r="F514" s="247" t="s">
        <v>732</v>
      </c>
      <c r="G514" s="245"/>
      <c r="H514" s="248">
        <v>0.070999999999999994</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147</v>
      </c>
      <c r="AU514" s="254" t="s">
        <v>85</v>
      </c>
      <c r="AV514" s="14" t="s">
        <v>85</v>
      </c>
      <c r="AW514" s="14" t="s">
        <v>38</v>
      </c>
      <c r="AX514" s="14" t="s">
        <v>76</v>
      </c>
      <c r="AY514" s="254" t="s">
        <v>133</v>
      </c>
    </row>
    <row r="515" s="14" customFormat="1">
      <c r="A515" s="14"/>
      <c r="B515" s="244"/>
      <c r="C515" s="245"/>
      <c r="D515" s="235" t="s">
        <v>147</v>
      </c>
      <c r="E515" s="246" t="s">
        <v>20</v>
      </c>
      <c r="F515" s="247" t="s">
        <v>733</v>
      </c>
      <c r="G515" s="245"/>
      <c r="H515" s="248">
        <v>1.014</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147</v>
      </c>
      <c r="AU515" s="254" t="s">
        <v>85</v>
      </c>
      <c r="AV515" s="14" t="s">
        <v>85</v>
      </c>
      <c r="AW515" s="14" t="s">
        <v>38</v>
      </c>
      <c r="AX515" s="14" t="s">
        <v>76</v>
      </c>
      <c r="AY515" s="254" t="s">
        <v>133</v>
      </c>
    </row>
    <row r="516" s="14" customFormat="1">
      <c r="A516" s="14"/>
      <c r="B516" s="244"/>
      <c r="C516" s="245"/>
      <c r="D516" s="235" t="s">
        <v>147</v>
      </c>
      <c r="E516" s="246" t="s">
        <v>20</v>
      </c>
      <c r="F516" s="247" t="s">
        <v>734</v>
      </c>
      <c r="G516" s="245"/>
      <c r="H516" s="248">
        <v>0.16700000000000001</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147</v>
      </c>
      <c r="AU516" s="254" t="s">
        <v>85</v>
      </c>
      <c r="AV516" s="14" t="s">
        <v>85</v>
      </c>
      <c r="AW516" s="14" t="s">
        <v>38</v>
      </c>
      <c r="AX516" s="14" t="s">
        <v>76</v>
      </c>
      <c r="AY516" s="254" t="s">
        <v>133</v>
      </c>
    </row>
    <row r="517" s="15" customFormat="1">
      <c r="A517" s="15"/>
      <c r="B517" s="255"/>
      <c r="C517" s="256"/>
      <c r="D517" s="235" t="s">
        <v>147</v>
      </c>
      <c r="E517" s="257" t="s">
        <v>20</v>
      </c>
      <c r="F517" s="258" t="s">
        <v>159</v>
      </c>
      <c r="G517" s="256"/>
      <c r="H517" s="259">
        <v>5.8380000000000001</v>
      </c>
      <c r="I517" s="260"/>
      <c r="J517" s="256"/>
      <c r="K517" s="256"/>
      <c r="L517" s="261"/>
      <c r="M517" s="262"/>
      <c r="N517" s="263"/>
      <c r="O517" s="263"/>
      <c r="P517" s="263"/>
      <c r="Q517" s="263"/>
      <c r="R517" s="263"/>
      <c r="S517" s="263"/>
      <c r="T517" s="264"/>
      <c r="U517" s="15"/>
      <c r="V517" s="15"/>
      <c r="W517" s="15"/>
      <c r="X517" s="15"/>
      <c r="Y517" s="15"/>
      <c r="Z517" s="15"/>
      <c r="AA517" s="15"/>
      <c r="AB517" s="15"/>
      <c r="AC517" s="15"/>
      <c r="AD517" s="15"/>
      <c r="AE517" s="15"/>
      <c r="AT517" s="265" t="s">
        <v>147</v>
      </c>
      <c r="AU517" s="265" t="s">
        <v>85</v>
      </c>
      <c r="AV517" s="15" t="s">
        <v>160</v>
      </c>
      <c r="AW517" s="15" t="s">
        <v>38</v>
      </c>
      <c r="AX517" s="15" t="s">
        <v>22</v>
      </c>
      <c r="AY517" s="265" t="s">
        <v>133</v>
      </c>
    </row>
    <row r="518" s="2" customFormat="1" ht="24" customHeight="1">
      <c r="A518" s="40"/>
      <c r="B518" s="41"/>
      <c r="C518" s="220" t="s">
        <v>735</v>
      </c>
      <c r="D518" s="220" t="s">
        <v>136</v>
      </c>
      <c r="E518" s="221" t="s">
        <v>736</v>
      </c>
      <c r="F518" s="222" t="s">
        <v>737</v>
      </c>
      <c r="G518" s="223" t="s">
        <v>139</v>
      </c>
      <c r="H518" s="224">
        <v>40</v>
      </c>
      <c r="I518" s="225"/>
      <c r="J518" s="226">
        <f>ROUND(I518*H518,2)</f>
        <v>0</v>
      </c>
      <c r="K518" s="222" t="s">
        <v>140</v>
      </c>
      <c r="L518" s="46"/>
      <c r="M518" s="227" t="s">
        <v>20</v>
      </c>
      <c r="N518" s="228" t="s">
        <v>47</v>
      </c>
      <c r="O518" s="86"/>
      <c r="P518" s="229">
        <f>O518*H518</f>
        <v>0</v>
      </c>
      <c r="Q518" s="229">
        <v>0</v>
      </c>
      <c r="R518" s="229">
        <f>Q518*H518</f>
        <v>0</v>
      </c>
      <c r="S518" s="229">
        <v>0</v>
      </c>
      <c r="T518" s="230">
        <f>S518*H518</f>
        <v>0</v>
      </c>
      <c r="U518" s="40"/>
      <c r="V518" s="40"/>
      <c r="W518" s="40"/>
      <c r="X518" s="40"/>
      <c r="Y518" s="40"/>
      <c r="Z518" s="40"/>
      <c r="AA518" s="40"/>
      <c r="AB518" s="40"/>
      <c r="AC518" s="40"/>
      <c r="AD518" s="40"/>
      <c r="AE518" s="40"/>
      <c r="AR518" s="231" t="s">
        <v>256</v>
      </c>
      <c r="AT518" s="231" t="s">
        <v>136</v>
      </c>
      <c r="AU518" s="231" t="s">
        <v>85</v>
      </c>
      <c r="AY518" s="19" t="s">
        <v>133</v>
      </c>
      <c r="BE518" s="232">
        <f>IF(N518="základní",J518,0)</f>
        <v>0</v>
      </c>
      <c r="BF518" s="232">
        <f>IF(N518="snížená",J518,0)</f>
        <v>0</v>
      </c>
      <c r="BG518" s="232">
        <f>IF(N518="zákl. přenesená",J518,0)</f>
        <v>0</v>
      </c>
      <c r="BH518" s="232">
        <f>IF(N518="sníž. přenesená",J518,0)</f>
        <v>0</v>
      </c>
      <c r="BI518" s="232">
        <f>IF(N518="nulová",J518,0)</f>
        <v>0</v>
      </c>
      <c r="BJ518" s="19" t="s">
        <v>22</v>
      </c>
      <c r="BK518" s="232">
        <f>ROUND(I518*H518,2)</f>
        <v>0</v>
      </c>
      <c r="BL518" s="19" t="s">
        <v>256</v>
      </c>
      <c r="BM518" s="231" t="s">
        <v>738</v>
      </c>
    </row>
    <row r="519" s="2" customFormat="1" ht="16.5" customHeight="1">
      <c r="A519" s="40"/>
      <c r="B519" s="41"/>
      <c r="C519" s="220" t="s">
        <v>739</v>
      </c>
      <c r="D519" s="220" t="s">
        <v>136</v>
      </c>
      <c r="E519" s="221" t="s">
        <v>740</v>
      </c>
      <c r="F519" s="222" t="s">
        <v>741</v>
      </c>
      <c r="G519" s="223" t="s">
        <v>183</v>
      </c>
      <c r="H519" s="224">
        <v>38.468000000000004</v>
      </c>
      <c r="I519" s="225"/>
      <c r="J519" s="226">
        <f>ROUND(I519*H519,2)</f>
        <v>0</v>
      </c>
      <c r="K519" s="222" t="s">
        <v>207</v>
      </c>
      <c r="L519" s="46"/>
      <c r="M519" s="227" t="s">
        <v>20</v>
      </c>
      <c r="N519" s="228" t="s">
        <v>47</v>
      </c>
      <c r="O519" s="86"/>
      <c r="P519" s="229">
        <f>O519*H519</f>
        <v>0</v>
      </c>
      <c r="Q519" s="229">
        <v>0.000165024</v>
      </c>
      <c r="R519" s="229">
        <f>Q519*H519</f>
        <v>0.0063481432320000005</v>
      </c>
      <c r="S519" s="229">
        <v>0.021999999999999999</v>
      </c>
      <c r="T519" s="230">
        <f>S519*H519</f>
        <v>0.84629600000000005</v>
      </c>
      <c r="U519" s="40"/>
      <c r="V519" s="40"/>
      <c r="W519" s="40"/>
      <c r="X519" s="40"/>
      <c r="Y519" s="40"/>
      <c r="Z519" s="40"/>
      <c r="AA519" s="40"/>
      <c r="AB519" s="40"/>
      <c r="AC519" s="40"/>
      <c r="AD519" s="40"/>
      <c r="AE519" s="40"/>
      <c r="AR519" s="231" t="s">
        <v>256</v>
      </c>
      <c r="AT519" s="231" t="s">
        <v>136</v>
      </c>
      <c r="AU519" s="231" t="s">
        <v>85</v>
      </c>
      <c r="AY519" s="19" t="s">
        <v>133</v>
      </c>
      <c r="BE519" s="232">
        <f>IF(N519="základní",J519,0)</f>
        <v>0</v>
      </c>
      <c r="BF519" s="232">
        <f>IF(N519="snížená",J519,0)</f>
        <v>0</v>
      </c>
      <c r="BG519" s="232">
        <f>IF(N519="zákl. přenesená",J519,0)</f>
        <v>0</v>
      </c>
      <c r="BH519" s="232">
        <f>IF(N519="sníž. přenesená",J519,0)</f>
        <v>0</v>
      </c>
      <c r="BI519" s="232">
        <f>IF(N519="nulová",J519,0)</f>
        <v>0</v>
      </c>
      <c r="BJ519" s="19" t="s">
        <v>22</v>
      </c>
      <c r="BK519" s="232">
        <f>ROUND(I519*H519,2)</f>
        <v>0</v>
      </c>
      <c r="BL519" s="19" t="s">
        <v>256</v>
      </c>
      <c r="BM519" s="231" t="s">
        <v>742</v>
      </c>
    </row>
    <row r="520" s="13" customFormat="1">
      <c r="A520" s="13"/>
      <c r="B520" s="233"/>
      <c r="C520" s="234"/>
      <c r="D520" s="235" t="s">
        <v>147</v>
      </c>
      <c r="E520" s="236" t="s">
        <v>20</v>
      </c>
      <c r="F520" s="237" t="s">
        <v>743</v>
      </c>
      <c r="G520" s="234"/>
      <c r="H520" s="236" t="s">
        <v>20</v>
      </c>
      <c r="I520" s="238"/>
      <c r="J520" s="234"/>
      <c r="K520" s="234"/>
      <c r="L520" s="239"/>
      <c r="M520" s="240"/>
      <c r="N520" s="241"/>
      <c r="O520" s="241"/>
      <c r="P520" s="241"/>
      <c r="Q520" s="241"/>
      <c r="R520" s="241"/>
      <c r="S520" s="241"/>
      <c r="T520" s="242"/>
      <c r="U520" s="13"/>
      <c r="V520" s="13"/>
      <c r="W520" s="13"/>
      <c r="X520" s="13"/>
      <c r="Y520" s="13"/>
      <c r="Z520" s="13"/>
      <c r="AA520" s="13"/>
      <c r="AB520" s="13"/>
      <c r="AC520" s="13"/>
      <c r="AD520" s="13"/>
      <c r="AE520" s="13"/>
      <c r="AT520" s="243" t="s">
        <v>147</v>
      </c>
      <c r="AU520" s="243" t="s">
        <v>85</v>
      </c>
      <c r="AV520" s="13" t="s">
        <v>22</v>
      </c>
      <c r="AW520" s="13" t="s">
        <v>38</v>
      </c>
      <c r="AX520" s="13" t="s">
        <v>76</v>
      </c>
      <c r="AY520" s="243" t="s">
        <v>133</v>
      </c>
    </row>
    <row r="521" s="14" customFormat="1">
      <c r="A521" s="14"/>
      <c r="B521" s="244"/>
      <c r="C521" s="245"/>
      <c r="D521" s="235" t="s">
        <v>147</v>
      </c>
      <c r="E521" s="246" t="s">
        <v>20</v>
      </c>
      <c r="F521" s="247" t="s">
        <v>744</v>
      </c>
      <c r="G521" s="245"/>
      <c r="H521" s="248">
        <v>38.468000000000004</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147</v>
      </c>
      <c r="AU521" s="254" t="s">
        <v>85</v>
      </c>
      <c r="AV521" s="14" t="s">
        <v>85</v>
      </c>
      <c r="AW521" s="14" t="s">
        <v>38</v>
      </c>
      <c r="AX521" s="14" t="s">
        <v>22</v>
      </c>
      <c r="AY521" s="254" t="s">
        <v>133</v>
      </c>
    </row>
    <row r="522" s="2" customFormat="1" ht="24" customHeight="1">
      <c r="A522" s="40"/>
      <c r="B522" s="41"/>
      <c r="C522" s="220" t="s">
        <v>745</v>
      </c>
      <c r="D522" s="220" t="s">
        <v>136</v>
      </c>
      <c r="E522" s="221" t="s">
        <v>746</v>
      </c>
      <c r="F522" s="222" t="s">
        <v>747</v>
      </c>
      <c r="G522" s="223" t="s">
        <v>354</v>
      </c>
      <c r="H522" s="224">
        <v>6.2999999999999998</v>
      </c>
      <c r="I522" s="225"/>
      <c r="J522" s="226">
        <f>ROUND(I522*H522,2)</f>
        <v>0</v>
      </c>
      <c r="K522" s="222" t="s">
        <v>207</v>
      </c>
      <c r="L522" s="46"/>
      <c r="M522" s="227" t="s">
        <v>20</v>
      </c>
      <c r="N522" s="228" t="s">
        <v>47</v>
      </c>
      <c r="O522" s="86"/>
      <c r="P522" s="229">
        <f>O522*H522</f>
        <v>0</v>
      </c>
      <c r="Q522" s="229">
        <v>0</v>
      </c>
      <c r="R522" s="229">
        <f>Q522*H522</f>
        <v>0</v>
      </c>
      <c r="S522" s="229">
        <v>0.0066</v>
      </c>
      <c r="T522" s="230">
        <f>S522*H522</f>
        <v>0.041579999999999999</v>
      </c>
      <c r="U522" s="40"/>
      <c r="V522" s="40"/>
      <c r="W522" s="40"/>
      <c r="X522" s="40"/>
      <c r="Y522" s="40"/>
      <c r="Z522" s="40"/>
      <c r="AA522" s="40"/>
      <c r="AB522" s="40"/>
      <c r="AC522" s="40"/>
      <c r="AD522" s="40"/>
      <c r="AE522" s="40"/>
      <c r="AR522" s="231" t="s">
        <v>256</v>
      </c>
      <c r="AT522" s="231" t="s">
        <v>136</v>
      </c>
      <c r="AU522" s="231" t="s">
        <v>85</v>
      </c>
      <c r="AY522" s="19" t="s">
        <v>133</v>
      </c>
      <c r="BE522" s="232">
        <f>IF(N522="základní",J522,0)</f>
        <v>0</v>
      </c>
      <c r="BF522" s="232">
        <f>IF(N522="snížená",J522,0)</f>
        <v>0</v>
      </c>
      <c r="BG522" s="232">
        <f>IF(N522="zákl. přenesená",J522,0)</f>
        <v>0</v>
      </c>
      <c r="BH522" s="232">
        <f>IF(N522="sníž. přenesená",J522,0)</f>
        <v>0</v>
      </c>
      <c r="BI522" s="232">
        <f>IF(N522="nulová",J522,0)</f>
        <v>0</v>
      </c>
      <c r="BJ522" s="19" t="s">
        <v>22</v>
      </c>
      <c r="BK522" s="232">
        <f>ROUND(I522*H522,2)</f>
        <v>0</v>
      </c>
      <c r="BL522" s="19" t="s">
        <v>256</v>
      </c>
      <c r="BM522" s="231" t="s">
        <v>748</v>
      </c>
    </row>
    <row r="523" s="2" customFormat="1">
      <c r="A523" s="40"/>
      <c r="B523" s="41"/>
      <c r="C523" s="42"/>
      <c r="D523" s="235" t="s">
        <v>288</v>
      </c>
      <c r="E523" s="42"/>
      <c r="F523" s="276" t="s">
        <v>749</v>
      </c>
      <c r="G523" s="42"/>
      <c r="H523" s="42"/>
      <c r="I523" s="138"/>
      <c r="J523" s="42"/>
      <c r="K523" s="42"/>
      <c r="L523" s="46"/>
      <c r="M523" s="277"/>
      <c r="N523" s="278"/>
      <c r="O523" s="86"/>
      <c r="P523" s="86"/>
      <c r="Q523" s="86"/>
      <c r="R523" s="86"/>
      <c r="S523" s="86"/>
      <c r="T523" s="87"/>
      <c r="U523" s="40"/>
      <c r="V523" s="40"/>
      <c r="W523" s="40"/>
      <c r="X523" s="40"/>
      <c r="Y523" s="40"/>
      <c r="Z523" s="40"/>
      <c r="AA523" s="40"/>
      <c r="AB523" s="40"/>
      <c r="AC523" s="40"/>
      <c r="AD523" s="40"/>
      <c r="AE523" s="40"/>
      <c r="AT523" s="19" t="s">
        <v>288</v>
      </c>
      <c r="AU523" s="19" t="s">
        <v>85</v>
      </c>
    </row>
    <row r="524" s="13" customFormat="1">
      <c r="A524" s="13"/>
      <c r="B524" s="233"/>
      <c r="C524" s="234"/>
      <c r="D524" s="235" t="s">
        <v>147</v>
      </c>
      <c r="E524" s="236" t="s">
        <v>20</v>
      </c>
      <c r="F524" s="237" t="s">
        <v>708</v>
      </c>
      <c r="G524" s="234"/>
      <c r="H524" s="236" t="s">
        <v>20</v>
      </c>
      <c r="I524" s="238"/>
      <c r="J524" s="234"/>
      <c r="K524" s="234"/>
      <c r="L524" s="239"/>
      <c r="M524" s="240"/>
      <c r="N524" s="241"/>
      <c r="O524" s="241"/>
      <c r="P524" s="241"/>
      <c r="Q524" s="241"/>
      <c r="R524" s="241"/>
      <c r="S524" s="241"/>
      <c r="T524" s="242"/>
      <c r="U524" s="13"/>
      <c r="V524" s="13"/>
      <c r="W524" s="13"/>
      <c r="X524" s="13"/>
      <c r="Y524" s="13"/>
      <c r="Z524" s="13"/>
      <c r="AA524" s="13"/>
      <c r="AB524" s="13"/>
      <c r="AC524" s="13"/>
      <c r="AD524" s="13"/>
      <c r="AE524" s="13"/>
      <c r="AT524" s="243" t="s">
        <v>147</v>
      </c>
      <c r="AU524" s="243" t="s">
        <v>85</v>
      </c>
      <c r="AV524" s="13" t="s">
        <v>22</v>
      </c>
      <c r="AW524" s="13" t="s">
        <v>38</v>
      </c>
      <c r="AX524" s="13" t="s">
        <v>76</v>
      </c>
      <c r="AY524" s="243" t="s">
        <v>133</v>
      </c>
    </row>
    <row r="525" s="13" customFormat="1">
      <c r="A525" s="13"/>
      <c r="B525" s="233"/>
      <c r="C525" s="234"/>
      <c r="D525" s="235" t="s">
        <v>147</v>
      </c>
      <c r="E525" s="236" t="s">
        <v>20</v>
      </c>
      <c r="F525" s="237" t="s">
        <v>717</v>
      </c>
      <c r="G525" s="234"/>
      <c r="H525" s="236" t="s">
        <v>20</v>
      </c>
      <c r="I525" s="238"/>
      <c r="J525" s="234"/>
      <c r="K525" s="234"/>
      <c r="L525" s="239"/>
      <c r="M525" s="240"/>
      <c r="N525" s="241"/>
      <c r="O525" s="241"/>
      <c r="P525" s="241"/>
      <c r="Q525" s="241"/>
      <c r="R525" s="241"/>
      <c r="S525" s="241"/>
      <c r="T525" s="242"/>
      <c r="U525" s="13"/>
      <c r="V525" s="13"/>
      <c r="W525" s="13"/>
      <c r="X525" s="13"/>
      <c r="Y525" s="13"/>
      <c r="Z525" s="13"/>
      <c r="AA525" s="13"/>
      <c r="AB525" s="13"/>
      <c r="AC525" s="13"/>
      <c r="AD525" s="13"/>
      <c r="AE525" s="13"/>
      <c r="AT525" s="243" t="s">
        <v>147</v>
      </c>
      <c r="AU525" s="243" t="s">
        <v>85</v>
      </c>
      <c r="AV525" s="13" t="s">
        <v>22</v>
      </c>
      <c r="AW525" s="13" t="s">
        <v>38</v>
      </c>
      <c r="AX525" s="13" t="s">
        <v>76</v>
      </c>
      <c r="AY525" s="243" t="s">
        <v>133</v>
      </c>
    </row>
    <row r="526" s="14" customFormat="1">
      <c r="A526" s="14"/>
      <c r="B526" s="244"/>
      <c r="C526" s="245"/>
      <c r="D526" s="235" t="s">
        <v>147</v>
      </c>
      <c r="E526" s="246" t="s">
        <v>20</v>
      </c>
      <c r="F526" s="247" t="s">
        <v>750</v>
      </c>
      <c r="G526" s="245"/>
      <c r="H526" s="248">
        <v>6.2999999999999998</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147</v>
      </c>
      <c r="AU526" s="254" t="s">
        <v>85</v>
      </c>
      <c r="AV526" s="14" t="s">
        <v>85</v>
      </c>
      <c r="AW526" s="14" t="s">
        <v>38</v>
      </c>
      <c r="AX526" s="14" t="s">
        <v>22</v>
      </c>
      <c r="AY526" s="254" t="s">
        <v>133</v>
      </c>
    </row>
    <row r="527" s="2" customFormat="1" ht="24" customHeight="1">
      <c r="A527" s="40"/>
      <c r="B527" s="41"/>
      <c r="C527" s="220" t="s">
        <v>28</v>
      </c>
      <c r="D527" s="220" t="s">
        <v>136</v>
      </c>
      <c r="E527" s="221" t="s">
        <v>751</v>
      </c>
      <c r="F527" s="222" t="s">
        <v>752</v>
      </c>
      <c r="G527" s="223" t="s">
        <v>354</v>
      </c>
      <c r="H527" s="224">
        <v>140.16399999999999</v>
      </c>
      <c r="I527" s="225"/>
      <c r="J527" s="226">
        <f>ROUND(I527*H527,2)</f>
        <v>0</v>
      </c>
      <c r="K527" s="222" t="s">
        <v>207</v>
      </c>
      <c r="L527" s="46"/>
      <c r="M527" s="227" t="s">
        <v>20</v>
      </c>
      <c r="N527" s="228" t="s">
        <v>47</v>
      </c>
      <c r="O527" s="86"/>
      <c r="P527" s="229">
        <f>O527*H527</f>
        <v>0</v>
      </c>
      <c r="Q527" s="229">
        <v>0</v>
      </c>
      <c r="R527" s="229">
        <f>Q527*H527</f>
        <v>0</v>
      </c>
      <c r="S527" s="229">
        <v>0.01584</v>
      </c>
      <c r="T527" s="230">
        <f>S527*H527</f>
        <v>2.2201977599999996</v>
      </c>
      <c r="U527" s="40"/>
      <c r="V527" s="40"/>
      <c r="W527" s="40"/>
      <c r="X527" s="40"/>
      <c r="Y527" s="40"/>
      <c r="Z527" s="40"/>
      <c r="AA527" s="40"/>
      <c r="AB527" s="40"/>
      <c r="AC527" s="40"/>
      <c r="AD527" s="40"/>
      <c r="AE527" s="40"/>
      <c r="AR527" s="231" t="s">
        <v>256</v>
      </c>
      <c r="AT527" s="231" t="s">
        <v>136</v>
      </c>
      <c r="AU527" s="231" t="s">
        <v>85</v>
      </c>
      <c r="AY527" s="19" t="s">
        <v>133</v>
      </c>
      <c r="BE527" s="232">
        <f>IF(N527="základní",J527,0)</f>
        <v>0</v>
      </c>
      <c r="BF527" s="232">
        <f>IF(N527="snížená",J527,0)</f>
        <v>0</v>
      </c>
      <c r="BG527" s="232">
        <f>IF(N527="zákl. přenesená",J527,0)</f>
        <v>0</v>
      </c>
      <c r="BH527" s="232">
        <f>IF(N527="sníž. přenesená",J527,0)</f>
        <v>0</v>
      </c>
      <c r="BI527" s="232">
        <f>IF(N527="nulová",J527,0)</f>
        <v>0</v>
      </c>
      <c r="BJ527" s="19" t="s">
        <v>22</v>
      </c>
      <c r="BK527" s="232">
        <f>ROUND(I527*H527,2)</f>
        <v>0</v>
      </c>
      <c r="BL527" s="19" t="s">
        <v>256</v>
      </c>
      <c r="BM527" s="231" t="s">
        <v>753</v>
      </c>
    </row>
    <row r="528" s="2" customFormat="1">
      <c r="A528" s="40"/>
      <c r="B528" s="41"/>
      <c r="C528" s="42"/>
      <c r="D528" s="235" t="s">
        <v>288</v>
      </c>
      <c r="E528" s="42"/>
      <c r="F528" s="276" t="s">
        <v>749</v>
      </c>
      <c r="G528" s="42"/>
      <c r="H528" s="42"/>
      <c r="I528" s="138"/>
      <c r="J528" s="42"/>
      <c r="K528" s="42"/>
      <c r="L528" s="46"/>
      <c r="M528" s="277"/>
      <c r="N528" s="278"/>
      <c r="O528" s="86"/>
      <c r="P528" s="86"/>
      <c r="Q528" s="86"/>
      <c r="R528" s="86"/>
      <c r="S528" s="86"/>
      <c r="T528" s="87"/>
      <c r="U528" s="40"/>
      <c r="V528" s="40"/>
      <c r="W528" s="40"/>
      <c r="X528" s="40"/>
      <c r="Y528" s="40"/>
      <c r="Z528" s="40"/>
      <c r="AA528" s="40"/>
      <c r="AB528" s="40"/>
      <c r="AC528" s="40"/>
      <c r="AD528" s="40"/>
      <c r="AE528" s="40"/>
      <c r="AT528" s="19" t="s">
        <v>288</v>
      </c>
      <c r="AU528" s="19" t="s">
        <v>85</v>
      </c>
    </row>
    <row r="529" s="13" customFormat="1">
      <c r="A529" s="13"/>
      <c r="B529" s="233"/>
      <c r="C529" s="234"/>
      <c r="D529" s="235" t="s">
        <v>147</v>
      </c>
      <c r="E529" s="236" t="s">
        <v>20</v>
      </c>
      <c r="F529" s="237" t="s">
        <v>708</v>
      </c>
      <c r="G529" s="234"/>
      <c r="H529" s="236" t="s">
        <v>20</v>
      </c>
      <c r="I529" s="238"/>
      <c r="J529" s="234"/>
      <c r="K529" s="234"/>
      <c r="L529" s="239"/>
      <c r="M529" s="240"/>
      <c r="N529" s="241"/>
      <c r="O529" s="241"/>
      <c r="P529" s="241"/>
      <c r="Q529" s="241"/>
      <c r="R529" s="241"/>
      <c r="S529" s="241"/>
      <c r="T529" s="242"/>
      <c r="U529" s="13"/>
      <c r="V529" s="13"/>
      <c r="W529" s="13"/>
      <c r="X529" s="13"/>
      <c r="Y529" s="13"/>
      <c r="Z529" s="13"/>
      <c r="AA529" s="13"/>
      <c r="AB529" s="13"/>
      <c r="AC529" s="13"/>
      <c r="AD529" s="13"/>
      <c r="AE529" s="13"/>
      <c r="AT529" s="243" t="s">
        <v>147</v>
      </c>
      <c r="AU529" s="243" t="s">
        <v>85</v>
      </c>
      <c r="AV529" s="13" t="s">
        <v>22</v>
      </c>
      <c r="AW529" s="13" t="s">
        <v>38</v>
      </c>
      <c r="AX529" s="13" t="s">
        <v>76</v>
      </c>
      <c r="AY529" s="243" t="s">
        <v>133</v>
      </c>
    </row>
    <row r="530" s="13" customFormat="1">
      <c r="A530" s="13"/>
      <c r="B530" s="233"/>
      <c r="C530" s="234"/>
      <c r="D530" s="235" t="s">
        <v>147</v>
      </c>
      <c r="E530" s="236" t="s">
        <v>20</v>
      </c>
      <c r="F530" s="237" t="s">
        <v>717</v>
      </c>
      <c r="G530" s="234"/>
      <c r="H530" s="236" t="s">
        <v>20</v>
      </c>
      <c r="I530" s="238"/>
      <c r="J530" s="234"/>
      <c r="K530" s="234"/>
      <c r="L530" s="239"/>
      <c r="M530" s="240"/>
      <c r="N530" s="241"/>
      <c r="O530" s="241"/>
      <c r="P530" s="241"/>
      <c r="Q530" s="241"/>
      <c r="R530" s="241"/>
      <c r="S530" s="241"/>
      <c r="T530" s="242"/>
      <c r="U530" s="13"/>
      <c r="V530" s="13"/>
      <c r="W530" s="13"/>
      <c r="X530" s="13"/>
      <c r="Y530" s="13"/>
      <c r="Z530" s="13"/>
      <c r="AA530" s="13"/>
      <c r="AB530" s="13"/>
      <c r="AC530" s="13"/>
      <c r="AD530" s="13"/>
      <c r="AE530" s="13"/>
      <c r="AT530" s="243" t="s">
        <v>147</v>
      </c>
      <c r="AU530" s="243" t="s">
        <v>85</v>
      </c>
      <c r="AV530" s="13" t="s">
        <v>22</v>
      </c>
      <c r="AW530" s="13" t="s">
        <v>38</v>
      </c>
      <c r="AX530" s="13" t="s">
        <v>76</v>
      </c>
      <c r="AY530" s="243" t="s">
        <v>133</v>
      </c>
    </row>
    <row r="531" s="14" customFormat="1">
      <c r="A531" s="14"/>
      <c r="B531" s="244"/>
      <c r="C531" s="245"/>
      <c r="D531" s="235" t="s">
        <v>147</v>
      </c>
      <c r="E531" s="246" t="s">
        <v>20</v>
      </c>
      <c r="F531" s="247" t="s">
        <v>754</v>
      </c>
      <c r="G531" s="245"/>
      <c r="H531" s="248">
        <v>21.800000000000001</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147</v>
      </c>
      <c r="AU531" s="254" t="s">
        <v>85</v>
      </c>
      <c r="AV531" s="14" t="s">
        <v>85</v>
      </c>
      <c r="AW531" s="14" t="s">
        <v>38</v>
      </c>
      <c r="AX531" s="14" t="s">
        <v>76</v>
      </c>
      <c r="AY531" s="254" t="s">
        <v>133</v>
      </c>
    </row>
    <row r="532" s="14" customFormat="1">
      <c r="A532" s="14"/>
      <c r="B532" s="244"/>
      <c r="C532" s="245"/>
      <c r="D532" s="235" t="s">
        <v>147</v>
      </c>
      <c r="E532" s="246" t="s">
        <v>20</v>
      </c>
      <c r="F532" s="247" t="s">
        <v>755</v>
      </c>
      <c r="G532" s="245"/>
      <c r="H532" s="248">
        <v>30.800000000000001</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147</v>
      </c>
      <c r="AU532" s="254" t="s">
        <v>85</v>
      </c>
      <c r="AV532" s="14" t="s">
        <v>85</v>
      </c>
      <c r="AW532" s="14" t="s">
        <v>38</v>
      </c>
      <c r="AX532" s="14" t="s">
        <v>76</v>
      </c>
      <c r="AY532" s="254" t="s">
        <v>133</v>
      </c>
    </row>
    <row r="533" s="14" customFormat="1">
      <c r="A533" s="14"/>
      <c r="B533" s="244"/>
      <c r="C533" s="245"/>
      <c r="D533" s="235" t="s">
        <v>147</v>
      </c>
      <c r="E533" s="246" t="s">
        <v>20</v>
      </c>
      <c r="F533" s="247" t="s">
        <v>756</v>
      </c>
      <c r="G533" s="245"/>
      <c r="H533" s="248">
        <v>16.07</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147</v>
      </c>
      <c r="AU533" s="254" t="s">
        <v>85</v>
      </c>
      <c r="AV533" s="14" t="s">
        <v>85</v>
      </c>
      <c r="AW533" s="14" t="s">
        <v>38</v>
      </c>
      <c r="AX533" s="14" t="s">
        <v>76</v>
      </c>
      <c r="AY533" s="254" t="s">
        <v>133</v>
      </c>
    </row>
    <row r="534" s="14" customFormat="1">
      <c r="A534" s="14"/>
      <c r="B534" s="244"/>
      <c r="C534" s="245"/>
      <c r="D534" s="235" t="s">
        <v>147</v>
      </c>
      <c r="E534" s="246" t="s">
        <v>20</v>
      </c>
      <c r="F534" s="247" t="s">
        <v>757</v>
      </c>
      <c r="G534" s="245"/>
      <c r="H534" s="248">
        <v>7.7000000000000002</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147</v>
      </c>
      <c r="AU534" s="254" t="s">
        <v>85</v>
      </c>
      <c r="AV534" s="14" t="s">
        <v>85</v>
      </c>
      <c r="AW534" s="14" t="s">
        <v>38</v>
      </c>
      <c r="AX534" s="14" t="s">
        <v>76</v>
      </c>
      <c r="AY534" s="254" t="s">
        <v>133</v>
      </c>
    </row>
    <row r="535" s="14" customFormat="1">
      <c r="A535" s="14"/>
      <c r="B535" s="244"/>
      <c r="C535" s="245"/>
      <c r="D535" s="235" t="s">
        <v>147</v>
      </c>
      <c r="E535" s="246" t="s">
        <v>20</v>
      </c>
      <c r="F535" s="247" t="s">
        <v>758</v>
      </c>
      <c r="G535" s="245"/>
      <c r="H535" s="248">
        <v>6.75</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147</v>
      </c>
      <c r="AU535" s="254" t="s">
        <v>85</v>
      </c>
      <c r="AV535" s="14" t="s">
        <v>85</v>
      </c>
      <c r="AW535" s="14" t="s">
        <v>38</v>
      </c>
      <c r="AX535" s="14" t="s">
        <v>76</v>
      </c>
      <c r="AY535" s="254" t="s">
        <v>133</v>
      </c>
    </row>
    <row r="536" s="14" customFormat="1">
      <c r="A536" s="14"/>
      <c r="B536" s="244"/>
      <c r="C536" s="245"/>
      <c r="D536" s="235" t="s">
        <v>147</v>
      </c>
      <c r="E536" s="246" t="s">
        <v>20</v>
      </c>
      <c r="F536" s="247" t="s">
        <v>759</v>
      </c>
      <c r="G536" s="245"/>
      <c r="H536" s="248">
        <v>5.4000000000000004</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147</v>
      </c>
      <c r="AU536" s="254" t="s">
        <v>85</v>
      </c>
      <c r="AV536" s="14" t="s">
        <v>85</v>
      </c>
      <c r="AW536" s="14" t="s">
        <v>38</v>
      </c>
      <c r="AX536" s="14" t="s">
        <v>76</v>
      </c>
      <c r="AY536" s="254" t="s">
        <v>133</v>
      </c>
    </row>
    <row r="537" s="14" customFormat="1">
      <c r="A537" s="14"/>
      <c r="B537" s="244"/>
      <c r="C537" s="245"/>
      <c r="D537" s="235" t="s">
        <v>147</v>
      </c>
      <c r="E537" s="246" t="s">
        <v>20</v>
      </c>
      <c r="F537" s="247" t="s">
        <v>760</v>
      </c>
      <c r="G537" s="245"/>
      <c r="H537" s="248">
        <v>3.3999999999999999</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147</v>
      </c>
      <c r="AU537" s="254" t="s">
        <v>85</v>
      </c>
      <c r="AV537" s="14" t="s">
        <v>85</v>
      </c>
      <c r="AW537" s="14" t="s">
        <v>38</v>
      </c>
      <c r="AX537" s="14" t="s">
        <v>76</v>
      </c>
      <c r="AY537" s="254" t="s">
        <v>133</v>
      </c>
    </row>
    <row r="538" s="13" customFormat="1">
      <c r="A538" s="13"/>
      <c r="B538" s="233"/>
      <c r="C538" s="234"/>
      <c r="D538" s="235" t="s">
        <v>147</v>
      </c>
      <c r="E538" s="236" t="s">
        <v>20</v>
      </c>
      <c r="F538" s="237" t="s">
        <v>761</v>
      </c>
      <c r="G538" s="234"/>
      <c r="H538" s="236" t="s">
        <v>20</v>
      </c>
      <c r="I538" s="238"/>
      <c r="J538" s="234"/>
      <c r="K538" s="234"/>
      <c r="L538" s="239"/>
      <c r="M538" s="240"/>
      <c r="N538" s="241"/>
      <c r="O538" s="241"/>
      <c r="P538" s="241"/>
      <c r="Q538" s="241"/>
      <c r="R538" s="241"/>
      <c r="S538" s="241"/>
      <c r="T538" s="242"/>
      <c r="U538" s="13"/>
      <c r="V538" s="13"/>
      <c r="W538" s="13"/>
      <c r="X538" s="13"/>
      <c r="Y538" s="13"/>
      <c r="Z538" s="13"/>
      <c r="AA538" s="13"/>
      <c r="AB538" s="13"/>
      <c r="AC538" s="13"/>
      <c r="AD538" s="13"/>
      <c r="AE538" s="13"/>
      <c r="AT538" s="243" t="s">
        <v>147</v>
      </c>
      <c r="AU538" s="243" t="s">
        <v>85</v>
      </c>
      <c r="AV538" s="13" t="s">
        <v>22</v>
      </c>
      <c r="AW538" s="13" t="s">
        <v>38</v>
      </c>
      <c r="AX538" s="13" t="s">
        <v>76</v>
      </c>
      <c r="AY538" s="243" t="s">
        <v>133</v>
      </c>
    </row>
    <row r="539" s="14" customFormat="1">
      <c r="A539" s="14"/>
      <c r="B539" s="244"/>
      <c r="C539" s="245"/>
      <c r="D539" s="235" t="s">
        <v>147</v>
      </c>
      <c r="E539" s="246" t="s">
        <v>20</v>
      </c>
      <c r="F539" s="247" t="s">
        <v>762</v>
      </c>
      <c r="G539" s="245"/>
      <c r="H539" s="248">
        <v>39.369999999999997</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147</v>
      </c>
      <c r="AU539" s="254" t="s">
        <v>85</v>
      </c>
      <c r="AV539" s="14" t="s">
        <v>85</v>
      </c>
      <c r="AW539" s="14" t="s">
        <v>38</v>
      </c>
      <c r="AX539" s="14" t="s">
        <v>76</v>
      </c>
      <c r="AY539" s="254" t="s">
        <v>133</v>
      </c>
    </row>
    <row r="540" s="14" customFormat="1">
      <c r="A540" s="14"/>
      <c r="B540" s="244"/>
      <c r="C540" s="245"/>
      <c r="D540" s="235" t="s">
        <v>147</v>
      </c>
      <c r="E540" s="246" t="s">
        <v>20</v>
      </c>
      <c r="F540" s="247" t="s">
        <v>763</v>
      </c>
      <c r="G540" s="245"/>
      <c r="H540" s="248">
        <v>2.3999999999999999</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147</v>
      </c>
      <c r="AU540" s="254" t="s">
        <v>85</v>
      </c>
      <c r="AV540" s="14" t="s">
        <v>85</v>
      </c>
      <c r="AW540" s="14" t="s">
        <v>38</v>
      </c>
      <c r="AX540" s="14" t="s">
        <v>76</v>
      </c>
      <c r="AY540" s="254" t="s">
        <v>133</v>
      </c>
    </row>
    <row r="541" s="14" customFormat="1">
      <c r="A541" s="14"/>
      <c r="B541" s="244"/>
      <c r="C541" s="245"/>
      <c r="D541" s="235" t="s">
        <v>147</v>
      </c>
      <c r="E541" s="246" t="s">
        <v>20</v>
      </c>
      <c r="F541" s="247" t="s">
        <v>764</v>
      </c>
      <c r="G541" s="245"/>
      <c r="H541" s="248">
        <v>6.4740000000000002</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147</v>
      </c>
      <c r="AU541" s="254" t="s">
        <v>85</v>
      </c>
      <c r="AV541" s="14" t="s">
        <v>85</v>
      </c>
      <c r="AW541" s="14" t="s">
        <v>38</v>
      </c>
      <c r="AX541" s="14" t="s">
        <v>76</v>
      </c>
      <c r="AY541" s="254" t="s">
        <v>133</v>
      </c>
    </row>
    <row r="542" s="15" customFormat="1">
      <c r="A542" s="15"/>
      <c r="B542" s="255"/>
      <c r="C542" s="256"/>
      <c r="D542" s="235" t="s">
        <v>147</v>
      </c>
      <c r="E542" s="257" t="s">
        <v>20</v>
      </c>
      <c r="F542" s="258" t="s">
        <v>159</v>
      </c>
      <c r="G542" s="256"/>
      <c r="H542" s="259">
        <v>140.16399999999999</v>
      </c>
      <c r="I542" s="260"/>
      <c r="J542" s="256"/>
      <c r="K542" s="256"/>
      <c r="L542" s="261"/>
      <c r="M542" s="262"/>
      <c r="N542" s="263"/>
      <c r="O542" s="263"/>
      <c r="P542" s="263"/>
      <c r="Q542" s="263"/>
      <c r="R542" s="263"/>
      <c r="S542" s="263"/>
      <c r="T542" s="264"/>
      <c r="U542" s="15"/>
      <c r="V542" s="15"/>
      <c r="W542" s="15"/>
      <c r="X542" s="15"/>
      <c r="Y542" s="15"/>
      <c r="Z542" s="15"/>
      <c r="AA542" s="15"/>
      <c r="AB542" s="15"/>
      <c r="AC542" s="15"/>
      <c r="AD542" s="15"/>
      <c r="AE542" s="15"/>
      <c r="AT542" s="265" t="s">
        <v>147</v>
      </c>
      <c r="AU542" s="265" t="s">
        <v>85</v>
      </c>
      <c r="AV542" s="15" t="s">
        <v>160</v>
      </c>
      <c r="AW542" s="15" t="s">
        <v>38</v>
      </c>
      <c r="AX542" s="15" t="s">
        <v>22</v>
      </c>
      <c r="AY542" s="265" t="s">
        <v>133</v>
      </c>
    </row>
    <row r="543" s="2" customFormat="1" ht="24" customHeight="1">
      <c r="A543" s="40"/>
      <c r="B543" s="41"/>
      <c r="C543" s="220" t="s">
        <v>765</v>
      </c>
      <c r="D543" s="220" t="s">
        <v>136</v>
      </c>
      <c r="E543" s="221" t="s">
        <v>766</v>
      </c>
      <c r="F543" s="222" t="s">
        <v>767</v>
      </c>
      <c r="G543" s="223" t="s">
        <v>354</v>
      </c>
      <c r="H543" s="224">
        <v>18.949999999999999</v>
      </c>
      <c r="I543" s="225"/>
      <c r="J543" s="226">
        <f>ROUND(I543*H543,2)</f>
        <v>0</v>
      </c>
      <c r="K543" s="222" t="s">
        <v>207</v>
      </c>
      <c r="L543" s="46"/>
      <c r="M543" s="227" t="s">
        <v>20</v>
      </c>
      <c r="N543" s="228" t="s">
        <v>47</v>
      </c>
      <c r="O543" s="86"/>
      <c r="P543" s="229">
        <f>O543*H543</f>
        <v>0</v>
      </c>
      <c r="Q543" s="229">
        <v>0</v>
      </c>
      <c r="R543" s="229">
        <f>Q543*H543</f>
        <v>0</v>
      </c>
      <c r="S543" s="229">
        <v>0.01584</v>
      </c>
      <c r="T543" s="230">
        <f>S543*H543</f>
        <v>0.30016799999999999</v>
      </c>
      <c r="U543" s="40"/>
      <c r="V543" s="40"/>
      <c r="W543" s="40"/>
      <c r="X543" s="40"/>
      <c r="Y543" s="40"/>
      <c r="Z543" s="40"/>
      <c r="AA543" s="40"/>
      <c r="AB543" s="40"/>
      <c r="AC543" s="40"/>
      <c r="AD543" s="40"/>
      <c r="AE543" s="40"/>
      <c r="AR543" s="231" t="s">
        <v>256</v>
      </c>
      <c r="AT543" s="231" t="s">
        <v>136</v>
      </c>
      <c r="AU543" s="231" t="s">
        <v>85</v>
      </c>
      <c r="AY543" s="19" t="s">
        <v>133</v>
      </c>
      <c r="BE543" s="232">
        <f>IF(N543="základní",J543,0)</f>
        <v>0</v>
      </c>
      <c r="BF543" s="232">
        <f>IF(N543="snížená",J543,0)</f>
        <v>0</v>
      </c>
      <c r="BG543" s="232">
        <f>IF(N543="zákl. přenesená",J543,0)</f>
        <v>0</v>
      </c>
      <c r="BH543" s="232">
        <f>IF(N543="sníž. přenesená",J543,0)</f>
        <v>0</v>
      </c>
      <c r="BI543" s="232">
        <f>IF(N543="nulová",J543,0)</f>
        <v>0</v>
      </c>
      <c r="BJ543" s="19" t="s">
        <v>22</v>
      </c>
      <c r="BK543" s="232">
        <f>ROUND(I543*H543,2)</f>
        <v>0</v>
      </c>
      <c r="BL543" s="19" t="s">
        <v>256</v>
      </c>
      <c r="BM543" s="231" t="s">
        <v>768</v>
      </c>
    </row>
    <row r="544" s="2" customFormat="1">
      <c r="A544" s="40"/>
      <c r="B544" s="41"/>
      <c r="C544" s="42"/>
      <c r="D544" s="235" t="s">
        <v>288</v>
      </c>
      <c r="E544" s="42"/>
      <c r="F544" s="276" t="s">
        <v>749</v>
      </c>
      <c r="G544" s="42"/>
      <c r="H544" s="42"/>
      <c r="I544" s="138"/>
      <c r="J544" s="42"/>
      <c r="K544" s="42"/>
      <c r="L544" s="46"/>
      <c r="M544" s="277"/>
      <c r="N544" s="278"/>
      <c r="O544" s="86"/>
      <c r="P544" s="86"/>
      <c r="Q544" s="86"/>
      <c r="R544" s="86"/>
      <c r="S544" s="86"/>
      <c r="T544" s="87"/>
      <c r="U544" s="40"/>
      <c r="V544" s="40"/>
      <c r="W544" s="40"/>
      <c r="X544" s="40"/>
      <c r="Y544" s="40"/>
      <c r="Z544" s="40"/>
      <c r="AA544" s="40"/>
      <c r="AB544" s="40"/>
      <c r="AC544" s="40"/>
      <c r="AD544" s="40"/>
      <c r="AE544" s="40"/>
      <c r="AT544" s="19" t="s">
        <v>288</v>
      </c>
      <c r="AU544" s="19" t="s">
        <v>85</v>
      </c>
    </row>
    <row r="545" s="13" customFormat="1">
      <c r="A545" s="13"/>
      <c r="B545" s="233"/>
      <c r="C545" s="234"/>
      <c r="D545" s="235" t="s">
        <v>147</v>
      </c>
      <c r="E545" s="236" t="s">
        <v>20</v>
      </c>
      <c r="F545" s="237" t="s">
        <v>708</v>
      </c>
      <c r="G545" s="234"/>
      <c r="H545" s="236" t="s">
        <v>20</v>
      </c>
      <c r="I545" s="238"/>
      <c r="J545" s="234"/>
      <c r="K545" s="234"/>
      <c r="L545" s="239"/>
      <c r="M545" s="240"/>
      <c r="N545" s="241"/>
      <c r="O545" s="241"/>
      <c r="P545" s="241"/>
      <c r="Q545" s="241"/>
      <c r="R545" s="241"/>
      <c r="S545" s="241"/>
      <c r="T545" s="242"/>
      <c r="U545" s="13"/>
      <c r="V545" s="13"/>
      <c r="W545" s="13"/>
      <c r="X545" s="13"/>
      <c r="Y545" s="13"/>
      <c r="Z545" s="13"/>
      <c r="AA545" s="13"/>
      <c r="AB545" s="13"/>
      <c r="AC545" s="13"/>
      <c r="AD545" s="13"/>
      <c r="AE545" s="13"/>
      <c r="AT545" s="243" t="s">
        <v>147</v>
      </c>
      <c r="AU545" s="243" t="s">
        <v>85</v>
      </c>
      <c r="AV545" s="13" t="s">
        <v>22</v>
      </c>
      <c r="AW545" s="13" t="s">
        <v>38</v>
      </c>
      <c r="AX545" s="13" t="s">
        <v>76</v>
      </c>
      <c r="AY545" s="243" t="s">
        <v>133</v>
      </c>
    </row>
    <row r="546" s="13" customFormat="1">
      <c r="A546" s="13"/>
      <c r="B546" s="233"/>
      <c r="C546" s="234"/>
      <c r="D546" s="235" t="s">
        <v>147</v>
      </c>
      <c r="E546" s="236" t="s">
        <v>20</v>
      </c>
      <c r="F546" s="237" t="s">
        <v>717</v>
      </c>
      <c r="G546" s="234"/>
      <c r="H546" s="236" t="s">
        <v>20</v>
      </c>
      <c r="I546" s="238"/>
      <c r="J546" s="234"/>
      <c r="K546" s="234"/>
      <c r="L546" s="239"/>
      <c r="M546" s="240"/>
      <c r="N546" s="241"/>
      <c r="O546" s="241"/>
      <c r="P546" s="241"/>
      <c r="Q546" s="241"/>
      <c r="R546" s="241"/>
      <c r="S546" s="241"/>
      <c r="T546" s="242"/>
      <c r="U546" s="13"/>
      <c r="V546" s="13"/>
      <c r="W546" s="13"/>
      <c r="X546" s="13"/>
      <c r="Y546" s="13"/>
      <c r="Z546" s="13"/>
      <c r="AA546" s="13"/>
      <c r="AB546" s="13"/>
      <c r="AC546" s="13"/>
      <c r="AD546" s="13"/>
      <c r="AE546" s="13"/>
      <c r="AT546" s="243" t="s">
        <v>147</v>
      </c>
      <c r="AU546" s="243" t="s">
        <v>85</v>
      </c>
      <c r="AV546" s="13" t="s">
        <v>22</v>
      </c>
      <c r="AW546" s="13" t="s">
        <v>38</v>
      </c>
      <c r="AX546" s="13" t="s">
        <v>76</v>
      </c>
      <c r="AY546" s="243" t="s">
        <v>133</v>
      </c>
    </row>
    <row r="547" s="14" customFormat="1">
      <c r="A547" s="14"/>
      <c r="B547" s="244"/>
      <c r="C547" s="245"/>
      <c r="D547" s="235" t="s">
        <v>147</v>
      </c>
      <c r="E547" s="246" t="s">
        <v>20</v>
      </c>
      <c r="F547" s="247" t="s">
        <v>769</v>
      </c>
      <c r="G547" s="245"/>
      <c r="H547" s="248">
        <v>14</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147</v>
      </c>
      <c r="AU547" s="254" t="s">
        <v>85</v>
      </c>
      <c r="AV547" s="14" t="s">
        <v>85</v>
      </c>
      <c r="AW547" s="14" t="s">
        <v>38</v>
      </c>
      <c r="AX547" s="14" t="s">
        <v>76</v>
      </c>
      <c r="AY547" s="254" t="s">
        <v>133</v>
      </c>
    </row>
    <row r="548" s="14" customFormat="1">
      <c r="A548" s="14"/>
      <c r="B548" s="244"/>
      <c r="C548" s="245"/>
      <c r="D548" s="235" t="s">
        <v>147</v>
      </c>
      <c r="E548" s="246" t="s">
        <v>20</v>
      </c>
      <c r="F548" s="247" t="s">
        <v>770</v>
      </c>
      <c r="G548" s="245"/>
      <c r="H548" s="248">
        <v>4.9500000000000002</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147</v>
      </c>
      <c r="AU548" s="254" t="s">
        <v>85</v>
      </c>
      <c r="AV548" s="14" t="s">
        <v>85</v>
      </c>
      <c r="AW548" s="14" t="s">
        <v>38</v>
      </c>
      <c r="AX548" s="14" t="s">
        <v>76</v>
      </c>
      <c r="AY548" s="254" t="s">
        <v>133</v>
      </c>
    </row>
    <row r="549" s="15" customFormat="1">
      <c r="A549" s="15"/>
      <c r="B549" s="255"/>
      <c r="C549" s="256"/>
      <c r="D549" s="235" t="s">
        <v>147</v>
      </c>
      <c r="E549" s="257" t="s">
        <v>20</v>
      </c>
      <c r="F549" s="258" t="s">
        <v>159</v>
      </c>
      <c r="G549" s="256"/>
      <c r="H549" s="259">
        <v>18.949999999999999</v>
      </c>
      <c r="I549" s="260"/>
      <c r="J549" s="256"/>
      <c r="K549" s="256"/>
      <c r="L549" s="261"/>
      <c r="M549" s="262"/>
      <c r="N549" s="263"/>
      <c r="O549" s="263"/>
      <c r="P549" s="263"/>
      <c r="Q549" s="263"/>
      <c r="R549" s="263"/>
      <c r="S549" s="263"/>
      <c r="T549" s="264"/>
      <c r="U549" s="15"/>
      <c r="V549" s="15"/>
      <c r="W549" s="15"/>
      <c r="X549" s="15"/>
      <c r="Y549" s="15"/>
      <c r="Z549" s="15"/>
      <c r="AA549" s="15"/>
      <c r="AB549" s="15"/>
      <c r="AC549" s="15"/>
      <c r="AD549" s="15"/>
      <c r="AE549" s="15"/>
      <c r="AT549" s="265" t="s">
        <v>147</v>
      </c>
      <c r="AU549" s="265" t="s">
        <v>85</v>
      </c>
      <c r="AV549" s="15" t="s">
        <v>160</v>
      </c>
      <c r="AW549" s="15" t="s">
        <v>38</v>
      </c>
      <c r="AX549" s="15" t="s">
        <v>22</v>
      </c>
      <c r="AY549" s="265" t="s">
        <v>133</v>
      </c>
    </row>
    <row r="550" s="2" customFormat="1" ht="24" customHeight="1">
      <c r="A550" s="40"/>
      <c r="B550" s="41"/>
      <c r="C550" s="220" t="s">
        <v>771</v>
      </c>
      <c r="D550" s="220" t="s">
        <v>136</v>
      </c>
      <c r="E550" s="221" t="s">
        <v>772</v>
      </c>
      <c r="F550" s="222" t="s">
        <v>773</v>
      </c>
      <c r="G550" s="223" t="s">
        <v>354</v>
      </c>
      <c r="H550" s="224">
        <v>26.300000000000001</v>
      </c>
      <c r="I550" s="225"/>
      <c r="J550" s="226">
        <f>ROUND(I550*H550,2)</f>
        <v>0</v>
      </c>
      <c r="K550" s="222" t="s">
        <v>207</v>
      </c>
      <c r="L550" s="46"/>
      <c r="M550" s="227" t="s">
        <v>20</v>
      </c>
      <c r="N550" s="228" t="s">
        <v>47</v>
      </c>
      <c r="O550" s="86"/>
      <c r="P550" s="229">
        <f>O550*H550</f>
        <v>0</v>
      </c>
      <c r="Q550" s="229">
        <v>0</v>
      </c>
      <c r="R550" s="229">
        <f>Q550*H550</f>
        <v>0</v>
      </c>
      <c r="S550" s="229">
        <v>0.01584</v>
      </c>
      <c r="T550" s="230">
        <f>S550*H550</f>
        <v>0.41659200000000002</v>
      </c>
      <c r="U550" s="40"/>
      <c r="V550" s="40"/>
      <c r="W550" s="40"/>
      <c r="X550" s="40"/>
      <c r="Y550" s="40"/>
      <c r="Z550" s="40"/>
      <c r="AA550" s="40"/>
      <c r="AB550" s="40"/>
      <c r="AC550" s="40"/>
      <c r="AD550" s="40"/>
      <c r="AE550" s="40"/>
      <c r="AR550" s="231" t="s">
        <v>256</v>
      </c>
      <c r="AT550" s="231" t="s">
        <v>136</v>
      </c>
      <c r="AU550" s="231" t="s">
        <v>85</v>
      </c>
      <c r="AY550" s="19" t="s">
        <v>133</v>
      </c>
      <c r="BE550" s="232">
        <f>IF(N550="základní",J550,0)</f>
        <v>0</v>
      </c>
      <c r="BF550" s="232">
        <f>IF(N550="snížená",J550,0)</f>
        <v>0</v>
      </c>
      <c r="BG550" s="232">
        <f>IF(N550="zákl. přenesená",J550,0)</f>
        <v>0</v>
      </c>
      <c r="BH550" s="232">
        <f>IF(N550="sníž. přenesená",J550,0)</f>
        <v>0</v>
      </c>
      <c r="BI550" s="232">
        <f>IF(N550="nulová",J550,0)</f>
        <v>0</v>
      </c>
      <c r="BJ550" s="19" t="s">
        <v>22</v>
      </c>
      <c r="BK550" s="232">
        <f>ROUND(I550*H550,2)</f>
        <v>0</v>
      </c>
      <c r="BL550" s="19" t="s">
        <v>256</v>
      </c>
      <c r="BM550" s="231" t="s">
        <v>774</v>
      </c>
    </row>
    <row r="551" s="2" customFormat="1">
      <c r="A551" s="40"/>
      <c r="B551" s="41"/>
      <c r="C551" s="42"/>
      <c r="D551" s="235" t="s">
        <v>288</v>
      </c>
      <c r="E551" s="42"/>
      <c r="F551" s="276" t="s">
        <v>749</v>
      </c>
      <c r="G551" s="42"/>
      <c r="H551" s="42"/>
      <c r="I551" s="138"/>
      <c r="J551" s="42"/>
      <c r="K551" s="42"/>
      <c r="L551" s="46"/>
      <c r="M551" s="277"/>
      <c r="N551" s="278"/>
      <c r="O551" s="86"/>
      <c r="P551" s="86"/>
      <c r="Q551" s="86"/>
      <c r="R551" s="86"/>
      <c r="S551" s="86"/>
      <c r="T551" s="87"/>
      <c r="U551" s="40"/>
      <c r="V551" s="40"/>
      <c r="W551" s="40"/>
      <c r="X551" s="40"/>
      <c r="Y551" s="40"/>
      <c r="Z551" s="40"/>
      <c r="AA551" s="40"/>
      <c r="AB551" s="40"/>
      <c r="AC551" s="40"/>
      <c r="AD551" s="40"/>
      <c r="AE551" s="40"/>
      <c r="AT551" s="19" t="s">
        <v>288</v>
      </c>
      <c r="AU551" s="19" t="s">
        <v>85</v>
      </c>
    </row>
    <row r="552" s="13" customFormat="1">
      <c r="A552" s="13"/>
      <c r="B552" s="233"/>
      <c r="C552" s="234"/>
      <c r="D552" s="235" t="s">
        <v>147</v>
      </c>
      <c r="E552" s="236" t="s">
        <v>20</v>
      </c>
      <c r="F552" s="237" t="s">
        <v>708</v>
      </c>
      <c r="G552" s="234"/>
      <c r="H552" s="236" t="s">
        <v>20</v>
      </c>
      <c r="I552" s="238"/>
      <c r="J552" s="234"/>
      <c r="K552" s="234"/>
      <c r="L552" s="239"/>
      <c r="M552" s="240"/>
      <c r="N552" s="241"/>
      <c r="O552" s="241"/>
      <c r="P552" s="241"/>
      <c r="Q552" s="241"/>
      <c r="R552" s="241"/>
      <c r="S552" s="241"/>
      <c r="T552" s="242"/>
      <c r="U552" s="13"/>
      <c r="V552" s="13"/>
      <c r="W552" s="13"/>
      <c r="X552" s="13"/>
      <c r="Y552" s="13"/>
      <c r="Z552" s="13"/>
      <c r="AA552" s="13"/>
      <c r="AB552" s="13"/>
      <c r="AC552" s="13"/>
      <c r="AD552" s="13"/>
      <c r="AE552" s="13"/>
      <c r="AT552" s="243" t="s">
        <v>147</v>
      </c>
      <c r="AU552" s="243" t="s">
        <v>85</v>
      </c>
      <c r="AV552" s="13" t="s">
        <v>22</v>
      </c>
      <c r="AW552" s="13" t="s">
        <v>38</v>
      </c>
      <c r="AX552" s="13" t="s">
        <v>76</v>
      </c>
      <c r="AY552" s="243" t="s">
        <v>133</v>
      </c>
    </row>
    <row r="553" s="13" customFormat="1">
      <c r="A553" s="13"/>
      <c r="B553" s="233"/>
      <c r="C553" s="234"/>
      <c r="D553" s="235" t="s">
        <v>147</v>
      </c>
      <c r="E553" s="236" t="s">
        <v>20</v>
      </c>
      <c r="F553" s="237" t="s">
        <v>717</v>
      </c>
      <c r="G553" s="234"/>
      <c r="H553" s="236" t="s">
        <v>20</v>
      </c>
      <c r="I553" s="238"/>
      <c r="J553" s="234"/>
      <c r="K553" s="234"/>
      <c r="L553" s="239"/>
      <c r="M553" s="240"/>
      <c r="N553" s="241"/>
      <c r="O553" s="241"/>
      <c r="P553" s="241"/>
      <c r="Q553" s="241"/>
      <c r="R553" s="241"/>
      <c r="S553" s="241"/>
      <c r="T553" s="242"/>
      <c r="U553" s="13"/>
      <c r="V553" s="13"/>
      <c r="W553" s="13"/>
      <c r="X553" s="13"/>
      <c r="Y553" s="13"/>
      <c r="Z553" s="13"/>
      <c r="AA553" s="13"/>
      <c r="AB553" s="13"/>
      <c r="AC553" s="13"/>
      <c r="AD553" s="13"/>
      <c r="AE553" s="13"/>
      <c r="AT553" s="243" t="s">
        <v>147</v>
      </c>
      <c r="AU553" s="243" t="s">
        <v>85</v>
      </c>
      <c r="AV553" s="13" t="s">
        <v>22</v>
      </c>
      <c r="AW553" s="13" t="s">
        <v>38</v>
      </c>
      <c r="AX553" s="13" t="s">
        <v>76</v>
      </c>
      <c r="AY553" s="243" t="s">
        <v>133</v>
      </c>
    </row>
    <row r="554" s="14" customFormat="1">
      <c r="A554" s="14"/>
      <c r="B554" s="244"/>
      <c r="C554" s="245"/>
      <c r="D554" s="235" t="s">
        <v>147</v>
      </c>
      <c r="E554" s="246" t="s">
        <v>20</v>
      </c>
      <c r="F554" s="247" t="s">
        <v>775</v>
      </c>
      <c r="G554" s="245"/>
      <c r="H554" s="248">
        <v>26.300000000000001</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147</v>
      </c>
      <c r="AU554" s="254" t="s">
        <v>85</v>
      </c>
      <c r="AV554" s="14" t="s">
        <v>85</v>
      </c>
      <c r="AW554" s="14" t="s">
        <v>38</v>
      </c>
      <c r="AX554" s="14" t="s">
        <v>22</v>
      </c>
      <c r="AY554" s="254" t="s">
        <v>133</v>
      </c>
    </row>
    <row r="555" s="2" customFormat="1" ht="24" customHeight="1">
      <c r="A555" s="40"/>
      <c r="B555" s="41"/>
      <c r="C555" s="220" t="s">
        <v>776</v>
      </c>
      <c r="D555" s="220" t="s">
        <v>136</v>
      </c>
      <c r="E555" s="221" t="s">
        <v>777</v>
      </c>
      <c r="F555" s="222" t="s">
        <v>778</v>
      </c>
      <c r="G555" s="223" t="s">
        <v>354</v>
      </c>
      <c r="H555" s="224">
        <v>14.032</v>
      </c>
      <c r="I555" s="225"/>
      <c r="J555" s="226">
        <f>ROUND(I555*H555,2)</f>
        <v>0</v>
      </c>
      <c r="K555" s="222" t="s">
        <v>207</v>
      </c>
      <c r="L555" s="46"/>
      <c r="M555" s="227" t="s">
        <v>20</v>
      </c>
      <c r="N555" s="228" t="s">
        <v>47</v>
      </c>
      <c r="O555" s="86"/>
      <c r="P555" s="229">
        <f>O555*H555</f>
        <v>0</v>
      </c>
      <c r="Q555" s="229">
        <v>0</v>
      </c>
      <c r="R555" s="229">
        <f>Q555*H555</f>
        <v>0</v>
      </c>
      <c r="S555" s="229">
        <v>0.024750000000000001</v>
      </c>
      <c r="T555" s="230">
        <f>S555*H555</f>
        <v>0.34729199999999999</v>
      </c>
      <c r="U555" s="40"/>
      <c r="V555" s="40"/>
      <c r="W555" s="40"/>
      <c r="X555" s="40"/>
      <c r="Y555" s="40"/>
      <c r="Z555" s="40"/>
      <c r="AA555" s="40"/>
      <c r="AB555" s="40"/>
      <c r="AC555" s="40"/>
      <c r="AD555" s="40"/>
      <c r="AE555" s="40"/>
      <c r="AR555" s="231" t="s">
        <v>256</v>
      </c>
      <c r="AT555" s="231" t="s">
        <v>136</v>
      </c>
      <c r="AU555" s="231" t="s">
        <v>85</v>
      </c>
      <c r="AY555" s="19" t="s">
        <v>133</v>
      </c>
      <c r="BE555" s="232">
        <f>IF(N555="základní",J555,0)</f>
        <v>0</v>
      </c>
      <c r="BF555" s="232">
        <f>IF(N555="snížená",J555,0)</f>
        <v>0</v>
      </c>
      <c r="BG555" s="232">
        <f>IF(N555="zákl. přenesená",J555,0)</f>
        <v>0</v>
      </c>
      <c r="BH555" s="232">
        <f>IF(N555="sníž. přenesená",J555,0)</f>
        <v>0</v>
      </c>
      <c r="BI555" s="232">
        <f>IF(N555="nulová",J555,0)</f>
        <v>0</v>
      </c>
      <c r="BJ555" s="19" t="s">
        <v>22</v>
      </c>
      <c r="BK555" s="232">
        <f>ROUND(I555*H555,2)</f>
        <v>0</v>
      </c>
      <c r="BL555" s="19" t="s">
        <v>256</v>
      </c>
      <c r="BM555" s="231" t="s">
        <v>779</v>
      </c>
    </row>
    <row r="556" s="2" customFormat="1">
      <c r="A556" s="40"/>
      <c r="B556" s="41"/>
      <c r="C556" s="42"/>
      <c r="D556" s="235" t="s">
        <v>288</v>
      </c>
      <c r="E556" s="42"/>
      <c r="F556" s="276" t="s">
        <v>749</v>
      </c>
      <c r="G556" s="42"/>
      <c r="H556" s="42"/>
      <c r="I556" s="138"/>
      <c r="J556" s="42"/>
      <c r="K556" s="42"/>
      <c r="L556" s="46"/>
      <c r="M556" s="277"/>
      <c r="N556" s="278"/>
      <c r="O556" s="86"/>
      <c r="P556" s="86"/>
      <c r="Q556" s="86"/>
      <c r="R556" s="86"/>
      <c r="S556" s="86"/>
      <c r="T556" s="87"/>
      <c r="U556" s="40"/>
      <c r="V556" s="40"/>
      <c r="W556" s="40"/>
      <c r="X556" s="40"/>
      <c r="Y556" s="40"/>
      <c r="Z556" s="40"/>
      <c r="AA556" s="40"/>
      <c r="AB556" s="40"/>
      <c r="AC556" s="40"/>
      <c r="AD556" s="40"/>
      <c r="AE556" s="40"/>
      <c r="AT556" s="19" t="s">
        <v>288</v>
      </c>
      <c r="AU556" s="19" t="s">
        <v>85</v>
      </c>
    </row>
    <row r="557" s="13" customFormat="1">
      <c r="A557" s="13"/>
      <c r="B557" s="233"/>
      <c r="C557" s="234"/>
      <c r="D557" s="235" t="s">
        <v>147</v>
      </c>
      <c r="E557" s="236" t="s">
        <v>20</v>
      </c>
      <c r="F557" s="237" t="s">
        <v>708</v>
      </c>
      <c r="G557" s="234"/>
      <c r="H557" s="236" t="s">
        <v>20</v>
      </c>
      <c r="I557" s="238"/>
      <c r="J557" s="234"/>
      <c r="K557" s="234"/>
      <c r="L557" s="239"/>
      <c r="M557" s="240"/>
      <c r="N557" s="241"/>
      <c r="O557" s="241"/>
      <c r="P557" s="241"/>
      <c r="Q557" s="241"/>
      <c r="R557" s="241"/>
      <c r="S557" s="241"/>
      <c r="T557" s="242"/>
      <c r="U557" s="13"/>
      <c r="V557" s="13"/>
      <c r="W557" s="13"/>
      <c r="X557" s="13"/>
      <c r="Y557" s="13"/>
      <c r="Z557" s="13"/>
      <c r="AA557" s="13"/>
      <c r="AB557" s="13"/>
      <c r="AC557" s="13"/>
      <c r="AD557" s="13"/>
      <c r="AE557" s="13"/>
      <c r="AT557" s="243" t="s">
        <v>147</v>
      </c>
      <c r="AU557" s="243" t="s">
        <v>85</v>
      </c>
      <c r="AV557" s="13" t="s">
        <v>22</v>
      </c>
      <c r="AW557" s="13" t="s">
        <v>38</v>
      </c>
      <c r="AX557" s="13" t="s">
        <v>76</v>
      </c>
      <c r="AY557" s="243" t="s">
        <v>133</v>
      </c>
    </row>
    <row r="558" s="13" customFormat="1">
      <c r="A558" s="13"/>
      <c r="B558" s="233"/>
      <c r="C558" s="234"/>
      <c r="D558" s="235" t="s">
        <v>147</v>
      </c>
      <c r="E558" s="236" t="s">
        <v>20</v>
      </c>
      <c r="F558" s="237" t="s">
        <v>729</v>
      </c>
      <c r="G558" s="234"/>
      <c r="H558" s="236" t="s">
        <v>20</v>
      </c>
      <c r="I558" s="238"/>
      <c r="J558" s="234"/>
      <c r="K558" s="234"/>
      <c r="L558" s="239"/>
      <c r="M558" s="240"/>
      <c r="N558" s="241"/>
      <c r="O558" s="241"/>
      <c r="P558" s="241"/>
      <c r="Q558" s="241"/>
      <c r="R558" s="241"/>
      <c r="S558" s="241"/>
      <c r="T558" s="242"/>
      <c r="U558" s="13"/>
      <c r="V558" s="13"/>
      <c r="W558" s="13"/>
      <c r="X558" s="13"/>
      <c r="Y558" s="13"/>
      <c r="Z558" s="13"/>
      <c r="AA558" s="13"/>
      <c r="AB558" s="13"/>
      <c r="AC558" s="13"/>
      <c r="AD558" s="13"/>
      <c r="AE558" s="13"/>
      <c r="AT558" s="243" t="s">
        <v>147</v>
      </c>
      <c r="AU558" s="243" t="s">
        <v>85</v>
      </c>
      <c r="AV558" s="13" t="s">
        <v>22</v>
      </c>
      <c r="AW558" s="13" t="s">
        <v>38</v>
      </c>
      <c r="AX558" s="13" t="s">
        <v>76</v>
      </c>
      <c r="AY558" s="243" t="s">
        <v>133</v>
      </c>
    </row>
    <row r="559" s="14" customFormat="1">
      <c r="A559" s="14"/>
      <c r="B559" s="244"/>
      <c r="C559" s="245"/>
      <c r="D559" s="235" t="s">
        <v>147</v>
      </c>
      <c r="E559" s="246" t="s">
        <v>20</v>
      </c>
      <c r="F559" s="247" t="s">
        <v>780</v>
      </c>
      <c r="G559" s="245"/>
      <c r="H559" s="248">
        <v>4.5519999999999996</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147</v>
      </c>
      <c r="AU559" s="254" t="s">
        <v>85</v>
      </c>
      <c r="AV559" s="14" t="s">
        <v>85</v>
      </c>
      <c r="AW559" s="14" t="s">
        <v>38</v>
      </c>
      <c r="AX559" s="14" t="s">
        <v>76</v>
      </c>
      <c r="AY559" s="254" t="s">
        <v>133</v>
      </c>
    </row>
    <row r="560" s="14" customFormat="1">
      <c r="A560" s="14"/>
      <c r="B560" s="244"/>
      <c r="C560" s="245"/>
      <c r="D560" s="235" t="s">
        <v>147</v>
      </c>
      <c r="E560" s="246" t="s">
        <v>20</v>
      </c>
      <c r="F560" s="247" t="s">
        <v>781</v>
      </c>
      <c r="G560" s="245"/>
      <c r="H560" s="248">
        <v>9.4800000000000004</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147</v>
      </c>
      <c r="AU560" s="254" t="s">
        <v>85</v>
      </c>
      <c r="AV560" s="14" t="s">
        <v>85</v>
      </c>
      <c r="AW560" s="14" t="s">
        <v>38</v>
      </c>
      <c r="AX560" s="14" t="s">
        <v>76</v>
      </c>
      <c r="AY560" s="254" t="s">
        <v>133</v>
      </c>
    </row>
    <row r="561" s="15" customFormat="1">
      <c r="A561" s="15"/>
      <c r="B561" s="255"/>
      <c r="C561" s="256"/>
      <c r="D561" s="235" t="s">
        <v>147</v>
      </c>
      <c r="E561" s="257" t="s">
        <v>20</v>
      </c>
      <c r="F561" s="258" t="s">
        <v>159</v>
      </c>
      <c r="G561" s="256"/>
      <c r="H561" s="259">
        <v>14.032</v>
      </c>
      <c r="I561" s="260"/>
      <c r="J561" s="256"/>
      <c r="K561" s="256"/>
      <c r="L561" s="261"/>
      <c r="M561" s="262"/>
      <c r="N561" s="263"/>
      <c r="O561" s="263"/>
      <c r="P561" s="263"/>
      <c r="Q561" s="263"/>
      <c r="R561" s="263"/>
      <c r="S561" s="263"/>
      <c r="T561" s="264"/>
      <c r="U561" s="15"/>
      <c r="V561" s="15"/>
      <c r="W561" s="15"/>
      <c r="X561" s="15"/>
      <c r="Y561" s="15"/>
      <c r="Z561" s="15"/>
      <c r="AA561" s="15"/>
      <c r="AB561" s="15"/>
      <c r="AC561" s="15"/>
      <c r="AD561" s="15"/>
      <c r="AE561" s="15"/>
      <c r="AT561" s="265" t="s">
        <v>147</v>
      </c>
      <c r="AU561" s="265" t="s">
        <v>85</v>
      </c>
      <c r="AV561" s="15" t="s">
        <v>160</v>
      </c>
      <c r="AW561" s="15" t="s">
        <v>38</v>
      </c>
      <c r="AX561" s="15" t="s">
        <v>22</v>
      </c>
      <c r="AY561" s="265" t="s">
        <v>133</v>
      </c>
    </row>
    <row r="562" s="2" customFormat="1" ht="24" customHeight="1">
      <c r="A562" s="40"/>
      <c r="B562" s="41"/>
      <c r="C562" s="220" t="s">
        <v>782</v>
      </c>
      <c r="D562" s="220" t="s">
        <v>136</v>
      </c>
      <c r="E562" s="221" t="s">
        <v>783</v>
      </c>
      <c r="F562" s="222" t="s">
        <v>784</v>
      </c>
      <c r="G562" s="223" t="s">
        <v>354</v>
      </c>
      <c r="H562" s="224">
        <v>6.2999999999999998</v>
      </c>
      <c r="I562" s="225"/>
      <c r="J562" s="226">
        <f>ROUND(I562*H562,2)</f>
        <v>0</v>
      </c>
      <c r="K562" s="222" t="s">
        <v>207</v>
      </c>
      <c r="L562" s="46"/>
      <c r="M562" s="227" t="s">
        <v>20</v>
      </c>
      <c r="N562" s="228" t="s">
        <v>47</v>
      </c>
      <c r="O562" s="86"/>
      <c r="P562" s="229">
        <f>O562*H562</f>
        <v>0</v>
      </c>
      <c r="Q562" s="229">
        <v>0.0073200000000000001</v>
      </c>
      <c r="R562" s="229">
        <f>Q562*H562</f>
        <v>0.046115999999999997</v>
      </c>
      <c r="S562" s="229">
        <v>0</v>
      </c>
      <c r="T562" s="230">
        <f>S562*H562</f>
        <v>0</v>
      </c>
      <c r="U562" s="40"/>
      <c r="V562" s="40"/>
      <c r="W562" s="40"/>
      <c r="X562" s="40"/>
      <c r="Y562" s="40"/>
      <c r="Z562" s="40"/>
      <c r="AA562" s="40"/>
      <c r="AB562" s="40"/>
      <c r="AC562" s="40"/>
      <c r="AD562" s="40"/>
      <c r="AE562" s="40"/>
      <c r="AR562" s="231" t="s">
        <v>256</v>
      </c>
      <c r="AT562" s="231" t="s">
        <v>136</v>
      </c>
      <c r="AU562" s="231" t="s">
        <v>85</v>
      </c>
      <c r="AY562" s="19" t="s">
        <v>133</v>
      </c>
      <c r="BE562" s="232">
        <f>IF(N562="základní",J562,0)</f>
        <v>0</v>
      </c>
      <c r="BF562" s="232">
        <f>IF(N562="snížená",J562,0)</f>
        <v>0</v>
      </c>
      <c r="BG562" s="232">
        <f>IF(N562="zákl. přenesená",J562,0)</f>
        <v>0</v>
      </c>
      <c r="BH562" s="232">
        <f>IF(N562="sníž. přenesená",J562,0)</f>
        <v>0</v>
      </c>
      <c r="BI562" s="232">
        <f>IF(N562="nulová",J562,0)</f>
        <v>0</v>
      </c>
      <c r="BJ562" s="19" t="s">
        <v>22</v>
      </c>
      <c r="BK562" s="232">
        <f>ROUND(I562*H562,2)</f>
        <v>0</v>
      </c>
      <c r="BL562" s="19" t="s">
        <v>256</v>
      </c>
      <c r="BM562" s="231" t="s">
        <v>785</v>
      </c>
    </row>
    <row r="563" s="2" customFormat="1">
      <c r="A563" s="40"/>
      <c r="B563" s="41"/>
      <c r="C563" s="42"/>
      <c r="D563" s="235" t="s">
        <v>288</v>
      </c>
      <c r="E563" s="42"/>
      <c r="F563" s="276" t="s">
        <v>749</v>
      </c>
      <c r="G563" s="42"/>
      <c r="H563" s="42"/>
      <c r="I563" s="138"/>
      <c r="J563" s="42"/>
      <c r="K563" s="42"/>
      <c r="L563" s="46"/>
      <c r="M563" s="277"/>
      <c r="N563" s="278"/>
      <c r="O563" s="86"/>
      <c r="P563" s="86"/>
      <c r="Q563" s="86"/>
      <c r="R563" s="86"/>
      <c r="S563" s="86"/>
      <c r="T563" s="87"/>
      <c r="U563" s="40"/>
      <c r="V563" s="40"/>
      <c r="W563" s="40"/>
      <c r="X563" s="40"/>
      <c r="Y563" s="40"/>
      <c r="Z563" s="40"/>
      <c r="AA563" s="40"/>
      <c r="AB563" s="40"/>
      <c r="AC563" s="40"/>
      <c r="AD563" s="40"/>
      <c r="AE563" s="40"/>
      <c r="AT563" s="19" t="s">
        <v>288</v>
      </c>
      <c r="AU563" s="19" t="s">
        <v>85</v>
      </c>
    </row>
    <row r="564" s="13" customFormat="1">
      <c r="A564" s="13"/>
      <c r="B564" s="233"/>
      <c r="C564" s="234"/>
      <c r="D564" s="235" t="s">
        <v>147</v>
      </c>
      <c r="E564" s="236" t="s">
        <v>20</v>
      </c>
      <c r="F564" s="237" t="s">
        <v>708</v>
      </c>
      <c r="G564" s="234"/>
      <c r="H564" s="236" t="s">
        <v>20</v>
      </c>
      <c r="I564" s="238"/>
      <c r="J564" s="234"/>
      <c r="K564" s="234"/>
      <c r="L564" s="239"/>
      <c r="M564" s="240"/>
      <c r="N564" s="241"/>
      <c r="O564" s="241"/>
      <c r="P564" s="241"/>
      <c r="Q564" s="241"/>
      <c r="R564" s="241"/>
      <c r="S564" s="241"/>
      <c r="T564" s="242"/>
      <c r="U564" s="13"/>
      <c r="V564" s="13"/>
      <c r="W564" s="13"/>
      <c r="X564" s="13"/>
      <c r="Y564" s="13"/>
      <c r="Z564" s="13"/>
      <c r="AA564" s="13"/>
      <c r="AB564" s="13"/>
      <c r="AC564" s="13"/>
      <c r="AD564" s="13"/>
      <c r="AE564" s="13"/>
      <c r="AT564" s="243" t="s">
        <v>147</v>
      </c>
      <c r="AU564" s="243" t="s">
        <v>85</v>
      </c>
      <c r="AV564" s="13" t="s">
        <v>22</v>
      </c>
      <c r="AW564" s="13" t="s">
        <v>38</v>
      </c>
      <c r="AX564" s="13" t="s">
        <v>76</v>
      </c>
      <c r="AY564" s="243" t="s">
        <v>133</v>
      </c>
    </row>
    <row r="565" s="13" customFormat="1">
      <c r="A565" s="13"/>
      <c r="B565" s="233"/>
      <c r="C565" s="234"/>
      <c r="D565" s="235" t="s">
        <v>147</v>
      </c>
      <c r="E565" s="236" t="s">
        <v>20</v>
      </c>
      <c r="F565" s="237" t="s">
        <v>717</v>
      </c>
      <c r="G565" s="234"/>
      <c r="H565" s="236" t="s">
        <v>20</v>
      </c>
      <c r="I565" s="238"/>
      <c r="J565" s="234"/>
      <c r="K565" s="234"/>
      <c r="L565" s="239"/>
      <c r="M565" s="240"/>
      <c r="N565" s="241"/>
      <c r="O565" s="241"/>
      <c r="P565" s="241"/>
      <c r="Q565" s="241"/>
      <c r="R565" s="241"/>
      <c r="S565" s="241"/>
      <c r="T565" s="242"/>
      <c r="U565" s="13"/>
      <c r="V565" s="13"/>
      <c r="W565" s="13"/>
      <c r="X565" s="13"/>
      <c r="Y565" s="13"/>
      <c r="Z565" s="13"/>
      <c r="AA565" s="13"/>
      <c r="AB565" s="13"/>
      <c r="AC565" s="13"/>
      <c r="AD565" s="13"/>
      <c r="AE565" s="13"/>
      <c r="AT565" s="243" t="s">
        <v>147</v>
      </c>
      <c r="AU565" s="243" t="s">
        <v>85</v>
      </c>
      <c r="AV565" s="13" t="s">
        <v>22</v>
      </c>
      <c r="AW565" s="13" t="s">
        <v>38</v>
      </c>
      <c r="AX565" s="13" t="s">
        <v>76</v>
      </c>
      <c r="AY565" s="243" t="s">
        <v>133</v>
      </c>
    </row>
    <row r="566" s="14" customFormat="1">
      <c r="A566" s="14"/>
      <c r="B566" s="244"/>
      <c r="C566" s="245"/>
      <c r="D566" s="235" t="s">
        <v>147</v>
      </c>
      <c r="E566" s="246" t="s">
        <v>20</v>
      </c>
      <c r="F566" s="247" t="s">
        <v>750</v>
      </c>
      <c r="G566" s="245"/>
      <c r="H566" s="248">
        <v>6.2999999999999998</v>
      </c>
      <c r="I566" s="249"/>
      <c r="J566" s="245"/>
      <c r="K566" s="245"/>
      <c r="L566" s="250"/>
      <c r="M566" s="251"/>
      <c r="N566" s="252"/>
      <c r="O566" s="252"/>
      <c r="P566" s="252"/>
      <c r="Q566" s="252"/>
      <c r="R566" s="252"/>
      <c r="S566" s="252"/>
      <c r="T566" s="253"/>
      <c r="U566" s="14"/>
      <c r="V566" s="14"/>
      <c r="W566" s="14"/>
      <c r="X566" s="14"/>
      <c r="Y566" s="14"/>
      <c r="Z566" s="14"/>
      <c r="AA566" s="14"/>
      <c r="AB566" s="14"/>
      <c r="AC566" s="14"/>
      <c r="AD566" s="14"/>
      <c r="AE566" s="14"/>
      <c r="AT566" s="254" t="s">
        <v>147</v>
      </c>
      <c r="AU566" s="254" t="s">
        <v>85</v>
      </c>
      <c r="AV566" s="14" t="s">
        <v>85</v>
      </c>
      <c r="AW566" s="14" t="s">
        <v>38</v>
      </c>
      <c r="AX566" s="14" t="s">
        <v>22</v>
      </c>
      <c r="AY566" s="254" t="s">
        <v>133</v>
      </c>
    </row>
    <row r="567" s="2" customFormat="1" ht="24" customHeight="1">
      <c r="A567" s="40"/>
      <c r="B567" s="41"/>
      <c r="C567" s="220" t="s">
        <v>786</v>
      </c>
      <c r="D567" s="220" t="s">
        <v>136</v>
      </c>
      <c r="E567" s="221" t="s">
        <v>787</v>
      </c>
      <c r="F567" s="222" t="s">
        <v>788</v>
      </c>
      <c r="G567" s="223" t="s">
        <v>354</v>
      </c>
      <c r="H567" s="224">
        <v>51.244</v>
      </c>
      <c r="I567" s="225"/>
      <c r="J567" s="226">
        <f>ROUND(I567*H567,2)</f>
        <v>0</v>
      </c>
      <c r="K567" s="222" t="s">
        <v>207</v>
      </c>
      <c r="L567" s="46"/>
      <c r="M567" s="227" t="s">
        <v>20</v>
      </c>
      <c r="N567" s="228" t="s">
        <v>47</v>
      </c>
      <c r="O567" s="86"/>
      <c r="P567" s="229">
        <f>O567*H567</f>
        <v>0</v>
      </c>
      <c r="Q567" s="229">
        <v>0.01363</v>
      </c>
      <c r="R567" s="229">
        <f>Q567*H567</f>
        <v>0.69845572</v>
      </c>
      <c r="S567" s="229">
        <v>0</v>
      </c>
      <c r="T567" s="230">
        <f>S567*H567</f>
        <v>0</v>
      </c>
      <c r="U567" s="40"/>
      <c r="V567" s="40"/>
      <c r="W567" s="40"/>
      <c r="X567" s="40"/>
      <c r="Y567" s="40"/>
      <c r="Z567" s="40"/>
      <c r="AA567" s="40"/>
      <c r="AB567" s="40"/>
      <c r="AC567" s="40"/>
      <c r="AD567" s="40"/>
      <c r="AE567" s="40"/>
      <c r="AR567" s="231" t="s">
        <v>256</v>
      </c>
      <c r="AT567" s="231" t="s">
        <v>136</v>
      </c>
      <c r="AU567" s="231" t="s">
        <v>85</v>
      </c>
      <c r="AY567" s="19" t="s">
        <v>133</v>
      </c>
      <c r="BE567" s="232">
        <f>IF(N567="základní",J567,0)</f>
        <v>0</v>
      </c>
      <c r="BF567" s="232">
        <f>IF(N567="snížená",J567,0)</f>
        <v>0</v>
      </c>
      <c r="BG567" s="232">
        <f>IF(N567="zákl. přenesená",J567,0)</f>
        <v>0</v>
      </c>
      <c r="BH567" s="232">
        <f>IF(N567="sníž. přenesená",J567,0)</f>
        <v>0</v>
      </c>
      <c r="BI567" s="232">
        <f>IF(N567="nulová",J567,0)</f>
        <v>0</v>
      </c>
      <c r="BJ567" s="19" t="s">
        <v>22</v>
      </c>
      <c r="BK567" s="232">
        <f>ROUND(I567*H567,2)</f>
        <v>0</v>
      </c>
      <c r="BL567" s="19" t="s">
        <v>256</v>
      </c>
      <c r="BM567" s="231" t="s">
        <v>789</v>
      </c>
    </row>
    <row r="568" s="2" customFormat="1">
      <c r="A568" s="40"/>
      <c r="B568" s="41"/>
      <c r="C568" s="42"/>
      <c r="D568" s="235" t="s">
        <v>288</v>
      </c>
      <c r="E568" s="42"/>
      <c r="F568" s="276" t="s">
        <v>749</v>
      </c>
      <c r="G568" s="42"/>
      <c r="H568" s="42"/>
      <c r="I568" s="138"/>
      <c r="J568" s="42"/>
      <c r="K568" s="42"/>
      <c r="L568" s="46"/>
      <c r="M568" s="277"/>
      <c r="N568" s="278"/>
      <c r="O568" s="86"/>
      <c r="P568" s="86"/>
      <c r="Q568" s="86"/>
      <c r="R568" s="86"/>
      <c r="S568" s="86"/>
      <c r="T568" s="87"/>
      <c r="U568" s="40"/>
      <c r="V568" s="40"/>
      <c r="W568" s="40"/>
      <c r="X568" s="40"/>
      <c r="Y568" s="40"/>
      <c r="Z568" s="40"/>
      <c r="AA568" s="40"/>
      <c r="AB568" s="40"/>
      <c r="AC568" s="40"/>
      <c r="AD568" s="40"/>
      <c r="AE568" s="40"/>
      <c r="AT568" s="19" t="s">
        <v>288</v>
      </c>
      <c r="AU568" s="19" t="s">
        <v>85</v>
      </c>
    </row>
    <row r="569" s="13" customFormat="1">
      <c r="A569" s="13"/>
      <c r="B569" s="233"/>
      <c r="C569" s="234"/>
      <c r="D569" s="235" t="s">
        <v>147</v>
      </c>
      <c r="E569" s="236" t="s">
        <v>20</v>
      </c>
      <c r="F569" s="237" t="s">
        <v>708</v>
      </c>
      <c r="G569" s="234"/>
      <c r="H569" s="236" t="s">
        <v>20</v>
      </c>
      <c r="I569" s="238"/>
      <c r="J569" s="234"/>
      <c r="K569" s="234"/>
      <c r="L569" s="239"/>
      <c r="M569" s="240"/>
      <c r="N569" s="241"/>
      <c r="O569" s="241"/>
      <c r="P569" s="241"/>
      <c r="Q569" s="241"/>
      <c r="R569" s="241"/>
      <c r="S569" s="241"/>
      <c r="T569" s="242"/>
      <c r="U569" s="13"/>
      <c r="V569" s="13"/>
      <c r="W569" s="13"/>
      <c r="X569" s="13"/>
      <c r="Y569" s="13"/>
      <c r="Z569" s="13"/>
      <c r="AA569" s="13"/>
      <c r="AB569" s="13"/>
      <c r="AC569" s="13"/>
      <c r="AD569" s="13"/>
      <c r="AE569" s="13"/>
      <c r="AT569" s="243" t="s">
        <v>147</v>
      </c>
      <c r="AU569" s="243" t="s">
        <v>85</v>
      </c>
      <c r="AV569" s="13" t="s">
        <v>22</v>
      </c>
      <c r="AW569" s="13" t="s">
        <v>38</v>
      </c>
      <c r="AX569" s="13" t="s">
        <v>76</v>
      </c>
      <c r="AY569" s="243" t="s">
        <v>133</v>
      </c>
    </row>
    <row r="570" s="13" customFormat="1">
      <c r="A570" s="13"/>
      <c r="B570" s="233"/>
      <c r="C570" s="234"/>
      <c r="D570" s="235" t="s">
        <v>147</v>
      </c>
      <c r="E570" s="236" t="s">
        <v>20</v>
      </c>
      <c r="F570" s="237" t="s">
        <v>717</v>
      </c>
      <c r="G570" s="234"/>
      <c r="H570" s="236" t="s">
        <v>20</v>
      </c>
      <c r="I570" s="238"/>
      <c r="J570" s="234"/>
      <c r="K570" s="234"/>
      <c r="L570" s="239"/>
      <c r="M570" s="240"/>
      <c r="N570" s="241"/>
      <c r="O570" s="241"/>
      <c r="P570" s="241"/>
      <c r="Q570" s="241"/>
      <c r="R570" s="241"/>
      <c r="S570" s="241"/>
      <c r="T570" s="242"/>
      <c r="U570" s="13"/>
      <c r="V570" s="13"/>
      <c r="W570" s="13"/>
      <c r="X570" s="13"/>
      <c r="Y570" s="13"/>
      <c r="Z570" s="13"/>
      <c r="AA570" s="13"/>
      <c r="AB570" s="13"/>
      <c r="AC570" s="13"/>
      <c r="AD570" s="13"/>
      <c r="AE570" s="13"/>
      <c r="AT570" s="243" t="s">
        <v>147</v>
      </c>
      <c r="AU570" s="243" t="s">
        <v>85</v>
      </c>
      <c r="AV570" s="13" t="s">
        <v>22</v>
      </c>
      <c r="AW570" s="13" t="s">
        <v>38</v>
      </c>
      <c r="AX570" s="13" t="s">
        <v>76</v>
      </c>
      <c r="AY570" s="243" t="s">
        <v>133</v>
      </c>
    </row>
    <row r="571" s="14" customFormat="1">
      <c r="A571" s="14"/>
      <c r="B571" s="244"/>
      <c r="C571" s="245"/>
      <c r="D571" s="235" t="s">
        <v>147</v>
      </c>
      <c r="E571" s="246" t="s">
        <v>20</v>
      </c>
      <c r="F571" s="247" t="s">
        <v>759</v>
      </c>
      <c r="G571" s="245"/>
      <c r="H571" s="248">
        <v>5.4000000000000004</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147</v>
      </c>
      <c r="AU571" s="254" t="s">
        <v>85</v>
      </c>
      <c r="AV571" s="14" t="s">
        <v>85</v>
      </c>
      <c r="AW571" s="14" t="s">
        <v>38</v>
      </c>
      <c r="AX571" s="14" t="s">
        <v>76</v>
      </c>
      <c r="AY571" s="254" t="s">
        <v>133</v>
      </c>
    </row>
    <row r="572" s="13" customFormat="1">
      <c r="A572" s="13"/>
      <c r="B572" s="233"/>
      <c r="C572" s="234"/>
      <c r="D572" s="235" t="s">
        <v>147</v>
      </c>
      <c r="E572" s="236" t="s">
        <v>20</v>
      </c>
      <c r="F572" s="237" t="s">
        <v>761</v>
      </c>
      <c r="G572" s="234"/>
      <c r="H572" s="236" t="s">
        <v>20</v>
      </c>
      <c r="I572" s="238"/>
      <c r="J572" s="234"/>
      <c r="K572" s="234"/>
      <c r="L572" s="239"/>
      <c r="M572" s="240"/>
      <c r="N572" s="241"/>
      <c r="O572" s="241"/>
      <c r="P572" s="241"/>
      <c r="Q572" s="241"/>
      <c r="R572" s="241"/>
      <c r="S572" s="241"/>
      <c r="T572" s="242"/>
      <c r="U572" s="13"/>
      <c r="V572" s="13"/>
      <c r="W572" s="13"/>
      <c r="X572" s="13"/>
      <c r="Y572" s="13"/>
      <c r="Z572" s="13"/>
      <c r="AA572" s="13"/>
      <c r="AB572" s="13"/>
      <c r="AC572" s="13"/>
      <c r="AD572" s="13"/>
      <c r="AE572" s="13"/>
      <c r="AT572" s="243" t="s">
        <v>147</v>
      </c>
      <c r="AU572" s="243" t="s">
        <v>85</v>
      </c>
      <c r="AV572" s="13" t="s">
        <v>22</v>
      </c>
      <c r="AW572" s="13" t="s">
        <v>38</v>
      </c>
      <c r="AX572" s="13" t="s">
        <v>76</v>
      </c>
      <c r="AY572" s="243" t="s">
        <v>133</v>
      </c>
    </row>
    <row r="573" s="14" customFormat="1">
      <c r="A573" s="14"/>
      <c r="B573" s="244"/>
      <c r="C573" s="245"/>
      <c r="D573" s="235" t="s">
        <v>147</v>
      </c>
      <c r="E573" s="246" t="s">
        <v>20</v>
      </c>
      <c r="F573" s="247" t="s">
        <v>762</v>
      </c>
      <c r="G573" s="245"/>
      <c r="H573" s="248">
        <v>39.369999999999997</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147</v>
      </c>
      <c r="AU573" s="254" t="s">
        <v>85</v>
      </c>
      <c r="AV573" s="14" t="s">
        <v>85</v>
      </c>
      <c r="AW573" s="14" t="s">
        <v>38</v>
      </c>
      <c r="AX573" s="14" t="s">
        <v>76</v>
      </c>
      <c r="AY573" s="254" t="s">
        <v>133</v>
      </c>
    </row>
    <row r="574" s="14" customFormat="1">
      <c r="A574" s="14"/>
      <c r="B574" s="244"/>
      <c r="C574" s="245"/>
      <c r="D574" s="235" t="s">
        <v>147</v>
      </c>
      <c r="E574" s="246" t="s">
        <v>20</v>
      </c>
      <c r="F574" s="247" t="s">
        <v>764</v>
      </c>
      <c r="G574" s="245"/>
      <c r="H574" s="248">
        <v>6.4740000000000002</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147</v>
      </c>
      <c r="AU574" s="254" t="s">
        <v>85</v>
      </c>
      <c r="AV574" s="14" t="s">
        <v>85</v>
      </c>
      <c r="AW574" s="14" t="s">
        <v>38</v>
      </c>
      <c r="AX574" s="14" t="s">
        <v>76</v>
      </c>
      <c r="AY574" s="254" t="s">
        <v>133</v>
      </c>
    </row>
    <row r="575" s="15" customFormat="1">
      <c r="A575" s="15"/>
      <c r="B575" s="255"/>
      <c r="C575" s="256"/>
      <c r="D575" s="235" t="s">
        <v>147</v>
      </c>
      <c r="E575" s="257" t="s">
        <v>20</v>
      </c>
      <c r="F575" s="258" t="s">
        <v>159</v>
      </c>
      <c r="G575" s="256"/>
      <c r="H575" s="259">
        <v>51.244</v>
      </c>
      <c r="I575" s="260"/>
      <c r="J575" s="256"/>
      <c r="K575" s="256"/>
      <c r="L575" s="261"/>
      <c r="M575" s="262"/>
      <c r="N575" s="263"/>
      <c r="O575" s="263"/>
      <c r="P575" s="263"/>
      <c r="Q575" s="263"/>
      <c r="R575" s="263"/>
      <c r="S575" s="263"/>
      <c r="T575" s="264"/>
      <c r="U575" s="15"/>
      <c r="V575" s="15"/>
      <c r="W575" s="15"/>
      <c r="X575" s="15"/>
      <c r="Y575" s="15"/>
      <c r="Z575" s="15"/>
      <c r="AA575" s="15"/>
      <c r="AB575" s="15"/>
      <c r="AC575" s="15"/>
      <c r="AD575" s="15"/>
      <c r="AE575" s="15"/>
      <c r="AT575" s="265" t="s">
        <v>147</v>
      </c>
      <c r="AU575" s="265" t="s">
        <v>85</v>
      </c>
      <c r="AV575" s="15" t="s">
        <v>160</v>
      </c>
      <c r="AW575" s="15" t="s">
        <v>38</v>
      </c>
      <c r="AX575" s="15" t="s">
        <v>22</v>
      </c>
      <c r="AY575" s="265" t="s">
        <v>133</v>
      </c>
    </row>
    <row r="576" s="2" customFormat="1" ht="24" customHeight="1">
      <c r="A576" s="40"/>
      <c r="B576" s="41"/>
      <c r="C576" s="220" t="s">
        <v>790</v>
      </c>
      <c r="D576" s="220" t="s">
        <v>136</v>
      </c>
      <c r="E576" s="221" t="s">
        <v>791</v>
      </c>
      <c r="F576" s="222" t="s">
        <v>792</v>
      </c>
      <c r="G576" s="223" t="s">
        <v>354</v>
      </c>
      <c r="H576" s="224">
        <v>134.16999999999999</v>
      </c>
      <c r="I576" s="225"/>
      <c r="J576" s="226">
        <f>ROUND(I576*H576,2)</f>
        <v>0</v>
      </c>
      <c r="K576" s="222" t="s">
        <v>207</v>
      </c>
      <c r="L576" s="46"/>
      <c r="M576" s="227" t="s">
        <v>20</v>
      </c>
      <c r="N576" s="228" t="s">
        <v>47</v>
      </c>
      <c r="O576" s="86"/>
      <c r="P576" s="229">
        <f>O576*H576</f>
        <v>0</v>
      </c>
      <c r="Q576" s="229">
        <v>0.017520000000000001</v>
      </c>
      <c r="R576" s="229">
        <f>Q576*H576</f>
        <v>2.3506583999999999</v>
      </c>
      <c r="S576" s="229">
        <v>0</v>
      </c>
      <c r="T576" s="230">
        <f>S576*H576</f>
        <v>0</v>
      </c>
      <c r="U576" s="40"/>
      <c r="V576" s="40"/>
      <c r="W576" s="40"/>
      <c r="X576" s="40"/>
      <c r="Y576" s="40"/>
      <c r="Z576" s="40"/>
      <c r="AA576" s="40"/>
      <c r="AB576" s="40"/>
      <c r="AC576" s="40"/>
      <c r="AD576" s="40"/>
      <c r="AE576" s="40"/>
      <c r="AR576" s="231" t="s">
        <v>256</v>
      </c>
      <c r="AT576" s="231" t="s">
        <v>136</v>
      </c>
      <c r="AU576" s="231" t="s">
        <v>85</v>
      </c>
      <c r="AY576" s="19" t="s">
        <v>133</v>
      </c>
      <c r="BE576" s="232">
        <f>IF(N576="základní",J576,0)</f>
        <v>0</v>
      </c>
      <c r="BF576" s="232">
        <f>IF(N576="snížená",J576,0)</f>
        <v>0</v>
      </c>
      <c r="BG576" s="232">
        <f>IF(N576="zákl. přenesená",J576,0)</f>
        <v>0</v>
      </c>
      <c r="BH576" s="232">
        <f>IF(N576="sníž. přenesená",J576,0)</f>
        <v>0</v>
      </c>
      <c r="BI576" s="232">
        <f>IF(N576="nulová",J576,0)</f>
        <v>0</v>
      </c>
      <c r="BJ576" s="19" t="s">
        <v>22</v>
      </c>
      <c r="BK576" s="232">
        <f>ROUND(I576*H576,2)</f>
        <v>0</v>
      </c>
      <c r="BL576" s="19" t="s">
        <v>256</v>
      </c>
      <c r="BM576" s="231" t="s">
        <v>793</v>
      </c>
    </row>
    <row r="577" s="2" customFormat="1">
      <c r="A577" s="40"/>
      <c r="B577" s="41"/>
      <c r="C577" s="42"/>
      <c r="D577" s="235" t="s">
        <v>288</v>
      </c>
      <c r="E577" s="42"/>
      <c r="F577" s="276" t="s">
        <v>749</v>
      </c>
      <c r="G577" s="42"/>
      <c r="H577" s="42"/>
      <c r="I577" s="138"/>
      <c r="J577" s="42"/>
      <c r="K577" s="42"/>
      <c r="L577" s="46"/>
      <c r="M577" s="277"/>
      <c r="N577" s="278"/>
      <c r="O577" s="86"/>
      <c r="P577" s="86"/>
      <c r="Q577" s="86"/>
      <c r="R577" s="86"/>
      <c r="S577" s="86"/>
      <c r="T577" s="87"/>
      <c r="U577" s="40"/>
      <c r="V577" s="40"/>
      <c r="W577" s="40"/>
      <c r="X577" s="40"/>
      <c r="Y577" s="40"/>
      <c r="Z577" s="40"/>
      <c r="AA577" s="40"/>
      <c r="AB577" s="40"/>
      <c r="AC577" s="40"/>
      <c r="AD577" s="40"/>
      <c r="AE577" s="40"/>
      <c r="AT577" s="19" t="s">
        <v>288</v>
      </c>
      <c r="AU577" s="19" t="s">
        <v>85</v>
      </c>
    </row>
    <row r="578" s="13" customFormat="1">
      <c r="A578" s="13"/>
      <c r="B578" s="233"/>
      <c r="C578" s="234"/>
      <c r="D578" s="235" t="s">
        <v>147</v>
      </c>
      <c r="E578" s="236" t="s">
        <v>20</v>
      </c>
      <c r="F578" s="237" t="s">
        <v>708</v>
      </c>
      <c r="G578" s="234"/>
      <c r="H578" s="236" t="s">
        <v>20</v>
      </c>
      <c r="I578" s="238"/>
      <c r="J578" s="234"/>
      <c r="K578" s="234"/>
      <c r="L578" s="239"/>
      <c r="M578" s="240"/>
      <c r="N578" s="241"/>
      <c r="O578" s="241"/>
      <c r="P578" s="241"/>
      <c r="Q578" s="241"/>
      <c r="R578" s="241"/>
      <c r="S578" s="241"/>
      <c r="T578" s="242"/>
      <c r="U578" s="13"/>
      <c r="V578" s="13"/>
      <c r="W578" s="13"/>
      <c r="X578" s="13"/>
      <c r="Y578" s="13"/>
      <c r="Z578" s="13"/>
      <c r="AA578" s="13"/>
      <c r="AB578" s="13"/>
      <c r="AC578" s="13"/>
      <c r="AD578" s="13"/>
      <c r="AE578" s="13"/>
      <c r="AT578" s="243" t="s">
        <v>147</v>
      </c>
      <c r="AU578" s="243" t="s">
        <v>85</v>
      </c>
      <c r="AV578" s="13" t="s">
        <v>22</v>
      </c>
      <c r="AW578" s="13" t="s">
        <v>38</v>
      </c>
      <c r="AX578" s="13" t="s">
        <v>76</v>
      </c>
      <c r="AY578" s="243" t="s">
        <v>133</v>
      </c>
    </row>
    <row r="579" s="13" customFormat="1">
      <c r="A579" s="13"/>
      <c r="B579" s="233"/>
      <c r="C579" s="234"/>
      <c r="D579" s="235" t="s">
        <v>147</v>
      </c>
      <c r="E579" s="236" t="s">
        <v>20</v>
      </c>
      <c r="F579" s="237" t="s">
        <v>717</v>
      </c>
      <c r="G579" s="234"/>
      <c r="H579" s="236" t="s">
        <v>20</v>
      </c>
      <c r="I579" s="238"/>
      <c r="J579" s="234"/>
      <c r="K579" s="234"/>
      <c r="L579" s="239"/>
      <c r="M579" s="240"/>
      <c r="N579" s="241"/>
      <c r="O579" s="241"/>
      <c r="P579" s="241"/>
      <c r="Q579" s="241"/>
      <c r="R579" s="241"/>
      <c r="S579" s="241"/>
      <c r="T579" s="242"/>
      <c r="U579" s="13"/>
      <c r="V579" s="13"/>
      <c r="W579" s="13"/>
      <c r="X579" s="13"/>
      <c r="Y579" s="13"/>
      <c r="Z579" s="13"/>
      <c r="AA579" s="13"/>
      <c r="AB579" s="13"/>
      <c r="AC579" s="13"/>
      <c r="AD579" s="13"/>
      <c r="AE579" s="13"/>
      <c r="AT579" s="243" t="s">
        <v>147</v>
      </c>
      <c r="AU579" s="243" t="s">
        <v>85</v>
      </c>
      <c r="AV579" s="13" t="s">
        <v>22</v>
      </c>
      <c r="AW579" s="13" t="s">
        <v>38</v>
      </c>
      <c r="AX579" s="13" t="s">
        <v>76</v>
      </c>
      <c r="AY579" s="243" t="s">
        <v>133</v>
      </c>
    </row>
    <row r="580" s="14" customFormat="1">
      <c r="A580" s="14"/>
      <c r="B580" s="244"/>
      <c r="C580" s="245"/>
      <c r="D580" s="235" t="s">
        <v>147</v>
      </c>
      <c r="E580" s="246" t="s">
        <v>20</v>
      </c>
      <c r="F580" s="247" t="s">
        <v>754</v>
      </c>
      <c r="G580" s="245"/>
      <c r="H580" s="248">
        <v>21.800000000000001</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147</v>
      </c>
      <c r="AU580" s="254" t="s">
        <v>85</v>
      </c>
      <c r="AV580" s="14" t="s">
        <v>85</v>
      </c>
      <c r="AW580" s="14" t="s">
        <v>38</v>
      </c>
      <c r="AX580" s="14" t="s">
        <v>76</v>
      </c>
      <c r="AY580" s="254" t="s">
        <v>133</v>
      </c>
    </row>
    <row r="581" s="14" customFormat="1">
      <c r="A581" s="14"/>
      <c r="B581" s="244"/>
      <c r="C581" s="245"/>
      <c r="D581" s="235" t="s">
        <v>147</v>
      </c>
      <c r="E581" s="246" t="s">
        <v>20</v>
      </c>
      <c r="F581" s="247" t="s">
        <v>755</v>
      </c>
      <c r="G581" s="245"/>
      <c r="H581" s="248">
        <v>30.800000000000001</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147</v>
      </c>
      <c r="AU581" s="254" t="s">
        <v>85</v>
      </c>
      <c r="AV581" s="14" t="s">
        <v>85</v>
      </c>
      <c r="AW581" s="14" t="s">
        <v>38</v>
      </c>
      <c r="AX581" s="14" t="s">
        <v>76</v>
      </c>
      <c r="AY581" s="254" t="s">
        <v>133</v>
      </c>
    </row>
    <row r="582" s="14" customFormat="1">
      <c r="A582" s="14"/>
      <c r="B582" s="244"/>
      <c r="C582" s="245"/>
      <c r="D582" s="235" t="s">
        <v>147</v>
      </c>
      <c r="E582" s="246" t="s">
        <v>20</v>
      </c>
      <c r="F582" s="247" t="s">
        <v>756</v>
      </c>
      <c r="G582" s="245"/>
      <c r="H582" s="248">
        <v>16.07</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147</v>
      </c>
      <c r="AU582" s="254" t="s">
        <v>85</v>
      </c>
      <c r="AV582" s="14" t="s">
        <v>85</v>
      </c>
      <c r="AW582" s="14" t="s">
        <v>38</v>
      </c>
      <c r="AX582" s="14" t="s">
        <v>76</v>
      </c>
      <c r="AY582" s="254" t="s">
        <v>133</v>
      </c>
    </row>
    <row r="583" s="14" customFormat="1">
      <c r="A583" s="14"/>
      <c r="B583" s="244"/>
      <c r="C583" s="245"/>
      <c r="D583" s="235" t="s">
        <v>147</v>
      </c>
      <c r="E583" s="246" t="s">
        <v>20</v>
      </c>
      <c r="F583" s="247" t="s">
        <v>757</v>
      </c>
      <c r="G583" s="245"/>
      <c r="H583" s="248">
        <v>7.7000000000000002</v>
      </c>
      <c r="I583" s="249"/>
      <c r="J583" s="245"/>
      <c r="K583" s="245"/>
      <c r="L583" s="250"/>
      <c r="M583" s="251"/>
      <c r="N583" s="252"/>
      <c r="O583" s="252"/>
      <c r="P583" s="252"/>
      <c r="Q583" s="252"/>
      <c r="R583" s="252"/>
      <c r="S583" s="252"/>
      <c r="T583" s="253"/>
      <c r="U583" s="14"/>
      <c r="V583" s="14"/>
      <c r="W583" s="14"/>
      <c r="X583" s="14"/>
      <c r="Y583" s="14"/>
      <c r="Z583" s="14"/>
      <c r="AA583" s="14"/>
      <c r="AB583" s="14"/>
      <c r="AC583" s="14"/>
      <c r="AD583" s="14"/>
      <c r="AE583" s="14"/>
      <c r="AT583" s="254" t="s">
        <v>147</v>
      </c>
      <c r="AU583" s="254" t="s">
        <v>85</v>
      </c>
      <c r="AV583" s="14" t="s">
        <v>85</v>
      </c>
      <c r="AW583" s="14" t="s">
        <v>38</v>
      </c>
      <c r="AX583" s="14" t="s">
        <v>76</v>
      </c>
      <c r="AY583" s="254" t="s">
        <v>133</v>
      </c>
    </row>
    <row r="584" s="14" customFormat="1">
      <c r="A584" s="14"/>
      <c r="B584" s="244"/>
      <c r="C584" s="245"/>
      <c r="D584" s="235" t="s">
        <v>147</v>
      </c>
      <c r="E584" s="246" t="s">
        <v>20</v>
      </c>
      <c r="F584" s="247" t="s">
        <v>758</v>
      </c>
      <c r="G584" s="245"/>
      <c r="H584" s="248">
        <v>6.75</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147</v>
      </c>
      <c r="AU584" s="254" t="s">
        <v>85</v>
      </c>
      <c r="AV584" s="14" t="s">
        <v>85</v>
      </c>
      <c r="AW584" s="14" t="s">
        <v>38</v>
      </c>
      <c r="AX584" s="14" t="s">
        <v>76</v>
      </c>
      <c r="AY584" s="254" t="s">
        <v>133</v>
      </c>
    </row>
    <row r="585" s="14" customFormat="1">
      <c r="A585" s="14"/>
      <c r="B585" s="244"/>
      <c r="C585" s="245"/>
      <c r="D585" s="235" t="s">
        <v>147</v>
      </c>
      <c r="E585" s="246" t="s">
        <v>20</v>
      </c>
      <c r="F585" s="247" t="s">
        <v>760</v>
      </c>
      <c r="G585" s="245"/>
      <c r="H585" s="248">
        <v>3.3999999999999999</v>
      </c>
      <c r="I585" s="249"/>
      <c r="J585" s="245"/>
      <c r="K585" s="245"/>
      <c r="L585" s="250"/>
      <c r="M585" s="251"/>
      <c r="N585" s="252"/>
      <c r="O585" s="252"/>
      <c r="P585" s="252"/>
      <c r="Q585" s="252"/>
      <c r="R585" s="252"/>
      <c r="S585" s="252"/>
      <c r="T585" s="253"/>
      <c r="U585" s="14"/>
      <c r="V585" s="14"/>
      <c r="W585" s="14"/>
      <c r="X585" s="14"/>
      <c r="Y585" s="14"/>
      <c r="Z585" s="14"/>
      <c r="AA585" s="14"/>
      <c r="AB585" s="14"/>
      <c r="AC585" s="14"/>
      <c r="AD585" s="14"/>
      <c r="AE585" s="14"/>
      <c r="AT585" s="254" t="s">
        <v>147</v>
      </c>
      <c r="AU585" s="254" t="s">
        <v>85</v>
      </c>
      <c r="AV585" s="14" t="s">
        <v>85</v>
      </c>
      <c r="AW585" s="14" t="s">
        <v>38</v>
      </c>
      <c r="AX585" s="14" t="s">
        <v>76</v>
      </c>
      <c r="AY585" s="254" t="s">
        <v>133</v>
      </c>
    </row>
    <row r="586" s="14" customFormat="1">
      <c r="A586" s="14"/>
      <c r="B586" s="244"/>
      <c r="C586" s="245"/>
      <c r="D586" s="235" t="s">
        <v>147</v>
      </c>
      <c r="E586" s="246" t="s">
        <v>20</v>
      </c>
      <c r="F586" s="247" t="s">
        <v>769</v>
      </c>
      <c r="G586" s="245"/>
      <c r="H586" s="248">
        <v>14</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147</v>
      </c>
      <c r="AU586" s="254" t="s">
        <v>85</v>
      </c>
      <c r="AV586" s="14" t="s">
        <v>85</v>
      </c>
      <c r="AW586" s="14" t="s">
        <v>38</v>
      </c>
      <c r="AX586" s="14" t="s">
        <v>76</v>
      </c>
      <c r="AY586" s="254" t="s">
        <v>133</v>
      </c>
    </row>
    <row r="587" s="14" customFormat="1">
      <c r="A587" s="14"/>
      <c r="B587" s="244"/>
      <c r="C587" s="245"/>
      <c r="D587" s="235" t="s">
        <v>147</v>
      </c>
      <c r="E587" s="246" t="s">
        <v>20</v>
      </c>
      <c r="F587" s="247" t="s">
        <v>770</v>
      </c>
      <c r="G587" s="245"/>
      <c r="H587" s="248">
        <v>4.9500000000000002</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147</v>
      </c>
      <c r="AU587" s="254" t="s">
        <v>85</v>
      </c>
      <c r="AV587" s="14" t="s">
        <v>85</v>
      </c>
      <c r="AW587" s="14" t="s">
        <v>38</v>
      </c>
      <c r="AX587" s="14" t="s">
        <v>76</v>
      </c>
      <c r="AY587" s="254" t="s">
        <v>133</v>
      </c>
    </row>
    <row r="588" s="14" customFormat="1">
      <c r="A588" s="14"/>
      <c r="B588" s="244"/>
      <c r="C588" s="245"/>
      <c r="D588" s="235" t="s">
        <v>147</v>
      </c>
      <c r="E588" s="246" t="s">
        <v>20</v>
      </c>
      <c r="F588" s="247" t="s">
        <v>775</v>
      </c>
      <c r="G588" s="245"/>
      <c r="H588" s="248">
        <v>26.300000000000001</v>
      </c>
      <c r="I588" s="249"/>
      <c r="J588" s="245"/>
      <c r="K588" s="245"/>
      <c r="L588" s="250"/>
      <c r="M588" s="251"/>
      <c r="N588" s="252"/>
      <c r="O588" s="252"/>
      <c r="P588" s="252"/>
      <c r="Q588" s="252"/>
      <c r="R588" s="252"/>
      <c r="S588" s="252"/>
      <c r="T588" s="253"/>
      <c r="U588" s="14"/>
      <c r="V588" s="14"/>
      <c r="W588" s="14"/>
      <c r="X588" s="14"/>
      <c r="Y588" s="14"/>
      <c r="Z588" s="14"/>
      <c r="AA588" s="14"/>
      <c r="AB588" s="14"/>
      <c r="AC588" s="14"/>
      <c r="AD588" s="14"/>
      <c r="AE588" s="14"/>
      <c r="AT588" s="254" t="s">
        <v>147</v>
      </c>
      <c r="AU588" s="254" t="s">
        <v>85</v>
      </c>
      <c r="AV588" s="14" t="s">
        <v>85</v>
      </c>
      <c r="AW588" s="14" t="s">
        <v>38</v>
      </c>
      <c r="AX588" s="14" t="s">
        <v>76</v>
      </c>
      <c r="AY588" s="254" t="s">
        <v>133</v>
      </c>
    </row>
    <row r="589" s="13" customFormat="1">
      <c r="A589" s="13"/>
      <c r="B589" s="233"/>
      <c r="C589" s="234"/>
      <c r="D589" s="235" t="s">
        <v>147</v>
      </c>
      <c r="E589" s="236" t="s">
        <v>20</v>
      </c>
      <c r="F589" s="237" t="s">
        <v>761</v>
      </c>
      <c r="G589" s="234"/>
      <c r="H589" s="236" t="s">
        <v>20</v>
      </c>
      <c r="I589" s="238"/>
      <c r="J589" s="234"/>
      <c r="K589" s="234"/>
      <c r="L589" s="239"/>
      <c r="M589" s="240"/>
      <c r="N589" s="241"/>
      <c r="O589" s="241"/>
      <c r="P589" s="241"/>
      <c r="Q589" s="241"/>
      <c r="R589" s="241"/>
      <c r="S589" s="241"/>
      <c r="T589" s="242"/>
      <c r="U589" s="13"/>
      <c r="V589" s="13"/>
      <c r="W589" s="13"/>
      <c r="X589" s="13"/>
      <c r="Y589" s="13"/>
      <c r="Z589" s="13"/>
      <c r="AA589" s="13"/>
      <c r="AB589" s="13"/>
      <c r="AC589" s="13"/>
      <c r="AD589" s="13"/>
      <c r="AE589" s="13"/>
      <c r="AT589" s="243" t="s">
        <v>147</v>
      </c>
      <c r="AU589" s="243" t="s">
        <v>85</v>
      </c>
      <c r="AV589" s="13" t="s">
        <v>22</v>
      </c>
      <c r="AW589" s="13" t="s">
        <v>38</v>
      </c>
      <c r="AX589" s="13" t="s">
        <v>76</v>
      </c>
      <c r="AY589" s="243" t="s">
        <v>133</v>
      </c>
    </row>
    <row r="590" s="14" customFormat="1">
      <c r="A590" s="14"/>
      <c r="B590" s="244"/>
      <c r="C590" s="245"/>
      <c r="D590" s="235" t="s">
        <v>147</v>
      </c>
      <c r="E590" s="246" t="s">
        <v>20</v>
      </c>
      <c r="F590" s="247" t="s">
        <v>763</v>
      </c>
      <c r="G590" s="245"/>
      <c r="H590" s="248">
        <v>2.3999999999999999</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147</v>
      </c>
      <c r="AU590" s="254" t="s">
        <v>85</v>
      </c>
      <c r="AV590" s="14" t="s">
        <v>85</v>
      </c>
      <c r="AW590" s="14" t="s">
        <v>38</v>
      </c>
      <c r="AX590" s="14" t="s">
        <v>76</v>
      </c>
      <c r="AY590" s="254" t="s">
        <v>133</v>
      </c>
    </row>
    <row r="591" s="15" customFormat="1">
      <c r="A591" s="15"/>
      <c r="B591" s="255"/>
      <c r="C591" s="256"/>
      <c r="D591" s="235" t="s">
        <v>147</v>
      </c>
      <c r="E591" s="257" t="s">
        <v>20</v>
      </c>
      <c r="F591" s="258" t="s">
        <v>159</v>
      </c>
      <c r="G591" s="256"/>
      <c r="H591" s="259">
        <v>134.16999999999999</v>
      </c>
      <c r="I591" s="260"/>
      <c r="J591" s="256"/>
      <c r="K591" s="256"/>
      <c r="L591" s="261"/>
      <c r="M591" s="262"/>
      <c r="N591" s="263"/>
      <c r="O591" s="263"/>
      <c r="P591" s="263"/>
      <c r="Q591" s="263"/>
      <c r="R591" s="263"/>
      <c r="S591" s="263"/>
      <c r="T591" s="264"/>
      <c r="U591" s="15"/>
      <c r="V591" s="15"/>
      <c r="W591" s="15"/>
      <c r="X591" s="15"/>
      <c r="Y591" s="15"/>
      <c r="Z591" s="15"/>
      <c r="AA591" s="15"/>
      <c r="AB591" s="15"/>
      <c r="AC591" s="15"/>
      <c r="AD591" s="15"/>
      <c r="AE591" s="15"/>
      <c r="AT591" s="265" t="s">
        <v>147</v>
      </c>
      <c r="AU591" s="265" t="s">
        <v>85</v>
      </c>
      <c r="AV591" s="15" t="s">
        <v>160</v>
      </c>
      <c r="AW591" s="15" t="s">
        <v>38</v>
      </c>
      <c r="AX591" s="15" t="s">
        <v>22</v>
      </c>
      <c r="AY591" s="265" t="s">
        <v>133</v>
      </c>
    </row>
    <row r="592" s="2" customFormat="1" ht="24" customHeight="1">
      <c r="A592" s="40"/>
      <c r="B592" s="41"/>
      <c r="C592" s="220" t="s">
        <v>794</v>
      </c>
      <c r="D592" s="220" t="s">
        <v>136</v>
      </c>
      <c r="E592" s="221" t="s">
        <v>795</v>
      </c>
      <c r="F592" s="222" t="s">
        <v>796</v>
      </c>
      <c r="G592" s="223" t="s">
        <v>354</v>
      </c>
      <c r="H592" s="224">
        <v>14.032</v>
      </c>
      <c r="I592" s="225"/>
      <c r="J592" s="226">
        <f>ROUND(I592*H592,2)</f>
        <v>0</v>
      </c>
      <c r="K592" s="222" t="s">
        <v>207</v>
      </c>
      <c r="L592" s="46"/>
      <c r="M592" s="227" t="s">
        <v>20</v>
      </c>
      <c r="N592" s="228" t="s">
        <v>47</v>
      </c>
      <c r="O592" s="86"/>
      <c r="P592" s="229">
        <f>O592*H592</f>
        <v>0</v>
      </c>
      <c r="Q592" s="229">
        <v>0.02733</v>
      </c>
      <c r="R592" s="229">
        <f>Q592*H592</f>
        <v>0.38349455999999998</v>
      </c>
      <c r="S592" s="229">
        <v>0</v>
      </c>
      <c r="T592" s="230">
        <f>S592*H592</f>
        <v>0</v>
      </c>
      <c r="U592" s="40"/>
      <c r="V592" s="40"/>
      <c r="W592" s="40"/>
      <c r="X592" s="40"/>
      <c r="Y592" s="40"/>
      <c r="Z592" s="40"/>
      <c r="AA592" s="40"/>
      <c r="AB592" s="40"/>
      <c r="AC592" s="40"/>
      <c r="AD592" s="40"/>
      <c r="AE592" s="40"/>
      <c r="AR592" s="231" t="s">
        <v>256</v>
      </c>
      <c r="AT592" s="231" t="s">
        <v>136</v>
      </c>
      <c r="AU592" s="231" t="s">
        <v>85</v>
      </c>
      <c r="AY592" s="19" t="s">
        <v>133</v>
      </c>
      <c r="BE592" s="232">
        <f>IF(N592="základní",J592,0)</f>
        <v>0</v>
      </c>
      <c r="BF592" s="232">
        <f>IF(N592="snížená",J592,0)</f>
        <v>0</v>
      </c>
      <c r="BG592" s="232">
        <f>IF(N592="zákl. přenesená",J592,0)</f>
        <v>0</v>
      </c>
      <c r="BH592" s="232">
        <f>IF(N592="sníž. přenesená",J592,0)</f>
        <v>0</v>
      </c>
      <c r="BI592" s="232">
        <f>IF(N592="nulová",J592,0)</f>
        <v>0</v>
      </c>
      <c r="BJ592" s="19" t="s">
        <v>22</v>
      </c>
      <c r="BK592" s="232">
        <f>ROUND(I592*H592,2)</f>
        <v>0</v>
      </c>
      <c r="BL592" s="19" t="s">
        <v>256</v>
      </c>
      <c r="BM592" s="231" t="s">
        <v>797</v>
      </c>
    </row>
    <row r="593" s="2" customFormat="1">
      <c r="A593" s="40"/>
      <c r="B593" s="41"/>
      <c r="C593" s="42"/>
      <c r="D593" s="235" t="s">
        <v>288</v>
      </c>
      <c r="E593" s="42"/>
      <c r="F593" s="276" t="s">
        <v>749</v>
      </c>
      <c r="G593" s="42"/>
      <c r="H593" s="42"/>
      <c r="I593" s="138"/>
      <c r="J593" s="42"/>
      <c r="K593" s="42"/>
      <c r="L593" s="46"/>
      <c r="M593" s="277"/>
      <c r="N593" s="278"/>
      <c r="O593" s="86"/>
      <c r="P593" s="86"/>
      <c r="Q593" s="86"/>
      <c r="R593" s="86"/>
      <c r="S593" s="86"/>
      <c r="T593" s="87"/>
      <c r="U593" s="40"/>
      <c r="V593" s="40"/>
      <c r="W593" s="40"/>
      <c r="X593" s="40"/>
      <c r="Y593" s="40"/>
      <c r="Z593" s="40"/>
      <c r="AA593" s="40"/>
      <c r="AB593" s="40"/>
      <c r="AC593" s="40"/>
      <c r="AD593" s="40"/>
      <c r="AE593" s="40"/>
      <c r="AT593" s="19" t="s">
        <v>288</v>
      </c>
      <c r="AU593" s="19" t="s">
        <v>85</v>
      </c>
    </row>
    <row r="594" s="13" customFormat="1">
      <c r="A594" s="13"/>
      <c r="B594" s="233"/>
      <c r="C594" s="234"/>
      <c r="D594" s="235" t="s">
        <v>147</v>
      </c>
      <c r="E594" s="236" t="s">
        <v>20</v>
      </c>
      <c r="F594" s="237" t="s">
        <v>708</v>
      </c>
      <c r="G594" s="234"/>
      <c r="H594" s="236" t="s">
        <v>20</v>
      </c>
      <c r="I594" s="238"/>
      <c r="J594" s="234"/>
      <c r="K594" s="234"/>
      <c r="L594" s="239"/>
      <c r="M594" s="240"/>
      <c r="N594" s="241"/>
      <c r="O594" s="241"/>
      <c r="P594" s="241"/>
      <c r="Q594" s="241"/>
      <c r="R594" s="241"/>
      <c r="S594" s="241"/>
      <c r="T594" s="242"/>
      <c r="U594" s="13"/>
      <c r="V594" s="13"/>
      <c r="W594" s="13"/>
      <c r="X594" s="13"/>
      <c r="Y594" s="13"/>
      <c r="Z594" s="13"/>
      <c r="AA594" s="13"/>
      <c r="AB594" s="13"/>
      <c r="AC594" s="13"/>
      <c r="AD594" s="13"/>
      <c r="AE594" s="13"/>
      <c r="AT594" s="243" t="s">
        <v>147</v>
      </c>
      <c r="AU594" s="243" t="s">
        <v>85</v>
      </c>
      <c r="AV594" s="13" t="s">
        <v>22</v>
      </c>
      <c r="AW594" s="13" t="s">
        <v>38</v>
      </c>
      <c r="AX594" s="13" t="s">
        <v>76</v>
      </c>
      <c r="AY594" s="243" t="s">
        <v>133</v>
      </c>
    </row>
    <row r="595" s="13" customFormat="1">
      <c r="A595" s="13"/>
      <c r="B595" s="233"/>
      <c r="C595" s="234"/>
      <c r="D595" s="235" t="s">
        <v>147</v>
      </c>
      <c r="E595" s="236" t="s">
        <v>20</v>
      </c>
      <c r="F595" s="237" t="s">
        <v>729</v>
      </c>
      <c r="G595" s="234"/>
      <c r="H595" s="236" t="s">
        <v>20</v>
      </c>
      <c r="I595" s="238"/>
      <c r="J595" s="234"/>
      <c r="K595" s="234"/>
      <c r="L595" s="239"/>
      <c r="M595" s="240"/>
      <c r="N595" s="241"/>
      <c r="O595" s="241"/>
      <c r="P595" s="241"/>
      <c r="Q595" s="241"/>
      <c r="R595" s="241"/>
      <c r="S595" s="241"/>
      <c r="T595" s="242"/>
      <c r="U595" s="13"/>
      <c r="V595" s="13"/>
      <c r="W595" s="13"/>
      <c r="X595" s="13"/>
      <c r="Y595" s="13"/>
      <c r="Z595" s="13"/>
      <c r="AA595" s="13"/>
      <c r="AB595" s="13"/>
      <c r="AC595" s="13"/>
      <c r="AD595" s="13"/>
      <c r="AE595" s="13"/>
      <c r="AT595" s="243" t="s">
        <v>147</v>
      </c>
      <c r="AU595" s="243" t="s">
        <v>85</v>
      </c>
      <c r="AV595" s="13" t="s">
        <v>22</v>
      </c>
      <c r="AW595" s="13" t="s">
        <v>38</v>
      </c>
      <c r="AX595" s="13" t="s">
        <v>76</v>
      </c>
      <c r="AY595" s="243" t="s">
        <v>133</v>
      </c>
    </row>
    <row r="596" s="14" customFormat="1">
      <c r="A596" s="14"/>
      <c r="B596" s="244"/>
      <c r="C596" s="245"/>
      <c r="D596" s="235" t="s">
        <v>147</v>
      </c>
      <c r="E596" s="246" t="s">
        <v>20</v>
      </c>
      <c r="F596" s="247" t="s">
        <v>780</v>
      </c>
      <c r="G596" s="245"/>
      <c r="H596" s="248">
        <v>4.5519999999999996</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147</v>
      </c>
      <c r="AU596" s="254" t="s">
        <v>85</v>
      </c>
      <c r="AV596" s="14" t="s">
        <v>85</v>
      </c>
      <c r="AW596" s="14" t="s">
        <v>38</v>
      </c>
      <c r="AX596" s="14" t="s">
        <v>76</v>
      </c>
      <c r="AY596" s="254" t="s">
        <v>133</v>
      </c>
    </row>
    <row r="597" s="14" customFormat="1">
      <c r="A597" s="14"/>
      <c r="B597" s="244"/>
      <c r="C597" s="245"/>
      <c r="D597" s="235" t="s">
        <v>147</v>
      </c>
      <c r="E597" s="246" t="s">
        <v>20</v>
      </c>
      <c r="F597" s="247" t="s">
        <v>781</v>
      </c>
      <c r="G597" s="245"/>
      <c r="H597" s="248">
        <v>9.4800000000000004</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147</v>
      </c>
      <c r="AU597" s="254" t="s">
        <v>85</v>
      </c>
      <c r="AV597" s="14" t="s">
        <v>85</v>
      </c>
      <c r="AW597" s="14" t="s">
        <v>38</v>
      </c>
      <c r="AX597" s="14" t="s">
        <v>76</v>
      </c>
      <c r="AY597" s="254" t="s">
        <v>133</v>
      </c>
    </row>
    <row r="598" s="15" customFormat="1">
      <c r="A598" s="15"/>
      <c r="B598" s="255"/>
      <c r="C598" s="256"/>
      <c r="D598" s="235" t="s">
        <v>147</v>
      </c>
      <c r="E598" s="257" t="s">
        <v>20</v>
      </c>
      <c r="F598" s="258" t="s">
        <v>159</v>
      </c>
      <c r="G598" s="256"/>
      <c r="H598" s="259">
        <v>14.032</v>
      </c>
      <c r="I598" s="260"/>
      <c r="J598" s="256"/>
      <c r="K598" s="256"/>
      <c r="L598" s="261"/>
      <c r="M598" s="262"/>
      <c r="N598" s="263"/>
      <c r="O598" s="263"/>
      <c r="P598" s="263"/>
      <c r="Q598" s="263"/>
      <c r="R598" s="263"/>
      <c r="S598" s="263"/>
      <c r="T598" s="264"/>
      <c r="U598" s="15"/>
      <c r="V598" s="15"/>
      <c r="W598" s="15"/>
      <c r="X598" s="15"/>
      <c r="Y598" s="15"/>
      <c r="Z598" s="15"/>
      <c r="AA598" s="15"/>
      <c r="AB598" s="15"/>
      <c r="AC598" s="15"/>
      <c r="AD598" s="15"/>
      <c r="AE598" s="15"/>
      <c r="AT598" s="265" t="s">
        <v>147</v>
      </c>
      <c r="AU598" s="265" t="s">
        <v>85</v>
      </c>
      <c r="AV598" s="15" t="s">
        <v>160</v>
      </c>
      <c r="AW598" s="15" t="s">
        <v>38</v>
      </c>
      <c r="AX598" s="15" t="s">
        <v>22</v>
      </c>
      <c r="AY598" s="265" t="s">
        <v>133</v>
      </c>
    </row>
    <row r="599" s="2" customFormat="1" ht="24" customHeight="1">
      <c r="A599" s="40"/>
      <c r="B599" s="41"/>
      <c r="C599" s="220" t="s">
        <v>798</v>
      </c>
      <c r="D599" s="220" t="s">
        <v>136</v>
      </c>
      <c r="E599" s="221" t="s">
        <v>799</v>
      </c>
      <c r="F599" s="222" t="s">
        <v>800</v>
      </c>
      <c r="G599" s="223" t="s">
        <v>354</v>
      </c>
      <c r="H599" s="224">
        <v>62.276000000000003</v>
      </c>
      <c r="I599" s="225"/>
      <c r="J599" s="226">
        <f>ROUND(I599*H599,2)</f>
        <v>0</v>
      </c>
      <c r="K599" s="222" t="s">
        <v>207</v>
      </c>
      <c r="L599" s="46"/>
      <c r="M599" s="227" t="s">
        <v>20</v>
      </c>
      <c r="N599" s="228" t="s">
        <v>47</v>
      </c>
      <c r="O599" s="86"/>
      <c r="P599" s="229">
        <f>O599*H599</f>
        <v>0</v>
      </c>
      <c r="Q599" s="229">
        <v>0</v>
      </c>
      <c r="R599" s="229">
        <f>Q599*H599</f>
        <v>0</v>
      </c>
      <c r="S599" s="229">
        <v>0</v>
      </c>
      <c r="T599" s="230">
        <f>S599*H599</f>
        <v>0</v>
      </c>
      <c r="U599" s="40"/>
      <c r="V599" s="40"/>
      <c r="W599" s="40"/>
      <c r="X599" s="40"/>
      <c r="Y599" s="40"/>
      <c r="Z599" s="40"/>
      <c r="AA599" s="40"/>
      <c r="AB599" s="40"/>
      <c r="AC599" s="40"/>
      <c r="AD599" s="40"/>
      <c r="AE599" s="40"/>
      <c r="AR599" s="231" t="s">
        <v>256</v>
      </c>
      <c r="AT599" s="231" t="s">
        <v>136</v>
      </c>
      <c r="AU599" s="231" t="s">
        <v>85</v>
      </c>
      <c r="AY599" s="19" t="s">
        <v>133</v>
      </c>
      <c r="BE599" s="232">
        <f>IF(N599="základní",J599,0)</f>
        <v>0</v>
      </c>
      <c r="BF599" s="232">
        <f>IF(N599="snížená",J599,0)</f>
        <v>0</v>
      </c>
      <c r="BG599" s="232">
        <f>IF(N599="zákl. přenesená",J599,0)</f>
        <v>0</v>
      </c>
      <c r="BH599" s="232">
        <f>IF(N599="sníž. přenesená",J599,0)</f>
        <v>0</v>
      </c>
      <c r="BI599" s="232">
        <f>IF(N599="nulová",J599,0)</f>
        <v>0</v>
      </c>
      <c r="BJ599" s="19" t="s">
        <v>22</v>
      </c>
      <c r="BK599" s="232">
        <f>ROUND(I599*H599,2)</f>
        <v>0</v>
      </c>
      <c r="BL599" s="19" t="s">
        <v>256</v>
      </c>
      <c r="BM599" s="231" t="s">
        <v>801</v>
      </c>
    </row>
    <row r="600" s="2" customFormat="1">
      <c r="A600" s="40"/>
      <c r="B600" s="41"/>
      <c r="C600" s="42"/>
      <c r="D600" s="235" t="s">
        <v>288</v>
      </c>
      <c r="E600" s="42"/>
      <c r="F600" s="276" t="s">
        <v>749</v>
      </c>
      <c r="G600" s="42"/>
      <c r="H600" s="42"/>
      <c r="I600" s="138"/>
      <c r="J600" s="42"/>
      <c r="K600" s="42"/>
      <c r="L600" s="46"/>
      <c r="M600" s="277"/>
      <c r="N600" s="278"/>
      <c r="O600" s="86"/>
      <c r="P600" s="86"/>
      <c r="Q600" s="86"/>
      <c r="R600" s="86"/>
      <c r="S600" s="86"/>
      <c r="T600" s="87"/>
      <c r="U600" s="40"/>
      <c r="V600" s="40"/>
      <c r="W600" s="40"/>
      <c r="X600" s="40"/>
      <c r="Y600" s="40"/>
      <c r="Z600" s="40"/>
      <c r="AA600" s="40"/>
      <c r="AB600" s="40"/>
      <c r="AC600" s="40"/>
      <c r="AD600" s="40"/>
      <c r="AE600" s="40"/>
      <c r="AT600" s="19" t="s">
        <v>288</v>
      </c>
      <c r="AU600" s="19" t="s">
        <v>85</v>
      </c>
    </row>
    <row r="601" s="13" customFormat="1">
      <c r="A601" s="13"/>
      <c r="B601" s="233"/>
      <c r="C601" s="234"/>
      <c r="D601" s="235" t="s">
        <v>147</v>
      </c>
      <c r="E601" s="236" t="s">
        <v>20</v>
      </c>
      <c r="F601" s="237" t="s">
        <v>708</v>
      </c>
      <c r="G601" s="234"/>
      <c r="H601" s="236" t="s">
        <v>20</v>
      </c>
      <c r="I601" s="238"/>
      <c r="J601" s="234"/>
      <c r="K601" s="234"/>
      <c r="L601" s="239"/>
      <c r="M601" s="240"/>
      <c r="N601" s="241"/>
      <c r="O601" s="241"/>
      <c r="P601" s="241"/>
      <c r="Q601" s="241"/>
      <c r="R601" s="241"/>
      <c r="S601" s="241"/>
      <c r="T601" s="242"/>
      <c r="U601" s="13"/>
      <c r="V601" s="13"/>
      <c r="W601" s="13"/>
      <c r="X601" s="13"/>
      <c r="Y601" s="13"/>
      <c r="Z601" s="13"/>
      <c r="AA601" s="13"/>
      <c r="AB601" s="13"/>
      <c r="AC601" s="13"/>
      <c r="AD601" s="13"/>
      <c r="AE601" s="13"/>
      <c r="AT601" s="243" t="s">
        <v>147</v>
      </c>
      <c r="AU601" s="243" t="s">
        <v>85</v>
      </c>
      <c r="AV601" s="13" t="s">
        <v>22</v>
      </c>
      <c r="AW601" s="13" t="s">
        <v>38</v>
      </c>
      <c r="AX601" s="13" t="s">
        <v>76</v>
      </c>
      <c r="AY601" s="243" t="s">
        <v>133</v>
      </c>
    </row>
    <row r="602" s="13" customFormat="1">
      <c r="A602" s="13"/>
      <c r="B602" s="233"/>
      <c r="C602" s="234"/>
      <c r="D602" s="235" t="s">
        <v>147</v>
      </c>
      <c r="E602" s="236" t="s">
        <v>20</v>
      </c>
      <c r="F602" s="237" t="s">
        <v>802</v>
      </c>
      <c r="G602" s="234"/>
      <c r="H602" s="236" t="s">
        <v>20</v>
      </c>
      <c r="I602" s="238"/>
      <c r="J602" s="234"/>
      <c r="K602" s="234"/>
      <c r="L602" s="239"/>
      <c r="M602" s="240"/>
      <c r="N602" s="241"/>
      <c r="O602" s="241"/>
      <c r="P602" s="241"/>
      <c r="Q602" s="241"/>
      <c r="R602" s="241"/>
      <c r="S602" s="241"/>
      <c r="T602" s="242"/>
      <c r="U602" s="13"/>
      <c r="V602" s="13"/>
      <c r="W602" s="13"/>
      <c r="X602" s="13"/>
      <c r="Y602" s="13"/>
      <c r="Z602" s="13"/>
      <c r="AA602" s="13"/>
      <c r="AB602" s="13"/>
      <c r="AC602" s="13"/>
      <c r="AD602" s="13"/>
      <c r="AE602" s="13"/>
      <c r="AT602" s="243" t="s">
        <v>147</v>
      </c>
      <c r="AU602" s="243" t="s">
        <v>85</v>
      </c>
      <c r="AV602" s="13" t="s">
        <v>22</v>
      </c>
      <c r="AW602" s="13" t="s">
        <v>38</v>
      </c>
      <c r="AX602" s="13" t="s">
        <v>76</v>
      </c>
      <c r="AY602" s="243" t="s">
        <v>133</v>
      </c>
    </row>
    <row r="603" s="14" customFormat="1">
      <c r="A603" s="14"/>
      <c r="B603" s="244"/>
      <c r="C603" s="245"/>
      <c r="D603" s="235" t="s">
        <v>147</v>
      </c>
      <c r="E603" s="246" t="s">
        <v>20</v>
      </c>
      <c r="F603" s="247" t="s">
        <v>763</v>
      </c>
      <c r="G603" s="245"/>
      <c r="H603" s="248">
        <v>2.3999999999999999</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147</v>
      </c>
      <c r="AU603" s="254" t="s">
        <v>85</v>
      </c>
      <c r="AV603" s="14" t="s">
        <v>85</v>
      </c>
      <c r="AW603" s="14" t="s">
        <v>38</v>
      </c>
      <c r="AX603" s="14" t="s">
        <v>76</v>
      </c>
      <c r="AY603" s="254" t="s">
        <v>133</v>
      </c>
    </row>
    <row r="604" s="14" customFormat="1">
      <c r="A604" s="14"/>
      <c r="B604" s="244"/>
      <c r="C604" s="245"/>
      <c r="D604" s="235" t="s">
        <v>147</v>
      </c>
      <c r="E604" s="246" t="s">
        <v>20</v>
      </c>
      <c r="F604" s="247" t="s">
        <v>762</v>
      </c>
      <c r="G604" s="245"/>
      <c r="H604" s="248">
        <v>39.369999999999997</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147</v>
      </c>
      <c r="AU604" s="254" t="s">
        <v>85</v>
      </c>
      <c r="AV604" s="14" t="s">
        <v>85</v>
      </c>
      <c r="AW604" s="14" t="s">
        <v>38</v>
      </c>
      <c r="AX604" s="14" t="s">
        <v>76</v>
      </c>
      <c r="AY604" s="254" t="s">
        <v>133</v>
      </c>
    </row>
    <row r="605" s="14" customFormat="1">
      <c r="A605" s="14"/>
      <c r="B605" s="244"/>
      <c r="C605" s="245"/>
      <c r="D605" s="235" t="s">
        <v>147</v>
      </c>
      <c r="E605" s="246" t="s">
        <v>20</v>
      </c>
      <c r="F605" s="247" t="s">
        <v>764</v>
      </c>
      <c r="G605" s="245"/>
      <c r="H605" s="248">
        <v>6.4740000000000002</v>
      </c>
      <c r="I605" s="249"/>
      <c r="J605" s="245"/>
      <c r="K605" s="245"/>
      <c r="L605" s="250"/>
      <c r="M605" s="251"/>
      <c r="N605" s="252"/>
      <c r="O605" s="252"/>
      <c r="P605" s="252"/>
      <c r="Q605" s="252"/>
      <c r="R605" s="252"/>
      <c r="S605" s="252"/>
      <c r="T605" s="253"/>
      <c r="U605" s="14"/>
      <c r="V605" s="14"/>
      <c r="W605" s="14"/>
      <c r="X605" s="14"/>
      <c r="Y605" s="14"/>
      <c r="Z605" s="14"/>
      <c r="AA605" s="14"/>
      <c r="AB605" s="14"/>
      <c r="AC605" s="14"/>
      <c r="AD605" s="14"/>
      <c r="AE605" s="14"/>
      <c r="AT605" s="254" t="s">
        <v>147</v>
      </c>
      <c r="AU605" s="254" t="s">
        <v>85</v>
      </c>
      <c r="AV605" s="14" t="s">
        <v>85</v>
      </c>
      <c r="AW605" s="14" t="s">
        <v>38</v>
      </c>
      <c r="AX605" s="14" t="s">
        <v>76</v>
      </c>
      <c r="AY605" s="254" t="s">
        <v>133</v>
      </c>
    </row>
    <row r="606" s="14" customFormat="1">
      <c r="A606" s="14"/>
      <c r="B606" s="244"/>
      <c r="C606" s="245"/>
      <c r="D606" s="235" t="s">
        <v>147</v>
      </c>
      <c r="E606" s="246" t="s">
        <v>20</v>
      </c>
      <c r="F606" s="247" t="s">
        <v>780</v>
      </c>
      <c r="G606" s="245"/>
      <c r="H606" s="248">
        <v>4.5519999999999996</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147</v>
      </c>
      <c r="AU606" s="254" t="s">
        <v>85</v>
      </c>
      <c r="AV606" s="14" t="s">
        <v>85</v>
      </c>
      <c r="AW606" s="14" t="s">
        <v>38</v>
      </c>
      <c r="AX606" s="14" t="s">
        <v>76</v>
      </c>
      <c r="AY606" s="254" t="s">
        <v>133</v>
      </c>
    </row>
    <row r="607" s="14" customFormat="1">
      <c r="A607" s="14"/>
      <c r="B607" s="244"/>
      <c r="C607" s="245"/>
      <c r="D607" s="235" t="s">
        <v>147</v>
      </c>
      <c r="E607" s="246" t="s">
        <v>20</v>
      </c>
      <c r="F607" s="247" t="s">
        <v>781</v>
      </c>
      <c r="G607" s="245"/>
      <c r="H607" s="248">
        <v>9.4800000000000004</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147</v>
      </c>
      <c r="AU607" s="254" t="s">
        <v>85</v>
      </c>
      <c r="AV607" s="14" t="s">
        <v>85</v>
      </c>
      <c r="AW607" s="14" t="s">
        <v>38</v>
      </c>
      <c r="AX607" s="14" t="s">
        <v>76</v>
      </c>
      <c r="AY607" s="254" t="s">
        <v>133</v>
      </c>
    </row>
    <row r="608" s="15" customFormat="1">
      <c r="A608" s="15"/>
      <c r="B608" s="255"/>
      <c r="C608" s="256"/>
      <c r="D608" s="235" t="s">
        <v>147</v>
      </c>
      <c r="E608" s="257" t="s">
        <v>20</v>
      </c>
      <c r="F608" s="258" t="s">
        <v>159</v>
      </c>
      <c r="G608" s="256"/>
      <c r="H608" s="259">
        <v>62.276000000000003</v>
      </c>
      <c r="I608" s="260"/>
      <c r="J608" s="256"/>
      <c r="K608" s="256"/>
      <c r="L608" s="261"/>
      <c r="M608" s="262"/>
      <c r="N608" s="263"/>
      <c r="O608" s="263"/>
      <c r="P608" s="263"/>
      <c r="Q608" s="263"/>
      <c r="R608" s="263"/>
      <c r="S608" s="263"/>
      <c r="T608" s="264"/>
      <c r="U608" s="15"/>
      <c r="V608" s="15"/>
      <c r="W608" s="15"/>
      <c r="X608" s="15"/>
      <c r="Y608" s="15"/>
      <c r="Z608" s="15"/>
      <c r="AA608" s="15"/>
      <c r="AB608" s="15"/>
      <c r="AC608" s="15"/>
      <c r="AD608" s="15"/>
      <c r="AE608" s="15"/>
      <c r="AT608" s="265" t="s">
        <v>147</v>
      </c>
      <c r="AU608" s="265" t="s">
        <v>85</v>
      </c>
      <c r="AV608" s="15" t="s">
        <v>160</v>
      </c>
      <c r="AW608" s="15" t="s">
        <v>38</v>
      </c>
      <c r="AX608" s="15" t="s">
        <v>22</v>
      </c>
      <c r="AY608" s="265" t="s">
        <v>133</v>
      </c>
    </row>
    <row r="609" s="2" customFormat="1" ht="24" customHeight="1">
      <c r="A609" s="40"/>
      <c r="B609" s="41"/>
      <c r="C609" s="220" t="s">
        <v>803</v>
      </c>
      <c r="D609" s="220" t="s">
        <v>136</v>
      </c>
      <c r="E609" s="221" t="s">
        <v>804</v>
      </c>
      <c r="F609" s="222" t="s">
        <v>805</v>
      </c>
      <c r="G609" s="223" t="s">
        <v>354</v>
      </c>
      <c r="H609" s="224">
        <v>0.35799999999999998</v>
      </c>
      <c r="I609" s="225"/>
      <c r="J609" s="226">
        <f>ROUND(I609*H609,2)</f>
        <v>0</v>
      </c>
      <c r="K609" s="222" t="s">
        <v>207</v>
      </c>
      <c r="L609" s="46"/>
      <c r="M609" s="227" t="s">
        <v>20</v>
      </c>
      <c r="N609" s="228" t="s">
        <v>47</v>
      </c>
      <c r="O609" s="86"/>
      <c r="P609" s="229">
        <f>O609*H609</f>
        <v>0</v>
      </c>
      <c r="Q609" s="229">
        <v>0</v>
      </c>
      <c r="R609" s="229">
        <f>Q609*H609</f>
        <v>0</v>
      </c>
      <c r="S609" s="229">
        <v>0.0044000000000000003</v>
      </c>
      <c r="T609" s="230">
        <f>S609*H609</f>
        <v>0.0015752000000000001</v>
      </c>
      <c r="U609" s="40"/>
      <c r="V609" s="40"/>
      <c r="W609" s="40"/>
      <c r="X609" s="40"/>
      <c r="Y609" s="40"/>
      <c r="Z609" s="40"/>
      <c r="AA609" s="40"/>
      <c r="AB609" s="40"/>
      <c r="AC609" s="40"/>
      <c r="AD609" s="40"/>
      <c r="AE609" s="40"/>
      <c r="AR609" s="231" t="s">
        <v>256</v>
      </c>
      <c r="AT609" s="231" t="s">
        <v>136</v>
      </c>
      <c r="AU609" s="231" t="s">
        <v>85</v>
      </c>
      <c r="AY609" s="19" t="s">
        <v>133</v>
      </c>
      <c r="BE609" s="232">
        <f>IF(N609="základní",J609,0)</f>
        <v>0</v>
      </c>
      <c r="BF609" s="232">
        <f>IF(N609="snížená",J609,0)</f>
        <v>0</v>
      </c>
      <c r="BG609" s="232">
        <f>IF(N609="zákl. přenesená",J609,0)</f>
        <v>0</v>
      </c>
      <c r="BH609" s="232">
        <f>IF(N609="sníž. přenesená",J609,0)</f>
        <v>0</v>
      </c>
      <c r="BI609" s="232">
        <f>IF(N609="nulová",J609,0)</f>
        <v>0</v>
      </c>
      <c r="BJ609" s="19" t="s">
        <v>22</v>
      </c>
      <c r="BK609" s="232">
        <f>ROUND(I609*H609,2)</f>
        <v>0</v>
      </c>
      <c r="BL609" s="19" t="s">
        <v>256</v>
      </c>
      <c r="BM609" s="231" t="s">
        <v>806</v>
      </c>
    </row>
    <row r="610" s="2" customFormat="1">
      <c r="A610" s="40"/>
      <c r="B610" s="41"/>
      <c r="C610" s="42"/>
      <c r="D610" s="235" t="s">
        <v>288</v>
      </c>
      <c r="E610" s="42"/>
      <c r="F610" s="276" t="s">
        <v>807</v>
      </c>
      <c r="G610" s="42"/>
      <c r="H610" s="42"/>
      <c r="I610" s="138"/>
      <c r="J610" s="42"/>
      <c r="K610" s="42"/>
      <c r="L610" s="46"/>
      <c r="M610" s="277"/>
      <c r="N610" s="278"/>
      <c r="O610" s="86"/>
      <c r="P610" s="86"/>
      <c r="Q610" s="86"/>
      <c r="R610" s="86"/>
      <c r="S610" s="86"/>
      <c r="T610" s="87"/>
      <c r="U610" s="40"/>
      <c r="V610" s="40"/>
      <c r="W610" s="40"/>
      <c r="X610" s="40"/>
      <c r="Y610" s="40"/>
      <c r="Z610" s="40"/>
      <c r="AA610" s="40"/>
      <c r="AB610" s="40"/>
      <c r="AC610" s="40"/>
      <c r="AD610" s="40"/>
      <c r="AE610" s="40"/>
      <c r="AT610" s="19" t="s">
        <v>288</v>
      </c>
      <c r="AU610" s="19" t="s">
        <v>85</v>
      </c>
    </row>
    <row r="611" s="13" customFormat="1">
      <c r="A611" s="13"/>
      <c r="B611" s="233"/>
      <c r="C611" s="234"/>
      <c r="D611" s="235" t="s">
        <v>147</v>
      </c>
      <c r="E611" s="236" t="s">
        <v>20</v>
      </c>
      <c r="F611" s="237" t="s">
        <v>708</v>
      </c>
      <c r="G611" s="234"/>
      <c r="H611" s="236" t="s">
        <v>20</v>
      </c>
      <c r="I611" s="238"/>
      <c r="J611" s="234"/>
      <c r="K611" s="234"/>
      <c r="L611" s="239"/>
      <c r="M611" s="240"/>
      <c r="N611" s="241"/>
      <c r="O611" s="241"/>
      <c r="P611" s="241"/>
      <c r="Q611" s="241"/>
      <c r="R611" s="241"/>
      <c r="S611" s="241"/>
      <c r="T611" s="242"/>
      <c r="U611" s="13"/>
      <c r="V611" s="13"/>
      <c r="W611" s="13"/>
      <c r="X611" s="13"/>
      <c r="Y611" s="13"/>
      <c r="Z611" s="13"/>
      <c r="AA611" s="13"/>
      <c r="AB611" s="13"/>
      <c r="AC611" s="13"/>
      <c r="AD611" s="13"/>
      <c r="AE611" s="13"/>
      <c r="AT611" s="243" t="s">
        <v>147</v>
      </c>
      <c r="AU611" s="243" t="s">
        <v>85</v>
      </c>
      <c r="AV611" s="13" t="s">
        <v>22</v>
      </c>
      <c r="AW611" s="13" t="s">
        <v>38</v>
      </c>
      <c r="AX611" s="13" t="s">
        <v>76</v>
      </c>
      <c r="AY611" s="243" t="s">
        <v>133</v>
      </c>
    </row>
    <row r="612" s="14" customFormat="1">
      <c r="A612" s="14"/>
      <c r="B612" s="244"/>
      <c r="C612" s="245"/>
      <c r="D612" s="235" t="s">
        <v>147</v>
      </c>
      <c r="E612" s="246" t="s">
        <v>20</v>
      </c>
      <c r="F612" s="247" t="s">
        <v>808</v>
      </c>
      <c r="G612" s="245"/>
      <c r="H612" s="248">
        <v>0.35799999999999998</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147</v>
      </c>
      <c r="AU612" s="254" t="s">
        <v>85</v>
      </c>
      <c r="AV612" s="14" t="s">
        <v>85</v>
      </c>
      <c r="AW612" s="14" t="s">
        <v>38</v>
      </c>
      <c r="AX612" s="14" t="s">
        <v>76</v>
      </c>
      <c r="AY612" s="254" t="s">
        <v>133</v>
      </c>
    </row>
    <row r="613" s="15" customFormat="1">
      <c r="A613" s="15"/>
      <c r="B613" s="255"/>
      <c r="C613" s="256"/>
      <c r="D613" s="235" t="s">
        <v>147</v>
      </c>
      <c r="E613" s="257" t="s">
        <v>20</v>
      </c>
      <c r="F613" s="258" t="s">
        <v>159</v>
      </c>
      <c r="G613" s="256"/>
      <c r="H613" s="259">
        <v>0.35799999999999998</v>
      </c>
      <c r="I613" s="260"/>
      <c r="J613" s="256"/>
      <c r="K613" s="256"/>
      <c r="L613" s="261"/>
      <c r="M613" s="262"/>
      <c r="N613" s="263"/>
      <c r="O613" s="263"/>
      <c r="P613" s="263"/>
      <c r="Q613" s="263"/>
      <c r="R613" s="263"/>
      <c r="S613" s="263"/>
      <c r="T613" s="264"/>
      <c r="U613" s="15"/>
      <c r="V613" s="15"/>
      <c r="W613" s="15"/>
      <c r="X613" s="15"/>
      <c r="Y613" s="15"/>
      <c r="Z613" s="15"/>
      <c r="AA613" s="15"/>
      <c r="AB613" s="15"/>
      <c r="AC613" s="15"/>
      <c r="AD613" s="15"/>
      <c r="AE613" s="15"/>
      <c r="AT613" s="265" t="s">
        <v>147</v>
      </c>
      <c r="AU613" s="265" t="s">
        <v>85</v>
      </c>
      <c r="AV613" s="15" t="s">
        <v>160</v>
      </c>
      <c r="AW613" s="15" t="s">
        <v>38</v>
      </c>
      <c r="AX613" s="15" t="s">
        <v>22</v>
      </c>
      <c r="AY613" s="265" t="s">
        <v>133</v>
      </c>
    </row>
    <row r="614" s="2" customFormat="1" ht="24" customHeight="1">
      <c r="A614" s="40"/>
      <c r="B614" s="41"/>
      <c r="C614" s="220" t="s">
        <v>809</v>
      </c>
      <c r="D614" s="220" t="s">
        <v>136</v>
      </c>
      <c r="E614" s="221" t="s">
        <v>810</v>
      </c>
      <c r="F614" s="222" t="s">
        <v>811</v>
      </c>
      <c r="G614" s="223" t="s">
        <v>354</v>
      </c>
      <c r="H614" s="224">
        <v>122.098</v>
      </c>
      <c r="I614" s="225"/>
      <c r="J614" s="226">
        <f>ROUND(I614*H614,2)</f>
        <v>0</v>
      </c>
      <c r="K614" s="222" t="s">
        <v>207</v>
      </c>
      <c r="L614" s="46"/>
      <c r="M614" s="227" t="s">
        <v>20</v>
      </c>
      <c r="N614" s="228" t="s">
        <v>47</v>
      </c>
      <c r="O614" s="86"/>
      <c r="P614" s="229">
        <f>O614*H614</f>
        <v>0</v>
      </c>
      <c r="Q614" s="229">
        <v>0</v>
      </c>
      <c r="R614" s="229">
        <f>Q614*H614</f>
        <v>0</v>
      </c>
      <c r="S614" s="229">
        <v>0.0088000000000000005</v>
      </c>
      <c r="T614" s="230">
        <f>S614*H614</f>
        <v>1.0744624</v>
      </c>
      <c r="U614" s="40"/>
      <c r="V614" s="40"/>
      <c r="W614" s="40"/>
      <c r="X614" s="40"/>
      <c r="Y614" s="40"/>
      <c r="Z614" s="40"/>
      <c r="AA614" s="40"/>
      <c r="AB614" s="40"/>
      <c r="AC614" s="40"/>
      <c r="AD614" s="40"/>
      <c r="AE614" s="40"/>
      <c r="AR614" s="231" t="s">
        <v>256</v>
      </c>
      <c r="AT614" s="231" t="s">
        <v>136</v>
      </c>
      <c r="AU614" s="231" t="s">
        <v>85</v>
      </c>
      <c r="AY614" s="19" t="s">
        <v>133</v>
      </c>
      <c r="BE614" s="232">
        <f>IF(N614="základní",J614,0)</f>
        <v>0</v>
      </c>
      <c r="BF614" s="232">
        <f>IF(N614="snížená",J614,0)</f>
        <v>0</v>
      </c>
      <c r="BG614" s="232">
        <f>IF(N614="zákl. přenesená",J614,0)</f>
        <v>0</v>
      </c>
      <c r="BH614" s="232">
        <f>IF(N614="sníž. přenesená",J614,0)</f>
        <v>0</v>
      </c>
      <c r="BI614" s="232">
        <f>IF(N614="nulová",J614,0)</f>
        <v>0</v>
      </c>
      <c r="BJ614" s="19" t="s">
        <v>22</v>
      </c>
      <c r="BK614" s="232">
        <f>ROUND(I614*H614,2)</f>
        <v>0</v>
      </c>
      <c r="BL614" s="19" t="s">
        <v>256</v>
      </c>
      <c r="BM614" s="231" t="s">
        <v>812</v>
      </c>
    </row>
    <row r="615" s="2" customFormat="1">
      <c r="A615" s="40"/>
      <c r="B615" s="41"/>
      <c r="C615" s="42"/>
      <c r="D615" s="235" t="s">
        <v>288</v>
      </c>
      <c r="E615" s="42"/>
      <c r="F615" s="276" t="s">
        <v>807</v>
      </c>
      <c r="G615" s="42"/>
      <c r="H615" s="42"/>
      <c r="I615" s="138"/>
      <c r="J615" s="42"/>
      <c r="K615" s="42"/>
      <c r="L615" s="46"/>
      <c r="M615" s="277"/>
      <c r="N615" s="278"/>
      <c r="O615" s="86"/>
      <c r="P615" s="86"/>
      <c r="Q615" s="86"/>
      <c r="R615" s="86"/>
      <c r="S615" s="86"/>
      <c r="T615" s="87"/>
      <c r="U615" s="40"/>
      <c r="V615" s="40"/>
      <c r="W615" s="40"/>
      <c r="X615" s="40"/>
      <c r="Y615" s="40"/>
      <c r="Z615" s="40"/>
      <c r="AA615" s="40"/>
      <c r="AB615" s="40"/>
      <c r="AC615" s="40"/>
      <c r="AD615" s="40"/>
      <c r="AE615" s="40"/>
      <c r="AT615" s="19" t="s">
        <v>288</v>
      </c>
      <c r="AU615" s="19" t="s">
        <v>85</v>
      </c>
    </row>
    <row r="616" s="13" customFormat="1">
      <c r="A616" s="13"/>
      <c r="B616" s="233"/>
      <c r="C616" s="234"/>
      <c r="D616" s="235" t="s">
        <v>147</v>
      </c>
      <c r="E616" s="236" t="s">
        <v>20</v>
      </c>
      <c r="F616" s="237" t="s">
        <v>708</v>
      </c>
      <c r="G616" s="234"/>
      <c r="H616" s="236" t="s">
        <v>20</v>
      </c>
      <c r="I616" s="238"/>
      <c r="J616" s="234"/>
      <c r="K616" s="234"/>
      <c r="L616" s="239"/>
      <c r="M616" s="240"/>
      <c r="N616" s="241"/>
      <c r="O616" s="241"/>
      <c r="P616" s="241"/>
      <c r="Q616" s="241"/>
      <c r="R616" s="241"/>
      <c r="S616" s="241"/>
      <c r="T616" s="242"/>
      <c r="U616" s="13"/>
      <c r="V616" s="13"/>
      <c r="W616" s="13"/>
      <c r="X616" s="13"/>
      <c r="Y616" s="13"/>
      <c r="Z616" s="13"/>
      <c r="AA616" s="13"/>
      <c r="AB616" s="13"/>
      <c r="AC616" s="13"/>
      <c r="AD616" s="13"/>
      <c r="AE616" s="13"/>
      <c r="AT616" s="243" t="s">
        <v>147</v>
      </c>
      <c r="AU616" s="243" t="s">
        <v>85</v>
      </c>
      <c r="AV616" s="13" t="s">
        <v>22</v>
      </c>
      <c r="AW616" s="13" t="s">
        <v>38</v>
      </c>
      <c r="AX616" s="13" t="s">
        <v>76</v>
      </c>
      <c r="AY616" s="243" t="s">
        <v>133</v>
      </c>
    </row>
    <row r="617" s="13" customFormat="1">
      <c r="A617" s="13"/>
      <c r="B617" s="233"/>
      <c r="C617" s="234"/>
      <c r="D617" s="235" t="s">
        <v>147</v>
      </c>
      <c r="E617" s="236" t="s">
        <v>20</v>
      </c>
      <c r="F617" s="237" t="s">
        <v>709</v>
      </c>
      <c r="G617" s="234"/>
      <c r="H617" s="236" t="s">
        <v>20</v>
      </c>
      <c r="I617" s="238"/>
      <c r="J617" s="234"/>
      <c r="K617" s="234"/>
      <c r="L617" s="239"/>
      <c r="M617" s="240"/>
      <c r="N617" s="241"/>
      <c r="O617" s="241"/>
      <c r="P617" s="241"/>
      <c r="Q617" s="241"/>
      <c r="R617" s="241"/>
      <c r="S617" s="241"/>
      <c r="T617" s="242"/>
      <c r="U617" s="13"/>
      <c r="V617" s="13"/>
      <c r="W617" s="13"/>
      <c r="X617" s="13"/>
      <c r="Y617" s="13"/>
      <c r="Z617" s="13"/>
      <c r="AA617" s="13"/>
      <c r="AB617" s="13"/>
      <c r="AC617" s="13"/>
      <c r="AD617" s="13"/>
      <c r="AE617" s="13"/>
      <c r="AT617" s="243" t="s">
        <v>147</v>
      </c>
      <c r="AU617" s="243" t="s">
        <v>85</v>
      </c>
      <c r="AV617" s="13" t="s">
        <v>22</v>
      </c>
      <c r="AW617" s="13" t="s">
        <v>38</v>
      </c>
      <c r="AX617" s="13" t="s">
        <v>76</v>
      </c>
      <c r="AY617" s="243" t="s">
        <v>133</v>
      </c>
    </row>
    <row r="618" s="14" customFormat="1">
      <c r="A618" s="14"/>
      <c r="B618" s="244"/>
      <c r="C618" s="245"/>
      <c r="D618" s="235" t="s">
        <v>147</v>
      </c>
      <c r="E618" s="246" t="s">
        <v>20</v>
      </c>
      <c r="F618" s="247" t="s">
        <v>813</v>
      </c>
      <c r="G618" s="245"/>
      <c r="H618" s="248">
        <v>82.603999999999999</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147</v>
      </c>
      <c r="AU618" s="254" t="s">
        <v>85</v>
      </c>
      <c r="AV618" s="14" t="s">
        <v>85</v>
      </c>
      <c r="AW618" s="14" t="s">
        <v>38</v>
      </c>
      <c r="AX618" s="14" t="s">
        <v>76</v>
      </c>
      <c r="AY618" s="254" t="s">
        <v>133</v>
      </c>
    </row>
    <row r="619" s="14" customFormat="1">
      <c r="A619" s="14"/>
      <c r="B619" s="244"/>
      <c r="C619" s="245"/>
      <c r="D619" s="235" t="s">
        <v>147</v>
      </c>
      <c r="E619" s="246" t="s">
        <v>20</v>
      </c>
      <c r="F619" s="247" t="s">
        <v>814</v>
      </c>
      <c r="G619" s="245"/>
      <c r="H619" s="248">
        <v>39.494</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147</v>
      </c>
      <c r="AU619" s="254" t="s">
        <v>85</v>
      </c>
      <c r="AV619" s="14" t="s">
        <v>85</v>
      </c>
      <c r="AW619" s="14" t="s">
        <v>38</v>
      </c>
      <c r="AX619" s="14" t="s">
        <v>76</v>
      </c>
      <c r="AY619" s="254" t="s">
        <v>133</v>
      </c>
    </row>
    <row r="620" s="15" customFormat="1">
      <c r="A620" s="15"/>
      <c r="B620" s="255"/>
      <c r="C620" s="256"/>
      <c r="D620" s="235" t="s">
        <v>147</v>
      </c>
      <c r="E620" s="257" t="s">
        <v>20</v>
      </c>
      <c r="F620" s="258" t="s">
        <v>159</v>
      </c>
      <c r="G620" s="256"/>
      <c r="H620" s="259">
        <v>122.098</v>
      </c>
      <c r="I620" s="260"/>
      <c r="J620" s="256"/>
      <c r="K620" s="256"/>
      <c r="L620" s="261"/>
      <c r="M620" s="262"/>
      <c r="N620" s="263"/>
      <c r="O620" s="263"/>
      <c r="P620" s="263"/>
      <c r="Q620" s="263"/>
      <c r="R620" s="263"/>
      <c r="S620" s="263"/>
      <c r="T620" s="264"/>
      <c r="U620" s="15"/>
      <c r="V620" s="15"/>
      <c r="W620" s="15"/>
      <c r="X620" s="15"/>
      <c r="Y620" s="15"/>
      <c r="Z620" s="15"/>
      <c r="AA620" s="15"/>
      <c r="AB620" s="15"/>
      <c r="AC620" s="15"/>
      <c r="AD620" s="15"/>
      <c r="AE620" s="15"/>
      <c r="AT620" s="265" t="s">
        <v>147</v>
      </c>
      <c r="AU620" s="265" t="s">
        <v>85</v>
      </c>
      <c r="AV620" s="15" t="s">
        <v>160</v>
      </c>
      <c r="AW620" s="15" t="s">
        <v>38</v>
      </c>
      <c r="AX620" s="15" t="s">
        <v>22</v>
      </c>
      <c r="AY620" s="265" t="s">
        <v>133</v>
      </c>
    </row>
    <row r="621" s="2" customFormat="1" ht="24" customHeight="1">
      <c r="A621" s="40"/>
      <c r="B621" s="41"/>
      <c r="C621" s="220" t="s">
        <v>815</v>
      </c>
      <c r="D621" s="220" t="s">
        <v>136</v>
      </c>
      <c r="E621" s="221" t="s">
        <v>816</v>
      </c>
      <c r="F621" s="222" t="s">
        <v>817</v>
      </c>
      <c r="G621" s="223" t="s">
        <v>183</v>
      </c>
      <c r="H621" s="224">
        <v>100.214</v>
      </c>
      <c r="I621" s="225"/>
      <c r="J621" s="226">
        <f>ROUND(I621*H621,2)</f>
        <v>0</v>
      </c>
      <c r="K621" s="222" t="s">
        <v>140</v>
      </c>
      <c r="L621" s="46"/>
      <c r="M621" s="227" t="s">
        <v>20</v>
      </c>
      <c r="N621" s="228" t="s">
        <v>47</v>
      </c>
      <c r="O621" s="86"/>
      <c r="P621" s="229">
        <f>O621*H621</f>
        <v>0</v>
      </c>
      <c r="Q621" s="229">
        <v>0</v>
      </c>
      <c r="R621" s="229">
        <f>Q621*H621</f>
        <v>0</v>
      </c>
      <c r="S621" s="229">
        <v>0</v>
      </c>
      <c r="T621" s="230">
        <f>S621*H621</f>
        <v>0</v>
      </c>
      <c r="U621" s="40"/>
      <c r="V621" s="40"/>
      <c r="W621" s="40"/>
      <c r="X621" s="40"/>
      <c r="Y621" s="40"/>
      <c r="Z621" s="40"/>
      <c r="AA621" s="40"/>
      <c r="AB621" s="40"/>
      <c r="AC621" s="40"/>
      <c r="AD621" s="40"/>
      <c r="AE621" s="40"/>
      <c r="AR621" s="231" t="s">
        <v>256</v>
      </c>
      <c r="AT621" s="231" t="s">
        <v>136</v>
      </c>
      <c r="AU621" s="231" t="s">
        <v>85</v>
      </c>
      <c r="AY621" s="19" t="s">
        <v>133</v>
      </c>
      <c r="BE621" s="232">
        <f>IF(N621="základní",J621,0)</f>
        <v>0</v>
      </c>
      <c r="BF621" s="232">
        <f>IF(N621="snížená",J621,0)</f>
        <v>0</v>
      </c>
      <c r="BG621" s="232">
        <f>IF(N621="zákl. přenesená",J621,0)</f>
        <v>0</v>
      </c>
      <c r="BH621" s="232">
        <f>IF(N621="sníž. přenesená",J621,0)</f>
        <v>0</v>
      </c>
      <c r="BI621" s="232">
        <f>IF(N621="nulová",J621,0)</f>
        <v>0</v>
      </c>
      <c r="BJ621" s="19" t="s">
        <v>22</v>
      </c>
      <c r="BK621" s="232">
        <f>ROUND(I621*H621,2)</f>
        <v>0</v>
      </c>
      <c r="BL621" s="19" t="s">
        <v>256</v>
      </c>
      <c r="BM621" s="231" t="s">
        <v>818</v>
      </c>
    </row>
    <row r="622" s="13" customFormat="1">
      <c r="A622" s="13"/>
      <c r="B622" s="233"/>
      <c r="C622" s="234"/>
      <c r="D622" s="235" t="s">
        <v>147</v>
      </c>
      <c r="E622" s="236" t="s">
        <v>20</v>
      </c>
      <c r="F622" s="237" t="s">
        <v>543</v>
      </c>
      <c r="G622" s="234"/>
      <c r="H622" s="236" t="s">
        <v>20</v>
      </c>
      <c r="I622" s="238"/>
      <c r="J622" s="234"/>
      <c r="K622" s="234"/>
      <c r="L622" s="239"/>
      <c r="M622" s="240"/>
      <c r="N622" s="241"/>
      <c r="O622" s="241"/>
      <c r="P622" s="241"/>
      <c r="Q622" s="241"/>
      <c r="R622" s="241"/>
      <c r="S622" s="241"/>
      <c r="T622" s="242"/>
      <c r="U622" s="13"/>
      <c r="V622" s="13"/>
      <c r="W622" s="13"/>
      <c r="X622" s="13"/>
      <c r="Y622" s="13"/>
      <c r="Z622" s="13"/>
      <c r="AA622" s="13"/>
      <c r="AB622" s="13"/>
      <c r="AC622" s="13"/>
      <c r="AD622" s="13"/>
      <c r="AE622" s="13"/>
      <c r="AT622" s="243" t="s">
        <v>147</v>
      </c>
      <c r="AU622" s="243" t="s">
        <v>85</v>
      </c>
      <c r="AV622" s="13" t="s">
        <v>22</v>
      </c>
      <c r="AW622" s="13" t="s">
        <v>38</v>
      </c>
      <c r="AX622" s="13" t="s">
        <v>76</v>
      </c>
      <c r="AY622" s="243" t="s">
        <v>133</v>
      </c>
    </row>
    <row r="623" s="14" customFormat="1">
      <c r="A623" s="14"/>
      <c r="B623" s="244"/>
      <c r="C623" s="245"/>
      <c r="D623" s="235" t="s">
        <v>147</v>
      </c>
      <c r="E623" s="246" t="s">
        <v>20</v>
      </c>
      <c r="F623" s="247" t="s">
        <v>573</v>
      </c>
      <c r="G623" s="245"/>
      <c r="H623" s="248">
        <v>46.634</v>
      </c>
      <c r="I623" s="249"/>
      <c r="J623" s="245"/>
      <c r="K623" s="245"/>
      <c r="L623" s="250"/>
      <c r="M623" s="251"/>
      <c r="N623" s="252"/>
      <c r="O623" s="252"/>
      <c r="P623" s="252"/>
      <c r="Q623" s="252"/>
      <c r="R623" s="252"/>
      <c r="S623" s="252"/>
      <c r="T623" s="253"/>
      <c r="U623" s="14"/>
      <c r="V623" s="14"/>
      <c r="W623" s="14"/>
      <c r="X623" s="14"/>
      <c r="Y623" s="14"/>
      <c r="Z623" s="14"/>
      <c r="AA623" s="14"/>
      <c r="AB623" s="14"/>
      <c r="AC623" s="14"/>
      <c r="AD623" s="14"/>
      <c r="AE623" s="14"/>
      <c r="AT623" s="254" t="s">
        <v>147</v>
      </c>
      <c r="AU623" s="254" t="s">
        <v>85</v>
      </c>
      <c r="AV623" s="14" t="s">
        <v>85</v>
      </c>
      <c r="AW623" s="14" t="s">
        <v>38</v>
      </c>
      <c r="AX623" s="14" t="s">
        <v>76</v>
      </c>
      <c r="AY623" s="254" t="s">
        <v>133</v>
      </c>
    </row>
    <row r="624" s="14" customFormat="1">
      <c r="A624" s="14"/>
      <c r="B624" s="244"/>
      <c r="C624" s="245"/>
      <c r="D624" s="235" t="s">
        <v>147</v>
      </c>
      <c r="E624" s="246" t="s">
        <v>20</v>
      </c>
      <c r="F624" s="247" t="s">
        <v>574</v>
      </c>
      <c r="G624" s="245"/>
      <c r="H624" s="248">
        <v>48.808</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147</v>
      </c>
      <c r="AU624" s="254" t="s">
        <v>85</v>
      </c>
      <c r="AV624" s="14" t="s">
        <v>85</v>
      </c>
      <c r="AW624" s="14" t="s">
        <v>38</v>
      </c>
      <c r="AX624" s="14" t="s">
        <v>76</v>
      </c>
      <c r="AY624" s="254" t="s">
        <v>133</v>
      </c>
    </row>
    <row r="625" s="15" customFormat="1">
      <c r="A625" s="15"/>
      <c r="B625" s="255"/>
      <c r="C625" s="256"/>
      <c r="D625" s="235" t="s">
        <v>147</v>
      </c>
      <c r="E625" s="257" t="s">
        <v>20</v>
      </c>
      <c r="F625" s="258" t="s">
        <v>159</v>
      </c>
      <c r="G625" s="256"/>
      <c r="H625" s="259">
        <v>95.441999999999993</v>
      </c>
      <c r="I625" s="260"/>
      <c r="J625" s="256"/>
      <c r="K625" s="256"/>
      <c r="L625" s="261"/>
      <c r="M625" s="262"/>
      <c r="N625" s="263"/>
      <c r="O625" s="263"/>
      <c r="P625" s="263"/>
      <c r="Q625" s="263"/>
      <c r="R625" s="263"/>
      <c r="S625" s="263"/>
      <c r="T625" s="264"/>
      <c r="U625" s="15"/>
      <c r="V625" s="15"/>
      <c r="W625" s="15"/>
      <c r="X625" s="15"/>
      <c r="Y625" s="15"/>
      <c r="Z625" s="15"/>
      <c r="AA625" s="15"/>
      <c r="AB625" s="15"/>
      <c r="AC625" s="15"/>
      <c r="AD625" s="15"/>
      <c r="AE625" s="15"/>
      <c r="AT625" s="265" t="s">
        <v>147</v>
      </c>
      <c r="AU625" s="265" t="s">
        <v>85</v>
      </c>
      <c r="AV625" s="15" t="s">
        <v>160</v>
      </c>
      <c r="AW625" s="15" t="s">
        <v>38</v>
      </c>
      <c r="AX625" s="15" t="s">
        <v>76</v>
      </c>
      <c r="AY625" s="265" t="s">
        <v>133</v>
      </c>
    </row>
    <row r="626" s="14" customFormat="1">
      <c r="A626" s="14"/>
      <c r="B626" s="244"/>
      <c r="C626" s="245"/>
      <c r="D626" s="235" t="s">
        <v>147</v>
      </c>
      <c r="E626" s="246" t="s">
        <v>20</v>
      </c>
      <c r="F626" s="247" t="s">
        <v>819</v>
      </c>
      <c r="G626" s="245"/>
      <c r="H626" s="248">
        <v>100.214</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147</v>
      </c>
      <c r="AU626" s="254" t="s">
        <v>85</v>
      </c>
      <c r="AV626" s="14" t="s">
        <v>85</v>
      </c>
      <c r="AW626" s="14" t="s">
        <v>38</v>
      </c>
      <c r="AX626" s="14" t="s">
        <v>22</v>
      </c>
      <c r="AY626" s="254" t="s">
        <v>133</v>
      </c>
    </row>
    <row r="627" s="2" customFormat="1" ht="16.5" customHeight="1">
      <c r="A627" s="40"/>
      <c r="B627" s="41"/>
      <c r="C627" s="266" t="s">
        <v>820</v>
      </c>
      <c r="D627" s="266" t="s">
        <v>220</v>
      </c>
      <c r="E627" s="267" t="s">
        <v>821</v>
      </c>
      <c r="F627" s="268" t="s">
        <v>822</v>
      </c>
      <c r="G627" s="269" t="s">
        <v>714</v>
      </c>
      <c r="H627" s="270">
        <v>0.34200000000000003</v>
      </c>
      <c r="I627" s="271"/>
      <c r="J627" s="272">
        <f>ROUND(I627*H627,2)</f>
        <v>0</v>
      </c>
      <c r="K627" s="268" t="s">
        <v>207</v>
      </c>
      <c r="L627" s="273"/>
      <c r="M627" s="274" t="s">
        <v>20</v>
      </c>
      <c r="N627" s="275" t="s">
        <v>47</v>
      </c>
      <c r="O627" s="86"/>
      <c r="P627" s="229">
        <f>O627*H627</f>
        <v>0</v>
      </c>
      <c r="Q627" s="229">
        <v>0.55000000000000004</v>
      </c>
      <c r="R627" s="229">
        <f>Q627*H627</f>
        <v>0.18810000000000002</v>
      </c>
      <c r="S627" s="229">
        <v>0</v>
      </c>
      <c r="T627" s="230">
        <f>S627*H627</f>
        <v>0</v>
      </c>
      <c r="U627" s="40"/>
      <c r="V627" s="40"/>
      <c r="W627" s="40"/>
      <c r="X627" s="40"/>
      <c r="Y627" s="40"/>
      <c r="Z627" s="40"/>
      <c r="AA627" s="40"/>
      <c r="AB627" s="40"/>
      <c r="AC627" s="40"/>
      <c r="AD627" s="40"/>
      <c r="AE627" s="40"/>
      <c r="AR627" s="231" t="s">
        <v>358</v>
      </c>
      <c r="AT627" s="231" t="s">
        <v>220</v>
      </c>
      <c r="AU627" s="231" t="s">
        <v>85</v>
      </c>
      <c r="AY627" s="19" t="s">
        <v>133</v>
      </c>
      <c r="BE627" s="232">
        <f>IF(N627="základní",J627,0)</f>
        <v>0</v>
      </c>
      <c r="BF627" s="232">
        <f>IF(N627="snížená",J627,0)</f>
        <v>0</v>
      </c>
      <c r="BG627" s="232">
        <f>IF(N627="zákl. přenesená",J627,0)</f>
        <v>0</v>
      </c>
      <c r="BH627" s="232">
        <f>IF(N627="sníž. přenesená",J627,0)</f>
        <v>0</v>
      </c>
      <c r="BI627" s="232">
        <f>IF(N627="nulová",J627,0)</f>
        <v>0</v>
      </c>
      <c r="BJ627" s="19" t="s">
        <v>22</v>
      </c>
      <c r="BK627" s="232">
        <f>ROUND(I627*H627,2)</f>
        <v>0</v>
      </c>
      <c r="BL627" s="19" t="s">
        <v>256</v>
      </c>
      <c r="BM627" s="231" t="s">
        <v>823</v>
      </c>
    </row>
    <row r="628" s="14" customFormat="1">
      <c r="A628" s="14"/>
      <c r="B628" s="244"/>
      <c r="C628" s="245"/>
      <c r="D628" s="235" t="s">
        <v>147</v>
      </c>
      <c r="E628" s="246" t="s">
        <v>20</v>
      </c>
      <c r="F628" s="247" t="s">
        <v>824</v>
      </c>
      <c r="G628" s="245"/>
      <c r="H628" s="248">
        <v>0.34200000000000003</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147</v>
      </c>
      <c r="AU628" s="254" t="s">
        <v>85</v>
      </c>
      <c r="AV628" s="14" t="s">
        <v>85</v>
      </c>
      <c r="AW628" s="14" t="s">
        <v>38</v>
      </c>
      <c r="AX628" s="14" t="s">
        <v>22</v>
      </c>
      <c r="AY628" s="254" t="s">
        <v>133</v>
      </c>
    </row>
    <row r="629" s="2" customFormat="1" ht="24" customHeight="1">
      <c r="A629" s="40"/>
      <c r="B629" s="41"/>
      <c r="C629" s="220" t="s">
        <v>825</v>
      </c>
      <c r="D629" s="220" t="s">
        <v>136</v>
      </c>
      <c r="E629" s="221" t="s">
        <v>826</v>
      </c>
      <c r="F629" s="222" t="s">
        <v>827</v>
      </c>
      <c r="G629" s="223" t="s">
        <v>183</v>
      </c>
      <c r="H629" s="224">
        <v>122.098</v>
      </c>
      <c r="I629" s="225"/>
      <c r="J629" s="226">
        <f>ROUND(I629*H629,2)</f>
        <v>0</v>
      </c>
      <c r="K629" s="222" t="s">
        <v>207</v>
      </c>
      <c r="L629" s="46"/>
      <c r="M629" s="227" t="s">
        <v>20</v>
      </c>
      <c r="N629" s="228" t="s">
        <v>47</v>
      </c>
      <c r="O629" s="86"/>
      <c r="P629" s="229">
        <f>O629*H629</f>
        <v>0</v>
      </c>
      <c r="Q629" s="229">
        <v>0.019460000000000002</v>
      </c>
      <c r="R629" s="229">
        <f>Q629*H629</f>
        <v>2.3760270800000001</v>
      </c>
      <c r="S629" s="229">
        <v>0</v>
      </c>
      <c r="T629" s="230">
        <f>S629*H629</f>
        <v>0</v>
      </c>
      <c r="U629" s="40"/>
      <c r="V629" s="40"/>
      <c r="W629" s="40"/>
      <c r="X629" s="40"/>
      <c r="Y629" s="40"/>
      <c r="Z629" s="40"/>
      <c r="AA629" s="40"/>
      <c r="AB629" s="40"/>
      <c r="AC629" s="40"/>
      <c r="AD629" s="40"/>
      <c r="AE629" s="40"/>
      <c r="AR629" s="231" t="s">
        <v>256</v>
      </c>
      <c r="AT629" s="231" t="s">
        <v>136</v>
      </c>
      <c r="AU629" s="231" t="s">
        <v>85</v>
      </c>
      <c r="AY629" s="19" t="s">
        <v>133</v>
      </c>
      <c r="BE629" s="232">
        <f>IF(N629="základní",J629,0)</f>
        <v>0</v>
      </c>
      <c r="BF629" s="232">
        <f>IF(N629="snížená",J629,0)</f>
        <v>0</v>
      </c>
      <c r="BG629" s="232">
        <f>IF(N629="zákl. přenesená",J629,0)</f>
        <v>0</v>
      </c>
      <c r="BH629" s="232">
        <f>IF(N629="sníž. přenesená",J629,0)</f>
        <v>0</v>
      </c>
      <c r="BI629" s="232">
        <f>IF(N629="nulová",J629,0)</f>
        <v>0</v>
      </c>
      <c r="BJ629" s="19" t="s">
        <v>22</v>
      </c>
      <c r="BK629" s="232">
        <f>ROUND(I629*H629,2)</f>
        <v>0</v>
      </c>
      <c r="BL629" s="19" t="s">
        <v>256</v>
      </c>
      <c r="BM629" s="231" t="s">
        <v>828</v>
      </c>
    </row>
    <row r="630" s="2" customFormat="1">
      <c r="A630" s="40"/>
      <c r="B630" s="41"/>
      <c r="C630" s="42"/>
      <c r="D630" s="235" t="s">
        <v>288</v>
      </c>
      <c r="E630" s="42"/>
      <c r="F630" s="276" t="s">
        <v>807</v>
      </c>
      <c r="G630" s="42"/>
      <c r="H630" s="42"/>
      <c r="I630" s="138"/>
      <c r="J630" s="42"/>
      <c r="K630" s="42"/>
      <c r="L630" s="46"/>
      <c r="M630" s="277"/>
      <c r="N630" s="278"/>
      <c r="O630" s="86"/>
      <c r="P630" s="86"/>
      <c r="Q630" s="86"/>
      <c r="R630" s="86"/>
      <c r="S630" s="86"/>
      <c r="T630" s="87"/>
      <c r="U630" s="40"/>
      <c r="V630" s="40"/>
      <c r="W630" s="40"/>
      <c r="X630" s="40"/>
      <c r="Y630" s="40"/>
      <c r="Z630" s="40"/>
      <c r="AA630" s="40"/>
      <c r="AB630" s="40"/>
      <c r="AC630" s="40"/>
      <c r="AD630" s="40"/>
      <c r="AE630" s="40"/>
      <c r="AT630" s="19" t="s">
        <v>288</v>
      </c>
      <c r="AU630" s="19" t="s">
        <v>85</v>
      </c>
    </row>
    <row r="631" s="13" customFormat="1">
      <c r="A631" s="13"/>
      <c r="B631" s="233"/>
      <c r="C631" s="234"/>
      <c r="D631" s="235" t="s">
        <v>147</v>
      </c>
      <c r="E631" s="236" t="s">
        <v>20</v>
      </c>
      <c r="F631" s="237" t="s">
        <v>708</v>
      </c>
      <c r="G631" s="234"/>
      <c r="H631" s="236" t="s">
        <v>20</v>
      </c>
      <c r="I631" s="238"/>
      <c r="J631" s="234"/>
      <c r="K631" s="234"/>
      <c r="L631" s="239"/>
      <c r="M631" s="240"/>
      <c r="N631" s="241"/>
      <c r="O631" s="241"/>
      <c r="P631" s="241"/>
      <c r="Q631" s="241"/>
      <c r="R631" s="241"/>
      <c r="S631" s="241"/>
      <c r="T631" s="242"/>
      <c r="U631" s="13"/>
      <c r="V631" s="13"/>
      <c r="W631" s="13"/>
      <c r="X631" s="13"/>
      <c r="Y631" s="13"/>
      <c r="Z631" s="13"/>
      <c r="AA631" s="13"/>
      <c r="AB631" s="13"/>
      <c r="AC631" s="13"/>
      <c r="AD631" s="13"/>
      <c r="AE631" s="13"/>
      <c r="AT631" s="243" t="s">
        <v>147</v>
      </c>
      <c r="AU631" s="243" t="s">
        <v>85</v>
      </c>
      <c r="AV631" s="13" t="s">
        <v>22</v>
      </c>
      <c r="AW631" s="13" t="s">
        <v>38</v>
      </c>
      <c r="AX631" s="13" t="s">
        <v>76</v>
      </c>
      <c r="AY631" s="243" t="s">
        <v>133</v>
      </c>
    </row>
    <row r="632" s="13" customFormat="1">
      <c r="A632" s="13"/>
      <c r="B632" s="233"/>
      <c r="C632" s="234"/>
      <c r="D632" s="235" t="s">
        <v>147</v>
      </c>
      <c r="E632" s="236" t="s">
        <v>20</v>
      </c>
      <c r="F632" s="237" t="s">
        <v>709</v>
      </c>
      <c r="G632" s="234"/>
      <c r="H632" s="236" t="s">
        <v>20</v>
      </c>
      <c r="I632" s="238"/>
      <c r="J632" s="234"/>
      <c r="K632" s="234"/>
      <c r="L632" s="239"/>
      <c r="M632" s="240"/>
      <c r="N632" s="241"/>
      <c r="O632" s="241"/>
      <c r="P632" s="241"/>
      <c r="Q632" s="241"/>
      <c r="R632" s="241"/>
      <c r="S632" s="241"/>
      <c r="T632" s="242"/>
      <c r="U632" s="13"/>
      <c r="V632" s="13"/>
      <c r="W632" s="13"/>
      <c r="X632" s="13"/>
      <c r="Y632" s="13"/>
      <c r="Z632" s="13"/>
      <c r="AA632" s="13"/>
      <c r="AB632" s="13"/>
      <c r="AC632" s="13"/>
      <c r="AD632" s="13"/>
      <c r="AE632" s="13"/>
      <c r="AT632" s="243" t="s">
        <v>147</v>
      </c>
      <c r="AU632" s="243" t="s">
        <v>85</v>
      </c>
      <c r="AV632" s="13" t="s">
        <v>22</v>
      </c>
      <c r="AW632" s="13" t="s">
        <v>38</v>
      </c>
      <c r="AX632" s="13" t="s">
        <v>76</v>
      </c>
      <c r="AY632" s="243" t="s">
        <v>133</v>
      </c>
    </row>
    <row r="633" s="14" customFormat="1">
      <c r="A633" s="14"/>
      <c r="B633" s="244"/>
      <c r="C633" s="245"/>
      <c r="D633" s="235" t="s">
        <v>147</v>
      </c>
      <c r="E633" s="246" t="s">
        <v>20</v>
      </c>
      <c r="F633" s="247" t="s">
        <v>813</v>
      </c>
      <c r="G633" s="245"/>
      <c r="H633" s="248">
        <v>82.603999999999999</v>
      </c>
      <c r="I633" s="249"/>
      <c r="J633" s="245"/>
      <c r="K633" s="245"/>
      <c r="L633" s="250"/>
      <c r="M633" s="251"/>
      <c r="N633" s="252"/>
      <c r="O633" s="252"/>
      <c r="P633" s="252"/>
      <c r="Q633" s="252"/>
      <c r="R633" s="252"/>
      <c r="S633" s="252"/>
      <c r="T633" s="253"/>
      <c r="U633" s="14"/>
      <c r="V633" s="14"/>
      <c r="W633" s="14"/>
      <c r="X633" s="14"/>
      <c r="Y633" s="14"/>
      <c r="Z633" s="14"/>
      <c r="AA633" s="14"/>
      <c r="AB633" s="14"/>
      <c r="AC633" s="14"/>
      <c r="AD633" s="14"/>
      <c r="AE633" s="14"/>
      <c r="AT633" s="254" t="s">
        <v>147</v>
      </c>
      <c r="AU633" s="254" t="s">
        <v>85</v>
      </c>
      <c r="AV633" s="14" t="s">
        <v>85</v>
      </c>
      <c r="AW633" s="14" t="s">
        <v>38</v>
      </c>
      <c r="AX633" s="14" t="s">
        <v>76</v>
      </c>
      <c r="AY633" s="254" t="s">
        <v>133</v>
      </c>
    </row>
    <row r="634" s="14" customFormat="1">
      <c r="A634" s="14"/>
      <c r="B634" s="244"/>
      <c r="C634" s="245"/>
      <c r="D634" s="235" t="s">
        <v>147</v>
      </c>
      <c r="E634" s="246" t="s">
        <v>20</v>
      </c>
      <c r="F634" s="247" t="s">
        <v>814</v>
      </c>
      <c r="G634" s="245"/>
      <c r="H634" s="248">
        <v>39.494</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147</v>
      </c>
      <c r="AU634" s="254" t="s">
        <v>85</v>
      </c>
      <c r="AV634" s="14" t="s">
        <v>85</v>
      </c>
      <c r="AW634" s="14" t="s">
        <v>38</v>
      </c>
      <c r="AX634" s="14" t="s">
        <v>76</v>
      </c>
      <c r="AY634" s="254" t="s">
        <v>133</v>
      </c>
    </row>
    <row r="635" s="15" customFormat="1">
      <c r="A635" s="15"/>
      <c r="B635" s="255"/>
      <c r="C635" s="256"/>
      <c r="D635" s="235" t="s">
        <v>147</v>
      </c>
      <c r="E635" s="257" t="s">
        <v>20</v>
      </c>
      <c r="F635" s="258" t="s">
        <v>159</v>
      </c>
      <c r="G635" s="256"/>
      <c r="H635" s="259">
        <v>122.098</v>
      </c>
      <c r="I635" s="260"/>
      <c r="J635" s="256"/>
      <c r="K635" s="256"/>
      <c r="L635" s="261"/>
      <c r="M635" s="262"/>
      <c r="N635" s="263"/>
      <c r="O635" s="263"/>
      <c r="P635" s="263"/>
      <c r="Q635" s="263"/>
      <c r="R635" s="263"/>
      <c r="S635" s="263"/>
      <c r="T635" s="264"/>
      <c r="U635" s="15"/>
      <c r="V635" s="15"/>
      <c r="W635" s="15"/>
      <c r="X635" s="15"/>
      <c r="Y635" s="15"/>
      <c r="Z635" s="15"/>
      <c r="AA635" s="15"/>
      <c r="AB635" s="15"/>
      <c r="AC635" s="15"/>
      <c r="AD635" s="15"/>
      <c r="AE635" s="15"/>
      <c r="AT635" s="265" t="s">
        <v>147</v>
      </c>
      <c r="AU635" s="265" t="s">
        <v>85</v>
      </c>
      <c r="AV635" s="15" t="s">
        <v>160</v>
      </c>
      <c r="AW635" s="15" t="s">
        <v>38</v>
      </c>
      <c r="AX635" s="15" t="s">
        <v>22</v>
      </c>
      <c r="AY635" s="265" t="s">
        <v>133</v>
      </c>
    </row>
    <row r="636" s="2" customFormat="1" ht="24" customHeight="1">
      <c r="A636" s="40"/>
      <c r="B636" s="41"/>
      <c r="C636" s="220" t="s">
        <v>829</v>
      </c>
      <c r="D636" s="220" t="s">
        <v>136</v>
      </c>
      <c r="E636" s="221" t="s">
        <v>830</v>
      </c>
      <c r="F636" s="222" t="s">
        <v>831</v>
      </c>
      <c r="G636" s="223" t="s">
        <v>714</v>
      </c>
      <c r="H636" s="224">
        <v>0.34200000000000003</v>
      </c>
      <c r="I636" s="225"/>
      <c r="J636" s="226">
        <f>ROUND(I636*H636,2)</f>
        <v>0</v>
      </c>
      <c r="K636" s="222" t="s">
        <v>207</v>
      </c>
      <c r="L636" s="46"/>
      <c r="M636" s="227" t="s">
        <v>20</v>
      </c>
      <c r="N636" s="228" t="s">
        <v>47</v>
      </c>
      <c r="O636" s="86"/>
      <c r="P636" s="229">
        <f>O636*H636</f>
        <v>0</v>
      </c>
      <c r="Q636" s="229">
        <v>0.021914471000000001</v>
      </c>
      <c r="R636" s="229">
        <f>Q636*H636</f>
        <v>0.0074947490820000007</v>
      </c>
      <c r="S636" s="229">
        <v>0</v>
      </c>
      <c r="T636" s="230">
        <f>S636*H636</f>
        <v>0</v>
      </c>
      <c r="U636" s="40"/>
      <c r="V636" s="40"/>
      <c r="W636" s="40"/>
      <c r="X636" s="40"/>
      <c r="Y636" s="40"/>
      <c r="Z636" s="40"/>
      <c r="AA636" s="40"/>
      <c r="AB636" s="40"/>
      <c r="AC636" s="40"/>
      <c r="AD636" s="40"/>
      <c r="AE636" s="40"/>
      <c r="AR636" s="231" t="s">
        <v>256</v>
      </c>
      <c r="AT636" s="231" t="s">
        <v>136</v>
      </c>
      <c r="AU636" s="231" t="s">
        <v>85</v>
      </c>
      <c r="AY636" s="19" t="s">
        <v>133</v>
      </c>
      <c r="BE636" s="232">
        <f>IF(N636="základní",J636,0)</f>
        <v>0</v>
      </c>
      <c r="BF636" s="232">
        <f>IF(N636="snížená",J636,0)</f>
        <v>0</v>
      </c>
      <c r="BG636" s="232">
        <f>IF(N636="zákl. přenesená",J636,0)</f>
        <v>0</v>
      </c>
      <c r="BH636" s="232">
        <f>IF(N636="sníž. přenesená",J636,0)</f>
        <v>0</v>
      </c>
      <c r="BI636" s="232">
        <f>IF(N636="nulová",J636,0)</f>
        <v>0</v>
      </c>
      <c r="BJ636" s="19" t="s">
        <v>22</v>
      </c>
      <c r="BK636" s="232">
        <f>ROUND(I636*H636,2)</f>
        <v>0</v>
      </c>
      <c r="BL636" s="19" t="s">
        <v>256</v>
      </c>
      <c r="BM636" s="231" t="s">
        <v>832</v>
      </c>
    </row>
    <row r="637" s="2" customFormat="1">
      <c r="A637" s="40"/>
      <c r="B637" s="41"/>
      <c r="C637" s="42"/>
      <c r="D637" s="235" t="s">
        <v>288</v>
      </c>
      <c r="E637" s="42"/>
      <c r="F637" s="276" t="s">
        <v>833</v>
      </c>
      <c r="G637" s="42"/>
      <c r="H637" s="42"/>
      <c r="I637" s="138"/>
      <c r="J637" s="42"/>
      <c r="K637" s="42"/>
      <c r="L637" s="46"/>
      <c r="M637" s="277"/>
      <c r="N637" s="278"/>
      <c r="O637" s="86"/>
      <c r="P637" s="86"/>
      <c r="Q637" s="86"/>
      <c r="R637" s="86"/>
      <c r="S637" s="86"/>
      <c r="T637" s="87"/>
      <c r="U637" s="40"/>
      <c r="V637" s="40"/>
      <c r="W637" s="40"/>
      <c r="X637" s="40"/>
      <c r="Y637" s="40"/>
      <c r="Z637" s="40"/>
      <c r="AA637" s="40"/>
      <c r="AB637" s="40"/>
      <c r="AC637" s="40"/>
      <c r="AD637" s="40"/>
      <c r="AE637" s="40"/>
      <c r="AT637" s="19" t="s">
        <v>288</v>
      </c>
      <c r="AU637" s="19" t="s">
        <v>85</v>
      </c>
    </row>
    <row r="638" s="14" customFormat="1">
      <c r="A638" s="14"/>
      <c r="B638" s="244"/>
      <c r="C638" s="245"/>
      <c r="D638" s="235" t="s">
        <v>147</v>
      </c>
      <c r="E638" s="246" t="s">
        <v>20</v>
      </c>
      <c r="F638" s="247" t="s">
        <v>834</v>
      </c>
      <c r="G638" s="245"/>
      <c r="H638" s="248">
        <v>0.34200000000000003</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147</v>
      </c>
      <c r="AU638" s="254" t="s">
        <v>85</v>
      </c>
      <c r="AV638" s="14" t="s">
        <v>85</v>
      </c>
      <c r="AW638" s="14" t="s">
        <v>38</v>
      </c>
      <c r="AX638" s="14" t="s">
        <v>22</v>
      </c>
      <c r="AY638" s="254" t="s">
        <v>133</v>
      </c>
    </row>
    <row r="639" s="2" customFormat="1" ht="24" customHeight="1">
      <c r="A639" s="40"/>
      <c r="B639" s="41"/>
      <c r="C639" s="220" t="s">
        <v>835</v>
      </c>
      <c r="D639" s="220" t="s">
        <v>136</v>
      </c>
      <c r="E639" s="221" t="s">
        <v>836</v>
      </c>
      <c r="F639" s="222" t="s">
        <v>837</v>
      </c>
      <c r="G639" s="223" t="s">
        <v>183</v>
      </c>
      <c r="H639" s="224">
        <v>85.834000000000003</v>
      </c>
      <c r="I639" s="225"/>
      <c r="J639" s="226">
        <f>ROUND(I639*H639,2)</f>
        <v>0</v>
      </c>
      <c r="K639" s="222" t="s">
        <v>207</v>
      </c>
      <c r="L639" s="46"/>
      <c r="M639" s="227" t="s">
        <v>20</v>
      </c>
      <c r="N639" s="228" t="s">
        <v>47</v>
      </c>
      <c r="O639" s="86"/>
      <c r="P639" s="229">
        <f>O639*H639</f>
        <v>0</v>
      </c>
      <c r="Q639" s="229">
        <v>0.01129</v>
      </c>
      <c r="R639" s="229">
        <f>Q639*H639</f>
        <v>0.96906586000000006</v>
      </c>
      <c r="S639" s="229">
        <v>0</v>
      </c>
      <c r="T639" s="230">
        <f>S639*H639</f>
        <v>0</v>
      </c>
      <c r="U639" s="40"/>
      <c r="V639" s="40"/>
      <c r="W639" s="40"/>
      <c r="X639" s="40"/>
      <c r="Y639" s="40"/>
      <c r="Z639" s="40"/>
      <c r="AA639" s="40"/>
      <c r="AB639" s="40"/>
      <c r="AC639" s="40"/>
      <c r="AD639" s="40"/>
      <c r="AE639" s="40"/>
      <c r="AR639" s="231" t="s">
        <v>256</v>
      </c>
      <c r="AT639" s="231" t="s">
        <v>136</v>
      </c>
      <c r="AU639" s="231" t="s">
        <v>85</v>
      </c>
      <c r="AY639" s="19" t="s">
        <v>133</v>
      </c>
      <c r="BE639" s="232">
        <f>IF(N639="základní",J639,0)</f>
        <v>0</v>
      </c>
      <c r="BF639" s="232">
        <f>IF(N639="snížená",J639,0)</f>
        <v>0</v>
      </c>
      <c r="BG639" s="232">
        <f>IF(N639="zákl. přenesená",J639,0)</f>
        <v>0</v>
      </c>
      <c r="BH639" s="232">
        <f>IF(N639="sníž. přenesená",J639,0)</f>
        <v>0</v>
      </c>
      <c r="BI639" s="232">
        <f>IF(N639="nulová",J639,0)</f>
        <v>0</v>
      </c>
      <c r="BJ639" s="19" t="s">
        <v>22</v>
      </c>
      <c r="BK639" s="232">
        <f>ROUND(I639*H639,2)</f>
        <v>0</v>
      </c>
      <c r="BL639" s="19" t="s">
        <v>256</v>
      </c>
      <c r="BM639" s="231" t="s">
        <v>838</v>
      </c>
    </row>
    <row r="640" s="2" customFormat="1">
      <c r="A640" s="40"/>
      <c r="B640" s="41"/>
      <c r="C640" s="42"/>
      <c r="D640" s="235" t="s">
        <v>288</v>
      </c>
      <c r="E640" s="42"/>
      <c r="F640" s="276" t="s">
        <v>839</v>
      </c>
      <c r="G640" s="42"/>
      <c r="H640" s="42"/>
      <c r="I640" s="138"/>
      <c r="J640" s="42"/>
      <c r="K640" s="42"/>
      <c r="L640" s="46"/>
      <c r="M640" s="277"/>
      <c r="N640" s="278"/>
      <c r="O640" s="86"/>
      <c r="P640" s="86"/>
      <c r="Q640" s="86"/>
      <c r="R640" s="86"/>
      <c r="S640" s="86"/>
      <c r="T640" s="87"/>
      <c r="U640" s="40"/>
      <c r="V640" s="40"/>
      <c r="W640" s="40"/>
      <c r="X640" s="40"/>
      <c r="Y640" s="40"/>
      <c r="Z640" s="40"/>
      <c r="AA640" s="40"/>
      <c r="AB640" s="40"/>
      <c r="AC640" s="40"/>
      <c r="AD640" s="40"/>
      <c r="AE640" s="40"/>
      <c r="AT640" s="19" t="s">
        <v>288</v>
      </c>
      <c r="AU640" s="19" t="s">
        <v>85</v>
      </c>
    </row>
    <row r="641" s="14" customFormat="1">
      <c r="A641" s="14"/>
      <c r="B641" s="244"/>
      <c r="C641" s="245"/>
      <c r="D641" s="235" t="s">
        <v>147</v>
      </c>
      <c r="E641" s="246" t="s">
        <v>20</v>
      </c>
      <c r="F641" s="247" t="s">
        <v>662</v>
      </c>
      <c r="G641" s="245"/>
      <c r="H641" s="248">
        <v>85.834000000000003</v>
      </c>
      <c r="I641" s="249"/>
      <c r="J641" s="245"/>
      <c r="K641" s="245"/>
      <c r="L641" s="250"/>
      <c r="M641" s="251"/>
      <c r="N641" s="252"/>
      <c r="O641" s="252"/>
      <c r="P641" s="252"/>
      <c r="Q641" s="252"/>
      <c r="R641" s="252"/>
      <c r="S641" s="252"/>
      <c r="T641" s="253"/>
      <c r="U641" s="14"/>
      <c r="V641" s="14"/>
      <c r="W641" s="14"/>
      <c r="X641" s="14"/>
      <c r="Y641" s="14"/>
      <c r="Z641" s="14"/>
      <c r="AA641" s="14"/>
      <c r="AB641" s="14"/>
      <c r="AC641" s="14"/>
      <c r="AD641" s="14"/>
      <c r="AE641" s="14"/>
      <c r="AT641" s="254" t="s">
        <v>147</v>
      </c>
      <c r="AU641" s="254" t="s">
        <v>85</v>
      </c>
      <c r="AV641" s="14" t="s">
        <v>85</v>
      </c>
      <c r="AW641" s="14" t="s">
        <v>38</v>
      </c>
      <c r="AX641" s="14" t="s">
        <v>22</v>
      </c>
      <c r="AY641" s="254" t="s">
        <v>133</v>
      </c>
    </row>
    <row r="642" s="2" customFormat="1" ht="16.5" customHeight="1">
      <c r="A642" s="40"/>
      <c r="B642" s="41"/>
      <c r="C642" s="220" t="s">
        <v>840</v>
      </c>
      <c r="D642" s="220" t="s">
        <v>136</v>
      </c>
      <c r="E642" s="221" t="s">
        <v>841</v>
      </c>
      <c r="F642" s="222" t="s">
        <v>842</v>
      </c>
      <c r="G642" s="223" t="s">
        <v>183</v>
      </c>
      <c r="H642" s="224">
        <v>85.834000000000003</v>
      </c>
      <c r="I642" s="225"/>
      <c r="J642" s="226">
        <f>ROUND(I642*H642,2)</f>
        <v>0</v>
      </c>
      <c r="K642" s="222" t="s">
        <v>207</v>
      </c>
      <c r="L642" s="46"/>
      <c r="M642" s="227" t="s">
        <v>20</v>
      </c>
      <c r="N642" s="228" t="s">
        <v>47</v>
      </c>
      <c r="O642" s="86"/>
      <c r="P642" s="229">
        <f>O642*H642</f>
        <v>0</v>
      </c>
      <c r="Q642" s="229">
        <v>0</v>
      </c>
      <c r="R642" s="229">
        <f>Q642*H642</f>
        <v>0</v>
      </c>
      <c r="S642" s="229">
        <v>0.016</v>
      </c>
      <c r="T642" s="230">
        <f>S642*H642</f>
        <v>1.3733440000000001</v>
      </c>
      <c r="U642" s="40"/>
      <c r="V642" s="40"/>
      <c r="W642" s="40"/>
      <c r="X642" s="40"/>
      <c r="Y642" s="40"/>
      <c r="Z642" s="40"/>
      <c r="AA642" s="40"/>
      <c r="AB642" s="40"/>
      <c r="AC642" s="40"/>
      <c r="AD642" s="40"/>
      <c r="AE642" s="40"/>
      <c r="AR642" s="231" t="s">
        <v>256</v>
      </c>
      <c r="AT642" s="231" t="s">
        <v>136</v>
      </c>
      <c r="AU642" s="231" t="s">
        <v>85</v>
      </c>
      <c r="AY642" s="19" t="s">
        <v>133</v>
      </c>
      <c r="BE642" s="232">
        <f>IF(N642="základní",J642,0)</f>
        <v>0</v>
      </c>
      <c r="BF642" s="232">
        <f>IF(N642="snížená",J642,0)</f>
        <v>0</v>
      </c>
      <c r="BG642" s="232">
        <f>IF(N642="zákl. přenesená",J642,0)</f>
        <v>0</v>
      </c>
      <c r="BH642" s="232">
        <f>IF(N642="sníž. přenesená",J642,0)</f>
        <v>0</v>
      </c>
      <c r="BI642" s="232">
        <f>IF(N642="nulová",J642,0)</f>
        <v>0</v>
      </c>
      <c r="BJ642" s="19" t="s">
        <v>22</v>
      </c>
      <c r="BK642" s="232">
        <f>ROUND(I642*H642,2)</f>
        <v>0</v>
      </c>
      <c r="BL642" s="19" t="s">
        <v>256</v>
      </c>
      <c r="BM642" s="231" t="s">
        <v>843</v>
      </c>
    </row>
    <row r="643" s="14" customFormat="1">
      <c r="A643" s="14"/>
      <c r="B643" s="244"/>
      <c r="C643" s="245"/>
      <c r="D643" s="235" t="s">
        <v>147</v>
      </c>
      <c r="E643" s="246" t="s">
        <v>20</v>
      </c>
      <c r="F643" s="247" t="s">
        <v>602</v>
      </c>
      <c r="G643" s="245"/>
      <c r="H643" s="248">
        <v>85.834000000000003</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147</v>
      </c>
      <c r="AU643" s="254" t="s">
        <v>85</v>
      </c>
      <c r="AV643" s="14" t="s">
        <v>85</v>
      </c>
      <c r="AW643" s="14" t="s">
        <v>38</v>
      </c>
      <c r="AX643" s="14" t="s">
        <v>22</v>
      </c>
      <c r="AY643" s="254" t="s">
        <v>133</v>
      </c>
    </row>
    <row r="644" s="2" customFormat="1" ht="16.5" customHeight="1">
      <c r="A644" s="40"/>
      <c r="B644" s="41"/>
      <c r="C644" s="220" t="s">
        <v>844</v>
      </c>
      <c r="D644" s="220" t="s">
        <v>136</v>
      </c>
      <c r="E644" s="221" t="s">
        <v>845</v>
      </c>
      <c r="F644" s="222" t="s">
        <v>846</v>
      </c>
      <c r="G644" s="223" t="s">
        <v>183</v>
      </c>
      <c r="H644" s="224">
        <v>85.834000000000003</v>
      </c>
      <c r="I644" s="225"/>
      <c r="J644" s="226">
        <f>ROUND(I644*H644,2)</f>
        <v>0</v>
      </c>
      <c r="K644" s="222" t="s">
        <v>207</v>
      </c>
      <c r="L644" s="46"/>
      <c r="M644" s="227" t="s">
        <v>20</v>
      </c>
      <c r="N644" s="228" t="s">
        <v>47</v>
      </c>
      <c r="O644" s="86"/>
      <c r="P644" s="229">
        <f>O644*H644</f>
        <v>0</v>
      </c>
      <c r="Q644" s="229">
        <v>0</v>
      </c>
      <c r="R644" s="229">
        <f>Q644*H644</f>
        <v>0</v>
      </c>
      <c r="S644" s="229">
        <v>0</v>
      </c>
      <c r="T644" s="230">
        <f>S644*H644</f>
        <v>0</v>
      </c>
      <c r="U644" s="40"/>
      <c r="V644" s="40"/>
      <c r="W644" s="40"/>
      <c r="X644" s="40"/>
      <c r="Y644" s="40"/>
      <c r="Z644" s="40"/>
      <c r="AA644" s="40"/>
      <c r="AB644" s="40"/>
      <c r="AC644" s="40"/>
      <c r="AD644" s="40"/>
      <c r="AE644" s="40"/>
      <c r="AR644" s="231" t="s">
        <v>256</v>
      </c>
      <c r="AT644" s="231" t="s">
        <v>136</v>
      </c>
      <c r="AU644" s="231" t="s">
        <v>85</v>
      </c>
      <c r="AY644" s="19" t="s">
        <v>133</v>
      </c>
      <c r="BE644" s="232">
        <f>IF(N644="základní",J644,0)</f>
        <v>0</v>
      </c>
      <c r="BF644" s="232">
        <f>IF(N644="snížená",J644,0)</f>
        <v>0</v>
      </c>
      <c r="BG644" s="232">
        <f>IF(N644="zákl. přenesená",J644,0)</f>
        <v>0</v>
      </c>
      <c r="BH644" s="232">
        <f>IF(N644="sníž. přenesená",J644,0)</f>
        <v>0</v>
      </c>
      <c r="BI644" s="232">
        <f>IF(N644="nulová",J644,0)</f>
        <v>0</v>
      </c>
      <c r="BJ644" s="19" t="s">
        <v>22</v>
      </c>
      <c r="BK644" s="232">
        <f>ROUND(I644*H644,2)</f>
        <v>0</v>
      </c>
      <c r="BL644" s="19" t="s">
        <v>256</v>
      </c>
      <c r="BM644" s="231" t="s">
        <v>847</v>
      </c>
    </row>
    <row r="645" s="2" customFormat="1">
      <c r="A645" s="40"/>
      <c r="B645" s="41"/>
      <c r="C645" s="42"/>
      <c r="D645" s="235" t="s">
        <v>288</v>
      </c>
      <c r="E645" s="42"/>
      <c r="F645" s="276" t="s">
        <v>848</v>
      </c>
      <c r="G645" s="42"/>
      <c r="H645" s="42"/>
      <c r="I645" s="138"/>
      <c r="J645" s="42"/>
      <c r="K645" s="42"/>
      <c r="L645" s="46"/>
      <c r="M645" s="277"/>
      <c r="N645" s="278"/>
      <c r="O645" s="86"/>
      <c r="P645" s="86"/>
      <c r="Q645" s="86"/>
      <c r="R645" s="86"/>
      <c r="S645" s="86"/>
      <c r="T645" s="87"/>
      <c r="U645" s="40"/>
      <c r="V645" s="40"/>
      <c r="W645" s="40"/>
      <c r="X645" s="40"/>
      <c r="Y645" s="40"/>
      <c r="Z645" s="40"/>
      <c r="AA645" s="40"/>
      <c r="AB645" s="40"/>
      <c r="AC645" s="40"/>
      <c r="AD645" s="40"/>
      <c r="AE645" s="40"/>
      <c r="AT645" s="19" t="s">
        <v>288</v>
      </c>
      <c r="AU645" s="19" t="s">
        <v>85</v>
      </c>
    </row>
    <row r="646" s="14" customFormat="1">
      <c r="A646" s="14"/>
      <c r="B646" s="244"/>
      <c r="C646" s="245"/>
      <c r="D646" s="235" t="s">
        <v>147</v>
      </c>
      <c r="E646" s="246" t="s">
        <v>20</v>
      </c>
      <c r="F646" s="247" t="s">
        <v>662</v>
      </c>
      <c r="G646" s="245"/>
      <c r="H646" s="248">
        <v>85.834000000000003</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147</v>
      </c>
      <c r="AU646" s="254" t="s">
        <v>85</v>
      </c>
      <c r="AV646" s="14" t="s">
        <v>85</v>
      </c>
      <c r="AW646" s="14" t="s">
        <v>38</v>
      </c>
      <c r="AX646" s="14" t="s">
        <v>22</v>
      </c>
      <c r="AY646" s="254" t="s">
        <v>133</v>
      </c>
    </row>
    <row r="647" s="2" customFormat="1" ht="16.5" customHeight="1">
      <c r="A647" s="40"/>
      <c r="B647" s="41"/>
      <c r="C647" s="266" t="s">
        <v>849</v>
      </c>
      <c r="D647" s="266" t="s">
        <v>220</v>
      </c>
      <c r="E647" s="267" t="s">
        <v>821</v>
      </c>
      <c r="F647" s="268" t="s">
        <v>822</v>
      </c>
      <c r="G647" s="269" t="s">
        <v>714</v>
      </c>
      <c r="H647" s="270">
        <v>0.53800000000000003</v>
      </c>
      <c r="I647" s="271"/>
      <c r="J647" s="272">
        <f>ROUND(I647*H647,2)</f>
        <v>0</v>
      </c>
      <c r="K647" s="268" t="s">
        <v>207</v>
      </c>
      <c r="L647" s="273"/>
      <c r="M647" s="274" t="s">
        <v>20</v>
      </c>
      <c r="N647" s="275" t="s">
        <v>47</v>
      </c>
      <c r="O647" s="86"/>
      <c r="P647" s="229">
        <f>O647*H647</f>
        <v>0</v>
      </c>
      <c r="Q647" s="229">
        <v>0.55000000000000004</v>
      </c>
      <c r="R647" s="229">
        <f>Q647*H647</f>
        <v>0.29590000000000005</v>
      </c>
      <c r="S647" s="229">
        <v>0</v>
      </c>
      <c r="T647" s="230">
        <f>S647*H647</f>
        <v>0</v>
      </c>
      <c r="U647" s="40"/>
      <c r="V647" s="40"/>
      <c r="W647" s="40"/>
      <c r="X647" s="40"/>
      <c r="Y647" s="40"/>
      <c r="Z647" s="40"/>
      <c r="AA647" s="40"/>
      <c r="AB647" s="40"/>
      <c r="AC647" s="40"/>
      <c r="AD647" s="40"/>
      <c r="AE647" s="40"/>
      <c r="AR647" s="231" t="s">
        <v>358</v>
      </c>
      <c r="AT647" s="231" t="s">
        <v>220</v>
      </c>
      <c r="AU647" s="231" t="s">
        <v>85</v>
      </c>
      <c r="AY647" s="19" t="s">
        <v>133</v>
      </c>
      <c r="BE647" s="232">
        <f>IF(N647="základní",J647,0)</f>
        <v>0</v>
      </c>
      <c r="BF647" s="232">
        <f>IF(N647="snížená",J647,0)</f>
        <v>0</v>
      </c>
      <c r="BG647" s="232">
        <f>IF(N647="zákl. přenesená",J647,0)</f>
        <v>0</v>
      </c>
      <c r="BH647" s="232">
        <f>IF(N647="sníž. přenesená",J647,0)</f>
        <v>0</v>
      </c>
      <c r="BI647" s="232">
        <f>IF(N647="nulová",J647,0)</f>
        <v>0</v>
      </c>
      <c r="BJ647" s="19" t="s">
        <v>22</v>
      </c>
      <c r="BK647" s="232">
        <f>ROUND(I647*H647,2)</f>
        <v>0</v>
      </c>
      <c r="BL647" s="19" t="s">
        <v>256</v>
      </c>
      <c r="BM647" s="231" t="s">
        <v>850</v>
      </c>
    </row>
    <row r="648" s="14" customFormat="1">
      <c r="A648" s="14"/>
      <c r="B648" s="244"/>
      <c r="C648" s="245"/>
      <c r="D648" s="235" t="s">
        <v>147</v>
      </c>
      <c r="E648" s="246" t="s">
        <v>20</v>
      </c>
      <c r="F648" s="247" t="s">
        <v>851</v>
      </c>
      <c r="G648" s="245"/>
      <c r="H648" s="248">
        <v>0.53800000000000003</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147</v>
      </c>
      <c r="AU648" s="254" t="s">
        <v>85</v>
      </c>
      <c r="AV648" s="14" t="s">
        <v>85</v>
      </c>
      <c r="AW648" s="14" t="s">
        <v>38</v>
      </c>
      <c r="AX648" s="14" t="s">
        <v>22</v>
      </c>
      <c r="AY648" s="254" t="s">
        <v>133</v>
      </c>
    </row>
    <row r="649" s="2" customFormat="1" ht="16.5" customHeight="1">
      <c r="A649" s="40"/>
      <c r="B649" s="41"/>
      <c r="C649" s="220" t="s">
        <v>852</v>
      </c>
      <c r="D649" s="220" t="s">
        <v>136</v>
      </c>
      <c r="E649" s="221" t="s">
        <v>853</v>
      </c>
      <c r="F649" s="222" t="s">
        <v>854</v>
      </c>
      <c r="G649" s="223" t="s">
        <v>183</v>
      </c>
      <c r="H649" s="224">
        <v>85.834000000000003</v>
      </c>
      <c r="I649" s="225"/>
      <c r="J649" s="226">
        <f>ROUND(I649*H649,2)</f>
        <v>0</v>
      </c>
      <c r="K649" s="222" t="s">
        <v>207</v>
      </c>
      <c r="L649" s="46"/>
      <c r="M649" s="227" t="s">
        <v>20</v>
      </c>
      <c r="N649" s="228" t="s">
        <v>47</v>
      </c>
      <c r="O649" s="86"/>
      <c r="P649" s="229">
        <f>O649*H649</f>
        <v>0</v>
      </c>
      <c r="Q649" s="229">
        <v>0.00020000000000000001</v>
      </c>
      <c r="R649" s="229">
        <f>Q649*H649</f>
        <v>0.017166800000000003</v>
      </c>
      <c r="S649" s="229">
        <v>0</v>
      </c>
      <c r="T649" s="230">
        <f>S649*H649</f>
        <v>0</v>
      </c>
      <c r="U649" s="40"/>
      <c r="V649" s="40"/>
      <c r="W649" s="40"/>
      <c r="X649" s="40"/>
      <c r="Y649" s="40"/>
      <c r="Z649" s="40"/>
      <c r="AA649" s="40"/>
      <c r="AB649" s="40"/>
      <c r="AC649" s="40"/>
      <c r="AD649" s="40"/>
      <c r="AE649" s="40"/>
      <c r="AR649" s="231" t="s">
        <v>256</v>
      </c>
      <c r="AT649" s="231" t="s">
        <v>136</v>
      </c>
      <c r="AU649" s="231" t="s">
        <v>85</v>
      </c>
      <c r="AY649" s="19" t="s">
        <v>133</v>
      </c>
      <c r="BE649" s="232">
        <f>IF(N649="základní",J649,0)</f>
        <v>0</v>
      </c>
      <c r="BF649" s="232">
        <f>IF(N649="snížená",J649,0)</f>
        <v>0</v>
      </c>
      <c r="BG649" s="232">
        <f>IF(N649="zákl. přenesená",J649,0)</f>
        <v>0</v>
      </c>
      <c r="BH649" s="232">
        <f>IF(N649="sníž. přenesená",J649,0)</f>
        <v>0</v>
      </c>
      <c r="BI649" s="232">
        <f>IF(N649="nulová",J649,0)</f>
        <v>0</v>
      </c>
      <c r="BJ649" s="19" t="s">
        <v>22</v>
      </c>
      <c r="BK649" s="232">
        <f>ROUND(I649*H649,2)</f>
        <v>0</v>
      </c>
      <c r="BL649" s="19" t="s">
        <v>256</v>
      </c>
      <c r="BM649" s="231" t="s">
        <v>855</v>
      </c>
    </row>
    <row r="650" s="2" customFormat="1">
      <c r="A650" s="40"/>
      <c r="B650" s="41"/>
      <c r="C650" s="42"/>
      <c r="D650" s="235" t="s">
        <v>288</v>
      </c>
      <c r="E650" s="42"/>
      <c r="F650" s="276" t="s">
        <v>856</v>
      </c>
      <c r="G650" s="42"/>
      <c r="H650" s="42"/>
      <c r="I650" s="138"/>
      <c r="J650" s="42"/>
      <c r="K650" s="42"/>
      <c r="L650" s="46"/>
      <c r="M650" s="277"/>
      <c r="N650" s="278"/>
      <c r="O650" s="86"/>
      <c r="P650" s="86"/>
      <c r="Q650" s="86"/>
      <c r="R650" s="86"/>
      <c r="S650" s="86"/>
      <c r="T650" s="87"/>
      <c r="U650" s="40"/>
      <c r="V650" s="40"/>
      <c r="W650" s="40"/>
      <c r="X650" s="40"/>
      <c r="Y650" s="40"/>
      <c r="Z650" s="40"/>
      <c r="AA650" s="40"/>
      <c r="AB650" s="40"/>
      <c r="AC650" s="40"/>
      <c r="AD650" s="40"/>
      <c r="AE650" s="40"/>
      <c r="AT650" s="19" t="s">
        <v>288</v>
      </c>
      <c r="AU650" s="19" t="s">
        <v>85</v>
      </c>
    </row>
    <row r="651" s="2" customFormat="1" ht="16.5" customHeight="1">
      <c r="A651" s="40"/>
      <c r="B651" s="41"/>
      <c r="C651" s="220" t="s">
        <v>857</v>
      </c>
      <c r="D651" s="220" t="s">
        <v>136</v>
      </c>
      <c r="E651" s="221" t="s">
        <v>858</v>
      </c>
      <c r="F651" s="222" t="s">
        <v>859</v>
      </c>
      <c r="G651" s="223" t="s">
        <v>183</v>
      </c>
      <c r="H651" s="224">
        <v>124.447</v>
      </c>
      <c r="I651" s="225"/>
      <c r="J651" s="226">
        <f>ROUND(I651*H651,2)</f>
        <v>0</v>
      </c>
      <c r="K651" s="222" t="s">
        <v>207</v>
      </c>
      <c r="L651" s="46"/>
      <c r="M651" s="227" t="s">
        <v>20</v>
      </c>
      <c r="N651" s="228" t="s">
        <v>47</v>
      </c>
      <c r="O651" s="86"/>
      <c r="P651" s="229">
        <f>O651*H651</f>
        <v>0</v>
      </c>
      <c r="Q651" s="229">
        <v>0</v>
      </c>
      <c r="R651" s="229">
        <f>Q651*H651</f>
        <v>0</v>
      </c>
      <c r="S651" s="229">
        <v>0.040000000000000001</v>
      </c>
      <c r="T651" s="230">
        <f>S651*H651</f>
        <v>4.9778799999999999</v>
      </c>
      <c r="U651" s="40"/>
      <c r="V651" s="40"/>
      <c r="W651" s="40"/>
      <c r="X651" s="40"/>
      <c r="Y651" s="40"/>
      <c r="Z651" s="40"/>
      <c r="AA651" s="40"/>
      <c r="AB651" s="40"/>
      <c r="AC651" s="40"/>
      <c r="AD651" s="40"/>
      <c r="AE651" s="40"/>
      <c r="AR651" s="231" t="s">
        <v>256</v>
      </c>
      <c r="AT651" s="231" t="s">
        <v>136</v>
      </c>
      <c r="AU651" s="231" t="s">
        <v>85</v>
      </c>
      <c r="AY651" s="19" t="s">
        <v>133</v>
      </c>
      <c r="BE651" s="232">
        <f>IF(N651="základní",J651,0)</f>
        <v>0</v>
      </c>
      <c r="BF651" s="232">
        <f>IF(N651="snížená",J651,0)</f>
        <v>0</v>
      </c>
      <c r="BG651" s="232">
        <f>IF(N651="zákl. přenesená",J651,0)</f>
        <v>0</v>
      </c>
      <c r="BH651" s="232">
        <f>IF(N651="sníž. přenesená",J651,0)</f>
        <v>0</v>
      </c>
      <c r="BI651" s="232">
        <f>IF(N651="nulová",J651,0)</f>
        <v>0</v>
      </c>
      <c r="BJ651" s="19" t="s">
        <v>22</v>
      </c>
      <c r="BK651" s="232">
        <f>ROUND(I651*H651,2)</f>
        <v>0</v>
      </c>
      <c r="BL651" s="19" t="s">
        <v>256</v>
      </c>
      <c r="BM651" s="231" t="s">
        <v>860</v>
      </c>
    </row>
    <row r="652" s="13" customFormat="1">
      <c r="A652" s="13"/>
      <c r="B652" s="233"/>
      <c r="C652" s="234"/>
      <c r="D652" s="235" t="s">
        <v>147</v>
      </c>
      <c r="E652" s="236" t="s">
        <v>20</v>
      </c>
      <c r="F652" s="237" t="s">
        <v>543</v>
      </c>
      <c r="G652" s="234"/>
      <c r="H652" s="236" t="s">
        <v>20</v>
      </c>
      <c r="I652" s="238"/>
      <c r="J652" s="234"/>
      <c r="K652" s="234"/>
      <c r="L652" s="239"/>
      <c r="M652" s="240"/>
      <c r="N652" s="241"/>
      <c r="O652" s="241"/>
      <c r="P652" s="241"/>
      <c r="Q652" s="241"/>
      <c r="R652" s="241"/>
      <c r="S652" s="241"/>
      <c r="T652" s="242"/>
      <c r="U652" s="13"/>
      <c r="V652" s="13"/>
      <c r="W652" s="13"/>
      <c r="X652" s="13"/>
      <c r="Y652" s="13"/>
      <c r="Z652" s="13"/>
      <c r="AA652" s="13"/>
      <c r="AB652" s="13"/>
      <c r="AC652" s="13"/>
      <c r="AD652" s="13"/>
      <c r="AE652" s="13"/>
      <c r="AT652" s="243" t="s">
        <v>147</v>
      </c>
      <c r="AU652" s="243" t="s">
        <v>85</v>
      </c>
      <c r="AV652" s="13" t="s">
        <v>22</v>
      </c>
      <c r="AW652" s="13" t="s">
        <v>38</v>
      </c>
      <c r="AX652" s="13" t="s">
        <v>76</v>
      </c>
      <c r="AY652" s="243" t="s">
        <v>133</v>
      </c>
    </row>
    <row r="653" s="13" customFormat="1">
      <c r="A653" s="13"/>
      <c r="B653" s="233"/>
      <c r="C653" s="234"/>
      <c r="D653" s="235" t="s">
        <v>147</v>
      </c>
      <c r="E653" s="236" t="s">
        <v>20</v>
      </c>
      <c r="F653" s="237" t="s">
        <v>861</v>
      </c>
      <c r="G653" s="234"/>
      <c r="H653" s="236" t="s">
        <v>20</v>
      </c>
      <c r="I653" s="238"/>
      <c r="J653" s="234"/>
      <c r="K653" s="234"/>
      <c r="L653" s="239"/>
      <c r="M653" s="240"/>
      <c r="N653" s="241"/>
      <c r="O653" s="241"/>
      <c r="P653" s="241"/>
      <c r="Q653" s="241"/>
      <c r="R653" s="241"/>
      <c r="S653" s="241"/>
      <c r="T653" s="242"/>
      <c r="U653" s="13"/>
      <c r="V653" s="13"/>
      <c r="W653" s="13"/>
      <c r="X653" s="13"/>
      <c r="Y653" s="13"/>
      <c r="Z653" s="13"/>
      <c r="AA653" s="13"/>
      <c r="AB653" s="13"/>
      <c r="AC653" s="13"/>
      <c r="AD653" s="13"/>
      <c r="AE653" s="13"/>
      <c r="AT653" s="243" t="s">
        <v>147</v>
      </c>
      <c r="AU653" s="243" t="s">
        <v>85</v>
      </c>
      <c r="AV653" s="13" t="s">
        <v>22</v>
      </c>
      <c r="AW653" s="13" t="s">
        <v>38</v>
      </c>
      <c r="AX653" s="13" t="s">
        <v>76</v>
      </c>
      <c r="AY653" s="243" t="s">
        <v>133</v>
      </c>
    </row>
    <row r="654" s="14" customFormat="1">
      <c r="A654" s="14"/>
      <c r="B654" s="244"/>
      <c r="C654" s="245"/>
      <c r="D654" s="235" t="s">
        <v>147</v>
      </c>
      <c r="E654" s="246" t="s">
        <v>20</v>
      </c>
      <c r="F654" s="247" t="s">
        <v>544</v>
      </c>
      <c r="G654" s="245"/>
      <c r="H654" s="248">
        <v>72.569000000000003</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147</v>
      </c>
      <c r="AU654" s="254" t="s">
        <v>85</v>
      </c>
      <c r="AV654" s="14" t="s">
        <v>85</v>
      </c>
      <c r="AW654" s="14" t="s">
        <v>38</v>
      </c>
      <c r="AX654" s="14" t="s">
        <v>76</v>
      </c>
      <c r="AY654" s="254" t="s">
        <v>133</v>
      </c>
    </row>
    <row r="655" s="14" customFormat="1">
      <c r="A655" s="14"/>
      <c r="B655" s="244"/>
      <c r="C655" s="245"/>
      <c r="D655" s="235" t="s">
        <v>147</v>
      </c>
      <c r="E655" s="246" t="s">
        <v>20</v>
      </c>
      <c r="F655" s="247" t="s">
        <v>545</v>
      </c>
      <c r="G655" s="245"/>
      <c r="H655" s="248">
        <v>5.2439999999999998</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147</v>
      </c>
      <c r="AU655" s="254" t="s">
        <v>85</v>
      </c>
      <c r="AV655" s="14" t="s">
        <v>85</v>
      </c>
      <c r="AW655" s="14" t="s">
        <v>38</v>
      </c>
      <c r="AX655" s="14" t="s">
        <v>76</v>
      </c>
      <c r="AY655" s="254" t="s">
        <v>133</v>
      </c>
    </row>
    <row r="656" s="14" customFormat="1">
      <c r="A656" s="14"/>
      <c r="B656" s="244"/>
      <c r="C656" s="245"/>
      <c r="D656" s="235" t="s">
        <v>147</v>
      </c>
      <c r="E656" s="246" t="s">
        <v>20</v>
      </c>
      <c r="F656" s="247" t="s">
        <v>573</v>
      </c>
      <c r="G656" s="245"/>
      <c r="H656" s="248">
        <v>46.634</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147</v>
      </c>
      <c r="AU656" s="254" t="s">
        <v>85</v>
      </c>
      <c r="AV656" s="14" t="s">
        <v>85</v>
      </c>
      <c r="AW656" s="14" t="s">
        <v>38</v>
      </c>
      <c r="AX656" s="14" t="s">
        <v>76</v>
      </c>
      <c r="AY656" s="254" t="s">
        <v>133</v>
      </c>
    </row>
    <row r="657" s="15" customFormat="1">
      <c r="A657" s="15"/>
      <c r="B657" s="255"/>
      <c r="C657" s="256"/>
      <c r="D657" s="235" t="s">
        <v>147</v>
      </c>
      <c r="E657" s="257" t="s">
        <v>20</v>
      </c>
      <c r="F657" s="258" t="s">
        <v>159</v>
      </c>
      <c r="G657" s="256"/>
      <c r="H657" s="259">
        <v>124.447</v>
      </c>
      <c r="I657" s="260"/>
      <c r="J657" s="256"/>
      <c r="K657" s="256"/>
      <c r="L657" s="261"/>
      <c r="M657" s="262"/>
      <c r="N657" s="263"/>
      <c r="O657" s="263"/>
      <c r="P657" s="263"/>
      <c r="Q657" s="263"/>
      <c r="R657" s="263"/>
      <c r="S657" s="263"/>
      <c r="T657" s="264"/>
      <c r="U657" s="15"/>
      <c r="V657" s="15"/>
      <c r="W657" s="15"/>
      <c r="X657" s="15"/>
      <c r="Y657" s="15"/>
      <c r="Z657" s="15"/>
      <c r="AA657" s="15"/>
      <c r="AB657" s="15"/>
      <c r="AC657" s="15"/>
      <c r="AD657" s="15"/>
      <c r="AE657" s="15"/>
      <c r="AT657" s="265" t="s">
        <v>147</v>
      </c>
      <c r="AU657" s="265" t="s">
        <v>85</v>
      </c>
      <c r="AV657" s="15" t="s">
        <v>160</v>
      </c>
      <c r="AW657" s="15" t="s">
        <v>38</v>
      </c>
      <c r="AX657" s="15" t="s">
        <v>22</v>
      </c>
      <c r="AY657" s="265" t="s">
        <v>133</v>
      </c>
    </row>
    <row r="658" s="2" customFormat="1" ht="16.5" customHeight="1">
      <c r="A658" s="40"/>
      <c r="B658" s="41"/>
      <c r="C658" s="220" t="s">
        <v>862</v>
      </c>
      <c r="D658" s="220" t="s">
        <v>136</v>
      </c>
      <c r="E658" s="221" t="s">
        <v>863</v>
      </c>
      <c r="F658" s="222" t="s">
        <v>864</v>
      </c>
      <c r="G658" s="223" t="s">
        <v>480</v>
      </c>
      <c r="H658" s="224">
        <v>1</v>
      </c>
      <c r="I658" s="225"/>
      <c r="J658" s="226">
        <f>ROUND(I658*H658,2)</f>
        <v>0</v>
      </c>
      <c r="K658" s="222" t="s">
        <v>140</v>
      </c>
      <c r="L658" s="46"/>
      <c r="M658" s="227" t="s">
        <v>20</v>
      </c>
      <c r="N658" s="228" t="s">
        <v>47</v>
      </c>
      <c r="O658" s="86"/>
      <c r="P658" s="229">
        <f>O658*H658</f>
        <v>0</v>
      </c>
      <c r="Q658" s="229">
        <v>0</v>
      </c>
      <c r="R658" s="229">
        <f>Q658*H658</f>
        <v>0</v>
      </c>
      <c r="S658" s="229">
        <v>0</v>
      </c>
      <c r="T658" s="230">
        <f>S658*H658</f>
        <v>0</v>
      </c>
      <c r="U658" s="40"/>
      <c r="V658" s="40"/>
      <c r="W658" s="40"/>
      <c r="X658" s="40"/>
      <c r="Y658" s="40"/>
      <c r="Z658" s="40"/>
      <c r="AA658" s="40"/>
      <c r="AB658" s="40"/>
      <c r="AC658" s="40"/>
      <c r="AD658" s="40"/>
      <c r="AE658" s="40"/>
      <c r="AR658" s="231" t="s">
        <v>256</v>
      </c>
      <c r="AT658" s="231" t="s">
        <v>136</v>
      </c>
      <c r="AU658" s="231" t="s">
        <v>85</v>
      </c>
      <c r="AY658" s="19" t="s">
        <v>133</v>
      </c>
      <c r="BE658" s="232">
        <f>IF(N658="základní",J658,0)</f>
        <v>0</v>
      </c>
      <c r="BF658" s="232">
        <f>IF(N658="snížená",J658,0)</f>
        <v>0</v>
      </c>
      <c r="BG658" s="232">
        <f>IF(N658="zákl. přenesená",J658,0)</f>
        <v>0</v>
      </c>
      <c r="BH658" s="232">
        <f>IF(N658="sníž. přenesená",J658,0)</f>
        <v>0</v>
      </c>
      <c r="BI658" s="232">
        <f>IF(N658="nulová",J658,0)</f>
        <v>0</v>
      </c>
      <c r="BJ658" s="19" t="s">
        <v>22</v>
      </c>
      <c r="BK658" s="232">
        <f>ROUND(I658*H658,2)</f>
        <v>0</v>
      </c>
      <c r="BL658" s="19" t="s">
        <v>256</v>
      </c>
      <c r="BM658" s="231" t="s">
        <v>865</v>
      </c>
    </row>
    <row r="659" s="12" customFormat="1" ht="22.8" customHeight="1">
      <c r="A659" s="12"/>
      <c r="B659" s="204"/>
      <c r="C659" s="205"/>
      <c r="D659" s="206" t="s">
        <v>75</v>
      </c>
      <c r="E659" s="218" t="s">
        <v>866</v>
      </c>
      <c r="F659" s="218" t="s">
        <v>867</v>
      </c>
      <c r="G659" s="205"/>
      <c r="H659" s="205"/>
      <c r="I659" s="208"/>
      <c r="J659" s="219">
        <f>BK659</f>
        <v>0</v>
      </c>
      <c r="K659" s="205"/>
      <c r="L659" s="210"/>
      <c r="M659" s="211"/>
      <c r="N659" s="212"/>
      <c r="O659" s="212"/>
      <c r="P659" s="213">
        <f>SUM(P660:P715)</f>
        <v>0</v>
      </c>
      <c r="Q659" s="212"/>
      <c r="R659" s="213">
        <f>SUM(R660:R715)</f>
        <v>1.15618062</v>
      </c>
      <c r="S659" s="212"/>
      <c r="T659" s="214">
        <f>SUM(T660:T715)</f>
        <v>0</v>
      </c>
      <c r="U659" s="12"/>
      <c r="V659" s="12"/>
      <c r="W659" s="12"/>
      <c r="X659" s="12"/>
      <c r="Y659" s="12"/>
      <c r="Z659" s="12"/>
      <c r="AA659" s="12"/>
      <c r="AB659" s="12"/>
      <c r="AC659" s="12"/>
      <c r="AD659" s="12"/>
      <c r="AE659" s="12"/>
      <c r="AR659" s="215" t="s">
        <v>85</v>
      </c>
      <c r="AT659" s="216" t="s">
        <v>75</v>
      </c>
      <c r="AU659" s="216" t="s">
        <v>22</v>
      </c>
      <c r="AY659" s="215" t="s">
        <v>133</v>
      </c>
      <c r="BK659" s="217">
        <f>SUM(BK660:BK715)</f>
        <v>0</v>
      </c>
    </row>
    <row r="660" s="2" customFormat="1" ht="24" customHeight="1">
      <c r="A660" s="40"/>
      <c r="B660" s="41"/>
      <c r="C660" s="220" t="s">
        <v>868</v>
      </c>
      <c r="D660" s="220" t="s">
        <v>136</v>
      </c>
      <c r="E660" s="221" t="s">
        <v>869</v>
      </c>
      <c r="F660" s="222" t="s">
        <v>870</v>
      </c>
      <c r="G660" s="223" t="s">
        <v>183</v>
      </c>
      <c r="H660" s="224">
        <v>13.179</v>
      </c>
      <c r="I660" s="225"/>
      <c r="J660" s="226">
        <f>ROUND(I660*H660,2)</f>
        <v>0</v>
      </c>
      <c r="K660" s="222" t="s">
        <v>140</v>
      </c>
      <c r="L660" s="46"/>
      <c r="M660" s="227" t="s">
        <v>20</v>
      </c>
      <c r="N660" s="228" t="s">
        <v>47</v>
      </c>
      <c r="O660" s="86"/>
      <c r="P660" s="229">
        <f>O660*H660</f>
        <v>0</v>
      </c>
      <c r="Q660" s="229">
        <v>0</v>
      </c>
      <c r="R660" s="229">
        <f>Q660*H660</f>
        <v>0</v>
      </c>
      <c r="S660" s="229">
        <v>0</v>
      </c>
      <c r="T660" s="230">
        <f>S660*H660</f>
        <v>0</v>
      </c>
      <c r="U660" s="40"/>
      <c r="V660" s="40"/>
      <c r="W660" s="40"/>
      <c r="X660" s="40"/>
      <c r="Y660" s="40"/>
      <c r="Z660" s="40"/>
      <c r="AA660" s="40"/>
      <c r="AB660" s="40"/>
      <c r="AC660" s="40"/>
      <c r="AD660" s="40"/>
      <c r="AE660" s="40"/>
      <c r="AR660" s="231" t="s">
        <v>256</v>
      </c>
      <c r="AT660" s="231" t="s">
        <v>136</v>
      </c>
      <c r="AU660" s="231" t="s">
        <v>85</v>
      </c>
      <c r="AY660" s="19" t="s">
        <v>133</v>
      </c>
      <c r="BE660" s="232">
        <f>IF(N660="základní",J660,0)</f>
        <v>0</v>
      </c>
      <c r="BF660" s="232">
        <f>IF(N660="snížená",J660,0)</f>
        <v>0</v>
      </c>
      <c r="BG660" s="232">
        <f>IF(N660="zákl. přenesená",J660,0)</f>
        <v>0</v>
      </c>
      <c r="BH660" s="232">
        <f>IF(N660="sníž. přenesená",J660,0)</f>
        <v>0</v>
      </c>
      <c r="BI660" s="232">
        <f>IF(N660="nulová",J660,0)</f>
        <v>0</v>
      </c>
      <c r="BJ660" s="19" t="s">
        <v>22</v>
      </c>
      <c r="BK660" s="232">
        <f>ROUND(I660*H660,2)</f>
        <v>0</v>
      </c>
      <c r="BL660" s="19" t="s">
        <v>256</v>
      </c>
      <c r="BM660" s="231" t="s">
        <v>871</v>
      </c>
    </row>
    <row r="661" s="13" customFormat="1">
      <c r="A661" s="13"/>
      <c r="B661" s="233"/>
      <c r="C661" s="234"/>
      <c r="D661" s="235" t="s">
        <v>147</v>
      </c>
      <c r="E661" s="236" t="s">
        <v>20</v>
      </c>
      <c r="F661" s="237" t="s">
        <v>872</v>
      </c>
      <c r="G661" s="234"/>
      <c r="H661" s="236" t="s">
        <v>20</v>
      </c>
      <c r="I661" s="238"/>
      <c r="J661" s="234"/>
      <c r="K661" s="234"/>
      <c r="L661" s="239"/>
      <c r="M661" s="240"/>
      <c r="N661" s="241"/>
      <c r="O661" s="241"/>
      <c r="P661" s="241"/>
      <c r="Q661" s="241"/>
      <c r="R661" s="241"/>
      <c r="S661" s="241"/>
      <c r="T661" s="242"/>
      <c r="U661" s="13"/>
      <c r="V661" s="13"/>
      <c r="W661" s="13"/>
      <c r="X661" s="13"/>
      <c r="Y661" s="13"/>
      <c r="Z661" s="13"/>
      <c r="AA661" s="13"/>
      <c r="AB661" s="13"/>
      <c r="AC661" s="13"/>
      <c r="AD661" s="13"/>
      <c r="AE661" s="13"/>
      <c r="AT661" s="243" t="s">
        <v>147</v>
      </c>
      <c r="AU661" s="243" t="s">
        <v>85</v>
      </c>
      <c r="AV661" s="13" t="s">
        <v>22</v>
      </c>
      <c r="AW661" s="13" t="s">
        <v>38</v>
      </c>
      <c r="AX661" s="13" t="s">
        <v>76</v>
      </c>
      <c r="AY661" s="243" t="s">
        <v>133</v>
      </c>
    </row>
    <row r="662" s="14" customFormat="1">
      <c r="A662" s="14"/>
      <c r="B662" s="244"/>
      <c r="C662" s="245"/>
      <c r="D662" s="235" t="s">
        <v>147</v>
      </c>
      <c r="E662" s="246" t="s">
        <v>20</v>
      </c>
      <c r="F662" s="247" t="s">
        <v>873</v>
      </c>
      <c r="G662" s="245"/>
      <c r="H662" s="248">
        <v>13.179</v>
      </c>
      <c r="I662" s="249"/>
      <c r="J662" s="245"/>
      <c r="K662" s="245"/>
      <c r="L662" s="250"/>
      <c r="M662" s="251"/>
      <c r="N662" s="252"/>
      <c r="O662" s="252"/>
      <c r="P662" s="252"/>
      <c r="Q662" s="252"/>
      <c r="R662" s="252"/>
      <c r="S662" s="252"/>
      <c r="T662" s="253"/>
      <c r="U662" s="14"/>
      <c r="V662" s="14"/>
      <c r="W662" s="14"/>
      <c r="X662" s="14"/>
      <c r="Y662" s="14"/>
      <c r="Z662" s="14"/>
      <c r="AA662" s="14"/>
      <c r="AB662" s="14"/>
      <c r="AC662" s="14"/>
      <c r="AD662" s="14"/>
      <c r="AE662" s="14"/>
      <c r="AT662" s="254" t="s">
        <v>147</v>
      </c>
      <c r="AU662" s="254" t="s">
        <v>85</v>
      </c>
      <c r="AV662" s="14" t="s">
        <v>85</v>
      </c>
      <c r="AW662" s="14" t="s">
        <v>38</v>
      </c>
      <c r="AX662" s="14" t="s">
        <v>22</v>
      </c>
      <c r="AY662" s="254" t="s">
        <v>133</v>
      </c>
    </row>
    <row r="663" s="2" customFormat="1" ht="24" customHeight="1">
      <c r="A663" s="40"/>
      <c r="B663" s="41"/>
      <c r="C663" s="220" t="s">
        <v>874</v>
      </c>
      <c r="D663" s="220" t="s">
        <v>136</v>
      </c>
      <c r="E663" s="221" t="s">
        <v>875</v>
      </c>
      <c r="F663" s="222" t="s">
        <v>876</v>
      </c>
      <c r="G663" s="223" t="s">
        <v>183</v>
      </c>
      <c r="H663" s="224">
        <v>2.3300000000000001</v>
      </c>
      <c r="I663" s="225"/>
      <c r="J663" s="226">
        <f>ROUND(I663*H663,2)</f>
        <v>0</v>
      </c>
      <c r="K663" s="222" t="s">
        <v>207</v>
      </c>
      <c r="L663" s="46"/>
      <c r="M663" s="227" t="s">
        <v>20</v>
      </c>
      <c r="N663" s="228" t="s">
        <v>47</v>
      </c>
      <c r="O663" s="86"/>
      <c r="P663" s="229">
        <f>O663*H663</f>
        <v>0</v>
      </c>
      <c r="Q663" s="229">
        <v>0.02818</v>
      </c>
      <c r="R663" s="229">
        <f>Q663*H663</f>
        <v>0.065659400000000007</v>
      </c>
      <c r="S663" s="229">
        <v>0</v>
      </c>
      <c r="T663" s="230">
        <f>S663*H663</f>
        <v>0</v>
      </c>
      <c r="U663" s="40"/>
      <c r="V663" s="40"/>
      <c r="W663" s="40"/>
      <c r="X663" s="40"/>
      <c r="Y663" s="40"/>
      <c r="Z663" s="40"/>
      <c r="AA663" s="40"/>
      <c r="AB663" s="40"/>
      <c r="AC663" s="40"/>
      <c r="AD663" s="40"/>
      <c r="AE663" s="40"/>
      <c r="AR663" s="231" t="s">
        <v>256</v>
      </c>
      <c r="AT663" s="231" t="s">
        <v>136</v>
      </c>
      <c r="AU663" s="231" t="s">
        <v>85</v>
      </c>
      <c r="AY663" s="19" t="s">
        <v>133</v>
      </c>
      <c r="BE663" s="232">
        <f>IF(N663="základní",J663,0)</f>
        <v>0</v>
      </c>
      <c r="BF663" s="232">
        <f>IF(N663="snížená",J663,0)</f>
        <v>0</v>
      </c>
      <c r="BG663" s="232">
        <f>IF(N663="zákl. přenesená",J663,0)</f>
        <v>0</v>
      </c>
      <c r="BH663" s="232">
        <f>IF(N663="sníž. přenesená",J663,0)</f>
        <v>0</v>
      </c>
      <c r="BI663" s="232">
        <f>IF(N663="nulová",J663,0)</f>
        <v>0</v>
      </c>
      <c r="BJ663" s="19" t="s">
        <v>22</v>
      </c>
      <c r="BK663" s="232">
        <f>ROUND(I663*H663,2)</f>
        <v>0</v>
      </c>
      <c r="BL663" s="19" t="s">
        <v>256</v>
      </c>
      <c r="BM663" s="231" t="s">
        <v>877</v>
      </c>
    </row>
    <row r="664" s="2" customFormat="1">
      <c r="A664" s="40"/>
      <c r="B664" s="41"/>
      <c r="C664" s="42"/>
      <c r="D664" s="235" t="s">
        <v>288</v>
      </c>
      <c r="E664" s="42"/>
      <c r="F664" s="276" t="s">
        <v>878</v>
      </c>
      <c r="G664" s="42"/>
      <c r="H664" s="42"/>
      <c r="I664" s="138"/>
      <c r="J664" s="42"/>
      <c r="K664" s="42"/>
      <c r="L664" s="46"/>
      <c r="M664" s="277"/>
      <c r="N664" s="278"/>
      <c r="O664" s="86"/>
      <c r="P664" s="86"/>
      <c r="Q664" s="86"/>
      <c r="R664" s="86"/>
      <c r="S664" s="86"/>
      <c r="T664" s="87"/>
      <c r="U664" s="40"/>
      <c r="V664" s="40"/>
      <c r="W664" s="40"/>
      <c r="X664" s="40"/>
      <c r="Y664" s="40"/>
      <c r="Z664" s="40"/>
      <c r="AA664" s="40"/>
      <c r="AB664" s="40"/>
      <c r="AC664" s="40"/>
      <c r="AD664" s="40"/>
      <c r="AE664" s="40"/>
      <c r="AT664" s="19" t="s">
        <v>288</v>
      </c>
      <c r="AU664" s="19" t="s">
        <v>85</v>
      </c>
    </row>
    <row r="665" s="13" customFormat="1">
      <c r="A665" s="13"/>
      <c r="B665" s="233"/>
      <c r="C665" s="234"/>
      <c r="D665" s="235" t="s">
        <v>147</v>
      </c>
      <c r="E665" s="236" t="s">
        <v>20</v>
      </c>
      <c r="F665" s="237" t="s">
        <v>872</v>
      </c>
      <c r="G665" s="234"/>
      <c r="H665" s="236" t="s">
        <v>20</v>
      </c>
      <c r="I665" s="238"/>
      <c r="J665" s="234"/>
      <c r="K665" s="234"/>
      <c r="L665" s="239"/>
      <c r="M665" s="240"/>
      <c r="N665" s="241"/>
      <c r="O665" s="241"/>
      <c r="P665" s="241"/>
      <c r="Q665" s="241"/>
      <c r="R665" s="241"/>
      <c r="S665" s="241"/>
      <c r="T665" s="242"/>
      <c r="U665" s="13"/>
      <c r="V665" s="13"/>
      <c r="W665" s="13"/>
      <c r="X665" s="13"/>
      <c r="Y665" s="13"/>
      <c r="Z665" s="13"/>
      <c r="AA665" s="13"/>
      <c r="AB665" s="13"/>
      <c r="AC665" s="13"/>
      <c r="AD665" s="13"/>
      <c r="AE665" s="13"/>
      <c r="AT665" s="243" t="s">
        <v>147</v>
      </c>
      <c r="AU665" s="243" t="s">
        <v>85</v>
      </c>
      <c r="AV665" s="13" t="s">
        <v>22</v>
      </c>
      <c r="AW665" s="13" t="s">
        <v>38</v>
      </c>
      <c r="AX665" s="13" t="s">
        <v>76</v>
      </c>
      <c r="AY665" s="243" t="s">
        <v>133</v>
      </c>
    </row>
    <row r="666" s="14" customFormat="1">
      <c r="A666" s="14"/>
      <c r="B666" s="244"/>
      <c r="C666" s="245"/>
      <c r="D666" s="235" t="s">
        <v>147</v>
      </c>
      <c r="E666" s="246" t="s">
        <v>20</v>
      </c>
      <c r="F666" s="247" t="s">
        <v>879</v>
      </c>
      <c r="G666" s="245"/>
      <c r="H666" s="248">
        <v>2.3300000000000001</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147</v>
      </c>
      <c r="AU666" s="254" t="s">
        <v>85</v>
      </c>
      <c r="AV666" s="14" t="s">
        <v>85</v>
      </c>
      <c r="AW666" s="14" t="s">
        <v>38</v>
      </c>
      <c r="AX666" s="14" t="s">
        <v>22</v>
      </c>
      <c r="AY666" s="254" t="s">
        <v>133</v>
      </c>
    </row>
    <row r="667" s="2" customFormat="1" ht="36" customHeight="1">
      <c r="A667" s="40"/>
      <c r="B667" s="41"/>
      <c r="C667" s="220" t="s">
        <v>880</v>
      </c>
      <c r="D667" s="220" t="s">
        <v>136</v>
      </c>
      <c r="E667" s="221" t="s">
        <v>881</v>
      </c>
      <c r="F667" s="222" t="s">
        <v>882</v>
      </c>
      <c r="G667" s="223" t="s">
        <v>183</v>
      </c>
      <c r="H667" s="224">
        <v>13.179</v>
      </c>
      <c r="I667" s="225"/>
      <c r="J667" s="226">
        <f>ROUND(I667*H667,2)</f>
        <v>0</v>
      </c>
      <c r="K667" s="222" t="s">
        <v>207</v>
      </c>
      <c r="L667" s="46"/>
      <c r="M667" s="227" t="s">
        <v>20</v>
      </c>
      <c r="N667" s="228" t="s">
        <v>47</v>
      </c>
      <c r="O667" s="86"/>
      <c r="P667" s="229">
        <f>O667*H667</f>
        <v>0</v>
      </c>
      <c r="Q667" s="229">
        <v>0.053310000000000003</v>
      </c>
      <c r="R667" s="229">
        <f>Q667*H667</f>
        <v>0.7025724900000001</v>
      </c>
      <c r="S667" s="229">
        <v>0</v>
      </c>
      <c r="T667" s="230">
        <f>S667*H667</f>
        <v>0</v>
      </c>
      <c r="U667" s="40"/>
      <c r="V667" s="40"/>
      <c r="W667" s="40"/>
      <c r="X667" s="40"/>
      <c r="Y667" s="40"/>
      <c r="Z667" s="40"/>
      <c r="AA667" s="40"/>
      <c r="AB667" s="40"/>
      <c r="AC667" s="40"/>
      <c r="AD667" s="40"/>
      <c r="AE667" s="40"/>
      <c r="AR667" s="231" t="s">
        <v>256</v>
      </c>
      <c r="AT667" s="231" t="s">
        <v>136</v>
      </c>
      <c r="AU667" s="231" t="s">
        <v>85</v>
      </c>
      <c r="AY667" s="19" t="s">
        <v>133</v>
      </c>
      <c r="BE667" s="232">
        <f>IF(N667="základní",J667,0)</f>
        <v>0</v>
      </c>
      <c r="BF667" s="232">
        <f>IF(N667="snížená",J667,0)</f>
        <v>0</v>
      </c>
      <c r="BG667" s="232">
        <f>IF(N667="zákl. přenesená",J667,0)</f>
        <v>0</v>
      </c>
      <c r="BH667" s="232">
        <f>IF(N667="sníž. přenesená",J667,0)</f>
        <v>0</v>
      </c>
      <c r="BI667" s="232">
        <f>IF(N667="nulová",J667,0)</f>
        <v>0</v>
      </c>
      <c r="BJ667" s="19" t="s">
        <v>22</v>
      </c>
      <c r="BK667" s="232">
        <f>ROUND(I667*H667,2)</f>
        <v>0</v>
      </c>
      <c r="BL667" s="19" t="s">
        <v>256</v>
      </c>
      <c r="BM667" s="231" t="s">
        <v>883</v>
      </c>
    </row>
    <row r="668" s="2" customFormat="1">
      <c r="A668" s="40"/>
      <c r="B668" s="41"/>
      <c r="C668" s="42"/>
      <c r="D668" s="235" t="s">
        <v>288</v>
      </c>
      <c r="E668" s="42"/>
      <c r="F668" s="276" t="s">
        <v>884</v>
      </c>
      <c r="G668" s="42"/>
      <c r="H668" s="42"/>
      <c r="I668" s="138"/>
      <c r="J668" s="42"/>
      <c r="K668" s="42"/>
      <c r="L668" s="46"/>
      <c r="M668" s="277"/>
      <c r="N668" s="278"/>
      <c r="O668" s="86"/>
      <c r="P668" s="86"/>
      <c r="Q668" s="86"/>
      <c r="R668" s="86"/>
      <c r="S668" s="86"/>
      <c r="T668" s="87"/>
      <c r="U668" s="40"/>
      <c r="V668" s="40"/>
      <c r="W668" s="40"/>
      <c r="X668" s="40"/>
      <c r="Y668" s="40"/>
      <c r="Z668" s="40"/>
      <c r="AA668" s="40"/>
      <c r="AB668" s="40"/>
      <c r="AC668" s="40"/>
      <c r="AD668" s="40"/>
      <c r="AE668" s="40"/>
      <c r="AT668" s="19" t="s">
        <v>288</v>
      </c>
      <c r="AU668" s="19" t="s">
        <v>85</v>
      </c>
    </row>
    <row r="669" s="13" customFormat="1">
      <c r="A669" s="13"/>
      <c r="B669" s="233"/>
      <c r="C669" s="234"/>
      <c r="D669" s="235" t="s">
        <v>147</v>
      </c>
      <c r="E669" s="236" t="s">
        <v>20</v>
      </c>
      <c r="F669" s="237" t="s">
        <v>872</v>
      </c>
      <c r="G669" s="234"/>
      <c r="H669" s="236" t="s">
        <v>20</v>
      </c>
      <c r="I669" s="238"/>
      <c r="J669" s="234"/>
      <c r="K669" s="234"/>
      <c r="L669" s="239"/>
      <c r="M669" s="240"/>
      <c r="N669" s="241"/>
      <c r="O669" s="241"/>
      <c r="P669" s="241"/>
      <c r="Q669" s="241"/>
      <c r="R669" s="241"/>
      <c r="S669" s="241"/>
      <c r="T669" s="242"/>
      <c r="U669" s="13"/>
      <c r="V669" s="13"/>
      <c r="W669" s="13"/>
      <c r="X669" s="13"/>
      <c r="Y669" s="13"/>
      <c r="Z669" s="13"/>
      <c r="AA669" s="13"/>
      <c r="AB669" s="13"/>
      <c r="AC669" s="13"/>
      <c r="AD669" s="13"/>
      <c r="AE669" s="13"/>
      <c r="AT669" s="243" t="s">
        <v>147</v>
      </c>
      <c r="AU669" s="243" t="s">
        <v>85</v>
      </c>
      <c r="AV669" s="13" t="s">
        <v>22</v>
      </c>
      <c r="AW669" s="13" t="s">
        <v>38</v>
      </c>
      <c r="AX669" s="13" t="s">
        <v>76</v>
      </c>
      <c r="AY669" s="243" t="s">
        <v>133</v>
      </c>
    </row>
    <row r="670" s="14" customFormat="1">
      <c r="A670" s="14"/>
      <c r="B670" s="244"/>
      <c r="C670" s="245"/>
      <c r="D670" s="235" t="s">
        <v>147</v>
      </c>
      <c r="E670" s="246" t="s">
        <v>20</v>
      </c>
      <c r="F670" s="247" t="s">
        <v>873</v>
      </c>
      <c r="G670" s="245"/>
      <c r="H670" s="248">
        <v>13.179</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147</v>
      </c>
      <c r="AU670" s="254" t="s">
        <v>85</v>
      </c>
      <c r="AV670" s="14" t="s">
        <v>85</v>
      </c>
      <c r="AW670" s="14" t="s">
        <v>38</v>
      </c>
      <c r="AX670" s="14" t="s">
        <v>22</v>
      </c>
      <c r="AY670" s="254" t="s">
        <v>133</v>
      </c>
    </row>
    <row r="671" s="2" customFormat="1" ht="24" customHeight="1">
      <c r="A671" s="40"/>
      <c r="B671" s="41"/>
      <c r="C671" s="220" t="s">
        <v>885</v>
      </c>
      <c r="D671" s="220" t="s">
        <v>136</v>
      </c>
      <c r="E671" s="221" t="s">
        <v>886</v>
      </c>
      <c r="F671" s="222" t="s">
        <v>887</v>
      </c>
      <c r="G671" s="223" t="s">
        <v>183</v>
      </c>
      <c r="H671" s="224">
        <v>12.102</v>
      </c>
      <c r="I671" s="225"/>
      <c r="J671" s="226">
        <f>ROUND(I671*H671,2)</f>
        <v>0</v>
      </c>
      <c r="K671" s="222" t="s">
        <v>207</v>
      </c>
      <c r="L671" s="46"/>
      <c r="M671" s="227" t="s">
        <v>20</v>
      </c>
      <c r="N671" s="228" t="s">
        <v>47</v>
      </c>
      <c r="O671" s="86"/>
      <c r="P671" s="229">
        <f>O671*H671</f>
        <v>0</v>
      </c>
      <c r="Q671" s="229">
        <v>0.01694</v>
      </c>
      <c r="R671" s="229">
        <f>Q671*H671</f>
        <v>0.20500788</v>
      </c>
      <c r="S671" s="229">
        <v>0</v>
      </c>
      <c r="T671" s="230">
        <f>S671*H671</f>
        <v>0</v>
      </c>
      <c r="U671" s="40"/>
      <c r="V671" s="40"/>
      <c r="W671" s="40"/>
      <c r="X671" s="40"/>
      <c r="Y671" s="40"/>
      <c r="Z671" s="40"/>
      <c r="AA671" s="40"/>
      <c r="AB671" s="40"/>
      <c r="AC671" s="40"/>
      <c r="AD671" s="40"/>
      <c r="AE671" s="40"/>
      <c r="AR671" s="231" t="s">
        <v>256</v>
      </c>
      <c r="AT671" s="231" t="s">
        <v>136</v>
      </c>
      <c r="AU671" s="231" t="s">
        <v>85</v>
      </c>
      <c r="AY671" s="19" t="s">
        <v>133</v>
      </c>
      <c r="BE671" s="232">
        <f>IF(N671="základní",J671,0)</f>
        <v>0</v>
      </c>
      <c r="BF671" s="232">
        <f>IF(N671="snížená",J671,0)</f>
        <v>0</v>
      </c>
      <c r="BG671" s="232">
        <f>IF(N671="zákl. přenesená",J671,0)</f>
        <v>0</v>
      </c>
      <c r="BH671" s="232">
        <f>IF(N671="sníž. přenesená",J671,0)</f>
        <v>0</v>
      </c>
      <c r="BI671" s="232">
        <f>IF(N671="nulová",J671,0)</f>
        <v>0</v>
      </c>
      <c r="BJ671" s="19" t="s">
        <v>22</v>
      </c>
      <c r="BK671" s="232">
        <f>ROUND(I671*H671,2)</f>
        <v>0</v>
      </c>
      <c r="BL671" s="19" t="s">
        <v>256</v>
      </c>
      <c r="BM671" s="231" t="s">
        <v>888</v>
      </c>
    </row>
    <row r="672" s="2" customFormat="1">
      <c r="A672" s="40"/>
      <c r="B672" s="41"/>
      <c r="C672" s="42"/>
      <c r="D672" s="235" t="s">
        <v>288</v>
      </c>
      <c r="E672" s="42"/>
      <c r="F672" s="276" t="s">
        <v>889</v>
      </c>
      <c r="G672" s="42"/>
      <c r="H672" s="42"/>
      <c r="I672" s="138"/>
      <c r="J672" s="42"/>
      <c r="K672" s="42"/>
      <c r="L672" s="46"/>
      <c r="M672" s="277"/>
      <c r="N672" s="278"/>
      <c r="O672" s="86"/>
      <c r="P672" s="86"/>
      <c r="Q672" s="86"/>
      <c r="R672" s="86"/>
      <c r="S672" s="86"/>
      <c r="T672" s="87"/>
      <c r="U672" s="40"/>
      <c r="V672" s="40"/>
      <c r="W672" s="40"/>
      <c r="X672" s="40"/>
      <c r="Y672" s="40"/>
      <c r="Z672" s="40"/>
      <c r="AA672" s="40"/>
      <c r="AB672" s="40"/>
      <c r="AC672" s="40"/>
      <c r="AD672" s="40"/>
      <c r="AE672" s="40"/>
      <c r="AT672" s="19" t="s">
        <v>288</v>
      </c>
      <c r="AU672" s="19" t="s">
        <v>85</v>
      </c>
    </row>
    <row r="673" s="13" customFormat="1">
      <c r="A673" s="13"/>
      <c r="B673" s="233"/>
      <c r="C673" s="234"/>
      <c r="D673" s="235" t="s">
        <v>147</v>
      </c>
      <c r="E673" s="236" t="s">
        <v>20</v>
      </c>
      <c r="F673" s="237" t="s">
        <v>890</v>
      </c>
      <c r="G673" s="234"/>
      <c r="H673" s="236" t="s">
        <v>20</v>
      </c>
      <c r="I673" s="238"/>
      <c r="J673" s="234"/>
      <c r="K673" s="234"/>
      <c r="L673" s="239"/>
      <c r="M673" s="240"/>
      <c r="N673" s="241"/>
      <c r="O673" s="241"/>
      <c r="P673" s="241"/>
      <c r="Q673" s="241"/>
      <c r="R673" s="241"/>
      <c r="S673" s="241"/>
      <c r="T673" s="242"/>
      <c r="U673" s="13"/>
      <c r="V673" s="13"/>
      <c r="W673" s="13"/>
      <c r="X673" s="13"/>
      <c r="Y673" s="13"/>
      <c r="Z673" s="13"/>
      <c r="AA673" s="13"/>
      <c r="AB673" s="13"/>
      <c r="AC673" s="13"/>
      <c r="AD673" s="13"/>
      <c r="AE673" s="13"/>
      <c r="AT673" s="243" t="s">
        <v>147</v>
      </c>
      <c r="AU673" s="243" t="s">
        <v>85</v>
      </c>
      <c r="AV673" s="13" t="s">
        <v>22</v>
      </c>
      <c r="AW673" s="13" t="s">
        <v>38</v>
      </c>
      <c r="AX673" s="13" t="s">
        <v>76</v>
      </c>
      <c r="AY673" s="243" t="s">
        <v>133</v>
      </c>
    </row>
    <row r="674" s="14" customFormat="1">
      <c r="A674" s="14"/>
      <c r="B674" s="244"/>
      <c r="C674" s="245"/>
      <c r="D674" s="235" t="s">
        <v>147</v>
      </c>
      <c r="E674" s="246" t="s">
        <v>20</v>
      </c>
      <c r="F674" s="247" t="s">
        <v>891</v>
      </c>
      <c r="G674" s="245"/>
      <c r="H674" s="248">
        <v>9.7200000000000006</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147</v>
      </c>
      <c r="AU674" s="254" t="s">
        <v>85</v>
      </c>
      <c r="AV674" s="14" t="s">
        <v>85</v>
      </c>
      <c r="AW674" s="14" t="s">
        <v>38</v>
      </c>
      <c r="AX674" s="14" t="s">
        <v>76</v>
      </c>
      <c r="AY674" s="254" t="s">
        <v>133</v>
      </c>
    </row>
    <row r="675" s="14" customFormat="1">
      <c r="A675" s="14"/>
      <c r="B675" s="244"/>
      <c r="C675" s="245"/>
      <c r="D675" s="235" t="s">
        <v>147</v>
      </c>
      <c r="E675" s="246" t="s">
        <v>20</v>
      </c>
      <c r="F675" s="247" t="s">
        <v>892</v>
      </c>
      <c r="G675" s="245"/>
      <c r="H675" s="248">
        <v>0.98199999999999998</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147</v>
      </c>
      <c r="AU675" s="254" t="s">
        <v>85</v>
      </c>
      <c r="AV675" s="14" t="s">
        <v>85</v>
      </c>
      <c r="AW675" s="14" t="s">
        <v>38</v>
      </c>
      <c r="AX675" s="14" t="s">
        <v>76</v>
      </c>
      <c r="AY675" s="254" t="s">
        <v>133</v>
      </c>
    </row>
    <row r="676" s="14" customFormat="1">
      <c r="A676" s="14"/>
      <c r="B676" s="244"/>
      <c r="C676" s="245"/>
      <c r="D676" s="235" t="s">
        <v>147</v>
      </c>
      <c r="E676" s="246" t="s">
        <v>20</v>
      </c>
      <c r="F676" s="247" t="s">
        <v>893</v>
      </c>
      <c r="G676" s="245"/>
      <c r="H676" s="248">
        <v>1.3999999999999999</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147</v>
      </c>
      <c r="AU676" s="254" t="s">
        <v>85</v>
      </c>
      <c r="AV676" s="14" t="s">
        <v>85</v>
      </c>
      <c r="AW676" s="14" t="s">
        <v>38</v>
      </c>
      <c r="AX676" s="14" t="s">
        <v>76</v>
      </c>
      <c r="AY676" s="254" t="s">
        <v>133</v>
      </c>
    </row>
    <row r="677" s="15" customFormat="1">
      <c r="A677" s="15"/>
      <c r="B677" s="255"/>
      <c r="C677" s="256"/>
      <c r="D677" s="235" t="s">
        <v>147</v>
      </c>
      <c r="E677" s="257" t="s">
        <v>20</v>
      </c>
      <c r="F677" s="258" t="s">
        <v>159</v>
      </c>
      <c r="G677" s="256"/>
      <c r="H677" s="259">
        <v>12.102</v>
      </c>
      <c r="I677" s="260"/>
      <c r="J677" s="256"/>
      <c r="K677" s="256"/>
      <c r="L677" s="261"/>
      <c r="M677" s="262"/>
      <c r="N677" s="263"/>
      <c r="O677" s="263"/>
      <c r="P677" s="263"/>
      <c r="Q677" s="263"/>
      <c r="R677" s="263"/>
      <c r="S677" s="263"/>
      <c r="T677" s="264"/>
      <c r="U677" s="15"/>
      <c r="V677" s="15"/>
      <c r="W677" s="15"/>
      <c r="X677" s="15"/>
      <c r="Y677" s="15"/>
      <c r="Z677" s="15"/>
      <c r="AA677" s="15"/>
      <c r="AB677" s="15"/>
      <c r="AC677" s="15"/>
      <c r="AD677" s="15"/>
      <c r="AE677" s="15"/>
      <c r="AT677" s="265" t="s">
        <v>147</v>
      </c>
      <c r="AU677" s="265" t="s">
        <v>85</v>
      </c>
      <c r="AV677" s="15" t="s">
        <v>160</v>
      </c>
      <c r="AW677" s="15" t="s">
        <v>38</v>
      </c>
      <c r="AX677" s="15" t="s">
        <v>22</v>
      </c>
      <c r="AY677" s="265" t="s">
        <v>133</v>
      </c>
    </row>
    <row r="678" s="2" customFormat="1" ht="16.5" customHeight="1">
      <c r="A678" s="40"/>
      <c r="B678" s="41"/>
      <c r="C678" s="220" t="s">
        <v>894</v>
      </c>
      <c r="D678" s="220" t="s">
        <v>136</v>
      </c>
      <c r="E678" s="221" t="s">
        <v>895</v>
      </c>
      <c r="F678" s="222" t="s">
        <v>896</v>
      </c>
      <c r="G678" s="223" t="s">
        <v>183</v>
      </c>
      <c r="H678" s="224">
        <v>79.230999999999995</v>
      </c>
      <c r="I678" s="225"/>
      <c r="J678" s="226">
        <f>ROUND(I678*H678,2)</f>
        <v>0</v>
      </c>
      <c r="K678" s="222" t="s">
        <v>140</v>
      </c>
      <c r="L678" s="46"/>
      <c r="M678" s="227" t="s">
        <v>20</v>
      </c>
      <c r="N678" s="228" t="s">
        <v>47</v>
      </c>
      <c r="O678" s="86"/>
      <c r="P678" s="229">
        <f>O678*H678</f>
        <v>0</v>
      </c>
      <c r="Q678" s="229">
        <v>0.00031</v>
      </c>
      <c r="R678" s="229">
        <f>Q678*H678</f>
        <v>0.024561609999999998</v>
      </c>
      <c r="S678" s="229">
        <v>0</v>
      </c>
      <c r="T678" s="230">
        <f>S678*H678</f>
        <v>0</v>
      </c>
      <c r="U678" s="40"/>
      <c r="V678" s="40"/>
      <c r="W678" s="40"/>
      <c r="X678" s="40"/>
      <c r="Y678" s="40"/>
      <c r="Z678" s="40"/>
      <c r="AA678" s="40"/>
      <c r="AB678" s="40"/>
      <c r="AC678" s="40"/>
      <c r="AD678" s="40"/>
      <c r="AE678" s="40"/>
      <c r="AR678" s="231" t="s">
        <v>256</v>
      </c>
      <c r="AT678" s="231" t="s">
        <v>136</v>
      </c>
      <c r="AU678" s="231" t="s">
        <v>85</v>
      </c>
      <c r="AY678" s="19" t="s">
        <v>133</v>
      </c>
      <c r="BE678" s="232">
        <f>IF(N678="základní",J678,0)</f>
        <v>0</v>
      </c>
      <c r="BF678" s="232">
        <f>IF(N678="snížená",J678,0)</f>
        <v>0</v>
      </c>
      <c r="BG678" s="232">
        <f>IF(N678="zákl. přenesená",J678,0)</f>
        <v>0</v>
      </c>
      <c r="BH678" s="232">
        <f>IF(N678="sníž. přenesená",J678,0)</f>
        <v>0</v>
      </c>
      <c r="BI678" s="232">
        <f>IF(N678="nulová",J678,0)</f>
        <v>0</v>
      </c>
      <c r="BJ678" s="19" t="s">
        <v>22</v>
      </c>
      <c r="BK678" s="232">
        <f>ROUND(I678*H678,2)</f>
        <v>0</v>
      </c>
      <c r="BL678" s="19" t="s">
        <v>256</v>
      </c>
      <c r="BM678" s="231" t="s">
        <v>897</v>
      </c>
    </row>
    <row r="679" s="2" customFormat="1">
      <c r="A679" s="40"/>
      <c r="B679" s="41"/>
      <c r="C679" s="42"/>
      <c r="D679" s="235" t="s">
        <v>288</v>
      </c>
      <c r="E679" s="42"/>
      <c r="F679" s="276" t="s">
        <v>898</v>
      </c>
      <c r="G679" s="42"/>
      <c r="H679" s="42"/>
      <c r="I679" s="138"/>
      <c r="J679" s="42"/>
      <c r="K679" s="42"/>
      <c r="L679" s="46"/>
      <c r="M679" s="277"/>
      <c r="N679" s="278"/>
      <c r="O679" s="86"/>
      <c r="P679" s="86"/>
      <c r="Q679" s="86"/>
      <c r="R679" s="86"/>
      <c r="S679" s="86"/>
      <c r="T679" s="87"/>
      <c r="U679" s="40"/>
      <c r="V679" s="40"/>
      <c r="W679" s="40"/>
      <c r="X679" s="40"/>
      <c r="Y679" s="40"/>
      <c r="Z679" s="40"/>
      <c r="AA679" s="40"/>
      <c r="AB679" s="40"/>
      <c r="AC679" s="40"/>
      <c r="AD679" s="40"/>
      <c r="AE679" s="40"/>
      <c r="AT679" s="19" t="s">
        <v>288</v>
      </c>
      <c r="AU679" s="19" t="s">
        <v>85</v>
      </c>
    </row>
    <row r="680" s="13" customFormat="1">
      <c r="A680" s="13"/>
      <c r="B680" s="233"/>
      <c r="C680" s="234"/>
      <c r="D680" s="235" t="s">
        <v>147</v>
      </c>
      <c r="E680" s="236" t="s">
        <v>20</v>
      </c>
      <c r="F680" s="237" t="s">
        <v>543</v>
      </c>
      <c r="G680" s="234"/>
      <c r="H680" s="236" t="s">
        <v>20</v>
      </c>
      <c r="I680" s="238"/>
      <c r="J680" s="234"/>
      <c r="K680" s="234"/>
      <c r="L680" s="239"/>
      <c r="M680" s="240"/>
      <c r="N680" s="241"/>
      <c r="O680" s="241"/>
      <c r="P680" s="241"/>
      <c r="Q680" s="241"/>
      <c r="R680" s="241"/>
      <c r="S680" s="241"/>
      <c r="T680" s="242"/>
      <c r="U680" s="13"/>
      <c r="V680" s="13"/>
      <c r="W680" s="13"/>
      <c r="X680" s="13"/>
      <c r="Y680" s="13"/>
      <c r="Z680" s="13"/>
      <c r="AA680" s="13"/>
      <c r="AB680" s="13"/>
      <c r="AC680" s="13"/>
      <c r="AD680" s="13"/>
      <c r="AE680" s="13"/>
      <c r="AT680" s="243" t="s">
        <v>147</v>
      </c>
      <c r="AU680" s="243" t="s">
        <v>85</v>
      </c>
      <c r="AV680" s="13" t="s">
        <v>22</v>
      </c>
      <c r="AW680" s="13" t="s">
        <v>38</v>
      </c>
      <c r="AX680" s="13" t="s">
        <v>76</v>
      </c>
      <c r="AY680" s="243" t="s">
        <v>133</v>
      </c>
    </row>
    <row r="681" s="14" customFormat="1">
      <c r="A681" s="14"/>
      <c r="B681" s="244"/>
      <c r="C681" s="245"/>
      <c r="D681" s="235" t="s">
        <v>147</v>
      </c>
      <c r="E681" s="246" t="s">
        <v>20</v>
      </c>
      <c r="F681" s="247" t="s">
        <v>544</v>
      </c>
      <c r="G681" s="245"/>
      <c r="H681" s="248">
        <v>72.569000000000003</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147</v>
      </c>
      <c r="AU681" s="254" t="s">
        <v>85</v>
      </c>
      <c r="AV681" s="14" t="s">
        <v>85</v>
      </c>
      <c r="AW681" s="14" t="s">
        <v>38</v>
      </c>
      <c r="AX681" s="14" t="s">
        <v>76</v>
      </c>
      <c r="AY681" s="254" t="s">
        <v>133</v>
      </c>
    </row>
    <row r="682" s="14" customFormat="1">
      <c r="A682" s="14"/>
      <c r="B682" s="244"/>
      <c r="C682" s="245"/>
      <c r="D682" s="235" t="s">
        <v>147</v>
      </c>
      <c r="E682" s="246" t="s">
        <v>20</v>
      </c>
      <c r="F682" s="247" t="s">
        <v>545</v>
      </c>
      <c r="G682" s="245"/>
      <c r="H682" s="248">
        <v>5.2439999999999998</v>
      </c>
      <c r="I682" s="249"/>
      <c r="J682" s="245"/>
      <c r="K682" s="245"/>
      <c r="L682" s="250"/>
      <c r="M682" s="251"/>
      <c r="N682" s="252"/>
      <c r="O682" s="252"/>
      <c r="P682" s="252"/>
      <c r="Q682" s="252"/>
      <c r="R682" s="252"/>
      <c r="S682" s="252"/>
      <c r="T682" s="253"/>
      <c r="U682" s="14"/>
      <c r="V682" s="14"/>
      <c r="W682" s="14"/>
      <c r="X682" s="14"/>
      <c r="Y682" s="14"/>
      <c r="Z682" s="14"/>
      <c r="AA682" s="14"/>
      <c r="AB682" s="14"/>
      <c r="AC682" s="14"/>
      <c r="AD682" s="14"/>
      <c r="AE682" s="14"/>
      <c r="AT682" s="254" t="s">
        <v>147</v>
      </c>
      <c r="AU682" s="254" t="s">
        <v>85</v>
      </c>
      <c r="AV682" s="14" t="s">
        <v>85</v>
      </c>
      <c r="AW682" s="14" t="s">
        <v>38</v>
      </c>
      <c r="AX682" s="14" t="s">
        <v>76</v>
      </c>
      <c r="AY682" s="254" t="s">
        <v>133</v>
      </c>
    </row>
    <row r="683" s="14" customFormat="1">
      <c r="A683" s="14"/>
      <c r="B683" s="244"/>
      <c r="C683" s="245"/>
      <c r="D683" s="235" t="s">
        <v>147</v>
      </c>
      <c r="E683" s="246" t="s">
        <v>20</v>
      </c>
      <c r="F683" s="247" t="s">
        <v>546</v>
      </c>
      <c r="G683" s="245"/>
      <c r="H683" s="248">
        <v>13.52</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147</v>
      </c>
      <c r="AU683" s="254" t="s">
        <v>85</v>
      </c>
      <c r="AV683" s="14" t="s">
        <v>85</v>
      </c>
      <c r="AW683" s="14" t="s">
        <v>38</v>
      </c>
      <c r="AX683" s="14" t="s">
        <v>76</v>
      </c>
      <c r="AY683" s="254" t="s">
        <v>133</v>
      </c>
    </row>
    <row r="684" s="13" customFormat="1">
      <c r="A684" s="13"/>
      <c r="B684" s="233"/>
      <c r="C684" s="234"/>
      <c r="D684" s="235" t="s">
        <v>147</v>
      </c>
      <c r="E684" s="236" t="s">
        <v>20</v>
      </c>
      <c r="F684" s="237" t="s">
        <v>890</v>
      </c>
      <c r="G684" s="234"/>
      <c r="H684" s="236" t="s">
        <v>20</v>
      </c>
      <c r="I684" s="238"/>
      <c r="J684" s="234"/>
      <c r="K684" s="234"/>
      <c r="L684" s="239"/>
      <c r="M684" s="240"/>
      <c r="N684" s="241"/>
      <c r="O684" s="241"/>
      <c r="P684" s="241"/>
      <c r="Q684" s="241"/>
      <c r="R684" s="241"/>
      <c r="S684" s="241"/>
      <c r="T684" s="242"/>
      <c r="U684" s="13"/>
      <c r="V684" s="13"/>
      <c r="W684" s="13"/>
      <c r="X684" s="13"/>
      <c r="Y684" s="13"/>
      <c r="Z684" s="13"/>
      <c r="AA684" s="13"/>
      <c r="AB684" s="13"/>
      <c r="AC684" s="13"/>
      <c r="AD684" s="13"/>
      <c r="AE684" s="13"/>
      <c r="AT684" s="243" t="s">
        <v>147</v>
      </c>
      <c r="AU684" s="243" t="s">
        <v>85</v>
      </c>
      <c r="AV684" s="13" t="s">
        <v>22</v>
      </c>
      <c r="AW684" s="13" t="s">
        <v>38</v>
      </c>
      <c r="AX684" s="13" t="s">
        <v>76</v>
      </c>
      <c r="AY684" s="243" t="s">
        <v>133</v>
      </c>
    </row>
    <row r="685" s="14" customFormat="1">
      <c r="A685" s="14"/>
      <c r="B685" s="244"/>
      <c r="C685" s="245"/>
      <c r="D685" s="235" t="s">
        <v>147</v>
      </c>
      <c r="E685" s="246" t="s">
        <v>20</v>
      </c>
      <c r="F685" s="247" t="s">
        <v>899</v>
      </c>
      <c r="G685" s="245"/>
      <c r="H685" s="248">
        <v>-9.7200000000000006</v>
      </c>
      <c r="I685" s="249"/>
      <c r="J685" s="245"/>
      <c r="K685" s="245"/>
      <c r="L685" s="250"/>
      <c r="M685" s="251"/>
      <c r="N685" s="252"/>
      <c r="O685" s="252"/>
      <c r="P685" s="252"/>
      <c r="Q685" s="252"/>
      <c r="R685" s="252"/>
      <c r="S685" s="252"/>
      <c r="T685" s="253"/>
      <c r="U685" s="14"/>
      <c r="V685" s="14"/>
      <c r="W685" s="14"/>
      <c r="X685" s="14"/>
      <c r="Y685" s="14"/>
      <c r="Z685" s="14"/>
      <c r="AA685" s="14"/>
      <c r="AB685" s="14"/>
      <c r="AC685" s="14"/>
      <c r="AD685" s="14"/>
      <c r="AE685" s="14"/>
      <c r="AT685" s="254" t="s">
        <v>147</v>
      </c>
      <c r="AU685" s="254" t="s">
        <v>85</v>
      </c>
      <c r="AV685" s="14" t="s">
        <v>85</v>
      </c>
      <c r="AW685" s="14" t="s">
        <v>38</v>
      </c>
      <c r="AX685" s="14" t="s">
        <v>76</v>
      </c>
      <c r="AY685" s="254" t="s">
        <v>133</v>
      </c>
    </row>
    <row r="686" s="14" customFormat="1">
      <c r="A686" s="14"/>
      <c r="B686" s="244"/>
      <c r="C686" s="245"/>
      <c r="D686" s="235" t="s">
        <v>147</v>
      </c>
      <c r="E686" s="246" t="s">
        <v>20</v>
      </c>
      <c r="F686" s="247" t="s">
        <v>900</v>
      </c>
      <c r="G686" s="245"/>
      <c r="H686" s="248">
        <v>-0.98199999999999998</v>
      </c>
      <c r="I686" s="249"/>
      <c r="J686" s="245"/>
      <c r="K686" s="245"/>
      <c r="L686" s="250"/>
      <c r="M686" s="251"/>
      <c r="N686" s="252"/>
      <c r="O686" s="252"/>
      <c r="P686" s="252"/>
      <c r="Q686" s="252"/>
      <c r="R686" s="252"/>
      <c r="S686" s="252"/>
      <c r="T686" s="253"/>
      <c r="U686" s="14"/>
      <c r="V686" s="14"/>
      <c r="W686" s="14"/>
      <c r="X686" s="14"/>
      <c r="Y686" s="14"/>
      <c r="Z686" s="14"/>
      <c r="AA686" s="14"/>
      <c r="AB686" s="14"/>
      <c r="AC686" s="14"/>
      <c r="AD686" s="14"/>
      <c r="AE686" s="14"/>
      <c r="AT686" s="254" t="s">
        <v>147</v>
      </c>
      <c r="AU686" s="254" t="s">
        <v>85</v>
      </c>
      <c r="AV686" s="14" t="s">
        <v>85</v>
      </c>
      <c r="AW686" s="14" t="s">
        <v>38</v>
      </c>
      <c r="AX686" s="14" t="s">
        <v>76</v>
      </c>
      <c r="AY686" s="254" t="s">
        <v>133</v>
      </c>
    </row>
    <row r="687" s="14" customFormat="1">
      <c r="A687" s="14"/>
      <c r="B687" s="244"/>
      <c r="C687" s="245"/>
      <c r="D687" s="235" t="s">
        <v>147</v>
      </c>
      <c r="E687" s="246" t="s">
        <v>20</v>
      </c>
      <c r="F687" s="247" t="s">
        <v>901</v>
      </c>
      <c r="G687" s="245"/>
      <c r="H687" s="248">
        <v>-1.3999999999999999</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147</v>
      </c>
      <c r="AU687" s="254" t="s">
        <v>85</v>
      </c>
      <c r="AV687" s="14" t="s">
        <v>85</v>
      </c>
      <c r="AW687" s="14" t="s">
        <v>38</v>
      </c>
      <c r="AX687" s="14" t="s">
        <v>76</v>
      </c>
      <c r="AY687" s="254" t="s">
        <v>133</v>
      </c>
    </row>
    <row r="688" s="15" customFormat="1">
      <c r="A688" s="15"/>
      <c r="B688" s="255"/>
      <c r="C688" s="256"/>
      <c r="D688" s="235" t="s">
        <v>147</v>
      </c>
      <c r="E688" s="257" t="s">
        <v>20</v>
      </c>
      <c r="F688" s="258" t="s">
        <v>159</v>
      </c>
      <c r="G688" s="256"/>
      <c r="H688" s="259">
        <v>79.230999999999995</v>
      </c>
      <c r="I688" s="260"/>
      <c r="J688" s="256"/>
      <c r="K688" s="256"/>
      <c r="L688" s="261"/>
      <c r="M688" s="262"/>
      <c r="N688" s="263"/>
      <c r="O688" s="263"/>
      <c r="P688" s="263"/>
      <c r="Q688" s="263"/>
      <c r="R688" s="263"/>
      <c r="S688" s="263"/>
      <c r="T688" s="264"/>
      <c r="U688" s="15"/>
      <c r="V688" s="15"/>
      <c r="W688" s="15"/>
      <c r="X688" s="15"/>
      <c r="Y688" s="15"/>
      <c r="Z688" s="15"/>
      <c r="AA688" s="15"/>
      <c r="AB688" s="15"/>
      <c r="AC688" s="15"/>
      <c r="AD688" s="15"/>
      <c r="AE688" s="15"/>
      <c r="AT688" s="265" t="s">
        <v>147</v>
      </c>
      <c r="AU688" s="265" t="s">
        <v>85</v>
      </c>
      <c r="AV688" s="15" t="s">
        <v>160</v>
      </c>
      <c r="AW688" s="15" t="s">
        <v>38</v>
      </c>
      <c r="AX688" s="15" t="s">
        <v>22</v>
      </c>
      <c r="AY688" s="265" t="s">
        <v>133</v>
      </c>
    </row>
    <row r="689" s="2" customFormat="1" ht="24" customHeight="1">
      <c r="A689" s="40"/>
      <c r="B689" s="41"/>
      <c r="C689" s="220" t="s">
        <v>902</v>
      </c>
      <c r="D689" s="220" t="s">
        <v>136</v>
      </c>
      <c r="E689" s="221" t="s">
        <v>903</v>
      </c>
      <c r="F689" s="222" t="s">
        <v>904</v>
      </c>
      <c r="G689" s="223" t="s">
        <v>183</v>
      </c>
      <c r="H689" s="224">
        <v>21.254000000000001</v>
      </c>
      <c r="I689" s="225"/>
      <c r="J689" s="226">
        <f>ROUND(I689*H689,2)</f>
        <v>0</v>
      </c>
      <c r="K689" s="222" t="s">
        <v>207</v>
      </c>
      <c r="L689" s="46"/>
      <c r="M689" s="227" t="s">
        <v>20</v>
      </c>
      <c r="N689" s="228" t="s">
        <v>47</v>
      </c>
      <c r="O689" s="86"/>
      <c r="P689" s="229">
        <f>O689*H689</f>
        <v>0</v>
      </c>
      <c r="Q689" s="229">
        <v>0.00010000000000000001</v>
      </c>
      <c r="R689" s="229">
        <f>Q689*H689</f>
        <v>0.0021254000000000004</v>
      </c>
      <c r="S689" s="229">
        <v>0</v>
      </c>
      <c r="T689" s="230">
        <f>S689*H689</f>
        <v>0</v>
      </c>
      <c r="U689" s="40"/>
      <c r="V689" s="40"/>
      <c r="W689" s="40"/>
      <c r="X689" s="40"/>
      <c r="Y689" s="40"/>
      <c r="Z689" s="40"/>
      <c r="AA689" s="40"/>
      <c r="AB689" s="40"/>
      <c r="AC689" s="40"/>
      <c r="AD689" s="40"/>
      <c r="AE689" s="40"/>
      <c r="AR689" s="231" t="s">
        <v>256</v>
      </c>
      <c r="AT689" s="231" t="s">
        <v>136</v>
      </c>
      <c r="AU689" s="231" t="s">
        <v>85</v>
      </c>
      <c r="AY689" s="19" t="s">
        <v>133</v>
      </c>
      <c r="BE689" s="232">
        <f>IF(N689="základní",J689,0)</f>
        <v>0</v>
      </c>
      <c r="BF689" s="232">
        <f>IF(N689="snížená",J689,0)</f>
        <v>0</v>
      </c>
      <c r="BG689" s="232">
        <f>IF(N689="zákl. přenesená",J689,0)</f>
        <v>0</v>
      </c>
      <c r="BH689" s="232">
        <f>IF(N689="sníž. přenesená",J689,0)</f>
        <v>0</v>
      </c>
      <c r="BI689" s="232">
        <f>IF(N689="nulová",J689,0)</f>
        <v>0</v>
      </c>
      <c r="BJ689" s="19" t="s">
        <v>22</v>
      </c>
      <c r="BK689" s="232">
        <f>ROUND(I689*H689,2)</f>
        <v>0</v>
      </c>
      <c r="BL689" s="19" t="s">
        <v>256</v>
      </c>
      <c r="BM689" s="231" t="s">
        <v>905</v>
      </c>
    </row>
    <row r="690" s="2" customFormat="1">
      <c r="A690" s="40"/>
      <c r="B690" s="41"/>
      <c r="C690" s="42"/>
      <c r="D690" s="235" t="s">
        <v>288</v>
      </c>
      <c r="E690" s="42"/>
      <c r="F690" s="276" t="s">
        <v>889</v>
      </c>
      <c r="G690" s="42"/>
      <c r="H690" s="42"/>
      <c r="I690" s="138"/>
      <c r="J690" s="42"/>
      <c r="K690" s="42"/>
      <c r="L690" s="46"/>
      <c r="M690" s="277"/>
      <c r="N690" s="278"/>
      <c r="O690" s="86"/>
      <c r="P690" s="86"/>
      <c r="Q690" s="86"/>
      <c r="R690" s="86"/>
      <c r="S690" s="86"/>
      <c r="T690" s="87"/>
      <c r="U690" s="40"/>
      <c r="V690" s="40"/>
      <c r="W690" s="40"/>
      <c r="X690" s="40"/>
      <c r="Y690" s="40"/>
      <c r="Z690" s="40"/>
      <c r="AA690" s="40"/>
      <c r="AB690" s="40"/>
      <c r="AC690" s="40"/>
      <c r="AD690" s="40"/>
      <c r="AE690" s="40"/>
      <c r="AT690" s="19" t="s">
        <v>288</v>
      </c>
      <c r="AU690" s="19" t="s">
        <v>85</v>
      </c>
    </row>
    <row r="691" s="14" customFormat="1">
      <c r="A691" s="14"/>
      <c r="B691" s="244"/>
      <c r="C691" s="245"/>
      <c r="D691" s="235" t="s">
        <v>147</v>
      </c>
      <c r="E691" s="246" t="s">
        <v>20</v>
      </c>
      <c r="F691" s="247" t="s">
        <v>906</v>
      </c>
      <c r="G691" s="245"/>
      <c r="H691" s="248">
        <v>21.254000000000001</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147</v>
      </c>
      <c r="AU691" s="254" t="s">
        <v>85</v>
      </c>
      <c r="AV691" s="14" t="s">
        <v>85</v>
      </c>
      <c r="AW691" s="14" t="s">
        <v>38</v>
      </c>
      <c r="AX691" s="14" t="s">
        <v>76</v>
      </c>
      <c r="AY691" s="254" t="s">
        <v>133</v>
      </c>
    </row>
    <row r="692" s="15" customFormat="1">
      <c r="A692" s="15"/>
      <c r="B692" s="255"/>
      <c r="C692" s="256"/>
      <c r="D692" s="235" t="s">
        <v>147</v>
      </c>
      <c r="E692" s="257" t="s">
        <v>20</v>
      </c>
      <c r="F692" s="258" t="s">
        <v>159</v>
      </c>
      <c r="G692" s="256"/>
      <c r="H692" s="259">
        <v>21.254000000000001</v>
      </c>
      <c r="I692" s="260"/>
      <c r="J692" s="256"/>
      <c r="K692" s="256"/>
      <c r="L692" s="261"/>
      <c r="M692" s="262"/>
      <c r="N692" s="263"/>
      <c r="O692" s="263"/>
      <c r="P692" s="263"/>
      <c r="Q692" s="263"/>
      <c r="R692" s="263"/>
      <c r="S692" s="263"/>
      <c r="T692" s="264"/>
      <c r="U692" s="15"/>
      <c r="V692" s="15"/>
      <c r="W692" s="15"/>
      <c r="X692" s="15"/>
      <c r="Y692" s="15"/>
      <c r="Z692" s="15"/>
      <c r="AA692" s="15"/>
      <c r="AB692" s="15"/>
      <c r="AC692" s="15"/>
      <c r="AD692" s="15"/>
      <c r="AE692" s="15"/>
      <c r="AT692" s="265" t="s">
        <v>147</v>
      </c>
      <c r="AU692" s="265" t="s">
        <v>85</v>
      </c>
      <c r="AV692" s="15" t="s">
        <v>160</v>
      </c>
      <c r="AW692" s="15" t="s">
        <v>38</v>
      </c>
      <c r="AX692" s="15" t="s">
        <v>22</v>
      </c>
      <c r="AY692" s="265" t="s">
        <v>133</v>
      </c>
    </row>
    <row r="693" s="2" customFormat="1" ht="24" customHeight="1">
      <c r="A693" s="40"/>
      <c r="B693" s="41"/>
      <c r="C693" s="220" t="s">
        <v>907</v>
      </c>
      <c r="D693" s="220" t="s">
        <v>136</v>
      </c>
      <c r="E693" s="221" t="s">
        <v>908</v>
      </c>
      <c r="F693" s="222" t="s">
        <v>909</v>
      </c>
      <c r="G693" s="223" t="s">
        <v>354</v>
      </c>
      <c r="H693" s="224">
        <v>4.9100000000000001</v>
      </c>
      <c r="I693" s="225"/>
      <c r="J693" s="226">
        <f>ROUND(I693*H693,2)</f>
        <v>0</v>
      </c>
      <c r="K693" s="222" t="s">
        <v>207</v>
      </c>
      <c r="L693" s="46"/>
      <c r="M693" s="227" t="s">
        <v>20</v>
      </c>
      <c r="N693" s="228" t="s">
        <v>47</v>
      </c>
      <c r="O693" s="86"/>
      <c r="P693" s="229">
        <f>O693*H693</f>
        <v>0</v>
      </c>
      <c r="Q693" s="229">
        <v>0.0043800000000000002</v>
      </c>
      <c r="R693" s="229">
        <f>Q693*H693</f>
        <v>0.021505800000000002</v>
      </c>
      <c r="S693" s="229">
        <v>0</v>
      </c>
      <c r="T693" s="230">
        <f>S693*H693</f>
        <v>0</v>
      </c>
      <c r="U693" s="40"/>
      <c r="V693" s="40"/>
      <c r="W693" s="40"/>
      <c r="X693" s="40"/>
      <c r="Y693" s="40"/>
      <c r="Z693" s="40"/>
      <c r="AA693" s="40"/>
      <c r="AB693" s="40"/>
      <c r="AC693" s="40"/>
      <c r="AD693" s="40"/>
      <c r="AE693" s="40"/>
      <c r="AR693" s="231" t="s">
        <v>256</v>
      </c>
      <c r="AT693" s="231" t="s">
        <v>136</v>
      </c>
      <c r="AU693" s="231" t="s">
        <v>85</v>
      </c>
      <c r="AY693" s="19" t="s">
        <v>133</v>
      </c>
      <c r="BE693" s="232">
        <f>IF(N693="základní",J693,0)</f>
        <v>0</v>
      </c>
      <c r="BF693" s="232">
        <f>IF(N693="snížená",J693,0)</f>
        <v>0</v>
      </c>
      <c r="BG693" s="232">
        <f>IF(N693="zákl. přenesená",J693,0)</f>
        <v>0</v>
      </c>
      <c r="BH693" s="232">
        <f>IF(N693="sníž. přenesená",J693,0)</f>
        <v>0</v>
      </c>
      <c r="BI693" s="232">
        <f>IF(N693="nulová",J693,0)</f>
        <v>0</v>
      </c>
      <c r="BJ693" s="19" t="s">
        <v>22</v>
      </c>
      <c r="BK693" s="232">
        <f>ROUND(I693*H693,2)</f>
        <v>0</v>
      </c>
      <c r="BL693" s="19" t="s">
        <v>256</v>
      </c>
      <c r="BM693" s="231" t="s">
        <v>910</v>
      </c>
    </row>
    <row r="694" s="2" customFormat="1">
      <c r="A694" s="40"/>
      <c r="B694" s="41"/>
      <c r="C694" s="42"/>
      <c r="D694" s="235" t="s">
        <v>288</v>
      </c>
      <c r="E694" s="42"/>
      <c r="F694" s="276" t="s">
        <v>889</v>
      </c>
      <c r="G694" s="42"/>
      <c r="H694" s="42"/>
      <c r="I694" s="138"/>
      <c r="J694" s="42"/>
      <c r="K694" s="42"/>
      <c r="L694" s="46"/>
      <c r="M694" s="277"/>
      <c r="N694" s="278"/>
      <c r="O694" s="86"/>
      <c r="P694" s="86"/>
      <c r="Q694" s="86"/>
      <c r="R694" s="86"/>
      <c r="S694" s="86"/>
      <c r="T694" s="87"/>
      <c r="U694" s="40"/>
      <c r="V694" s="40"/>
      <c r="W694" s="40"/>
      <c r="X694" s="40"/>
      <c r="Y694" s="40"/>
      <c r="Z694" s="40"/>
      <c r="AA694" s="40"/>
      <c r="AB694" s="40"/>
      <c r="AC694" s="40"/>
      <c r="AD694" s="40"/>
      <c r="AE694" s="40"/>
      <c r="AT694" s="19" t="s">
        <v>288</v>
      </c>
      <c r="AU694" s="19" t="s">
        <v>85</v>
      </c>
    </row>
    <row r="695" s="14" customFormat="1">
      <c r="A695" s="14"/>
      <c r="B695" s="244"/>
      <c r="C695" s="245"/>
      <c r="D695" s="235" t="s">
        <v>147</v>
      </c>
      <c r="E695" s="246" t="s">
        <v>20</v>
      </c>
      <c r="F695" s="247" t="s">
        <v>911</v>
      </c>
      <c r="G695" s="245"/>
      <c r="H695" s="248">
        <v>4.9100000000000001</v>
      </c>
      <c r="I695" s="249"/>
      <c r="J695" s="245"/>
      <c r="K695" s="245"/>
      <c r="L695" s="250"/>
      <c r="M695" s="251"/>
      <c r="N695" s="252"/>
      <c r="O695" s="252"/>
      <c r="P695" s="252"/>
      <c r="Q695" s="252"/>
      <c r="R695" s="252"/>
      <c r="S695" s="252"/>
      <c r="T695" s="253"/>
      <c r="U695" s="14"/>
      <c r="V695" s="14"/>
      <c r="W695" s="14"/>
      <c r="X695" s="14"/>
      <c r="Y695" s="14"/>
      <c r="Z695" s="14"/>
      <c r="AA695" s="14"/>
      <c r="AB695" s="14"/>
      <c r="AC695" s="14"/>
      <c r="AD695" s="14"/>
      <c r="AE695" s="14"/>
      <c r="AT695" s="254" t="s">
        <v>147</v>
      </c>
      <c r="AU695" s="254" t="s">
        <v>85</v>
      </c>
      <c r="AV695" s="14" t="s">
        <v>85</v>
      </c>
      <c r="AW695" s="14" t="s">
        <v>38</v>
      </c>
      <c r="AX695" s="14" t="s">
        <v>22</v>
      </c>
      <c r="AY695" s="254" t="s">
        <v>133</v>
      </c>
    </row>
    <row r="696" s="2" customFormat="1" ht="24" customHeight="1">
      <c r="A696" s="40"/>
      <c r="B696" s="41"/>
      <c r="C696" s="220" t="s">
        <v>912</v>
      </c>
      <c r="D696" s="220" t="s">
        <v>136</v>
      </c>
      <c r="E696" s="221" t="s">
        <v>913</v>
      </c>
      <c r="F696" s="222" t="s">
        <v>914</v>
      </c>
      <c r="G696" s="223" t="s">
        <v>183</v>
      </c>
      <c r="H696" s="224">
        <v>21.254000000000001</v>
      </c>
      <c r="I696" s="225"/>
      <c r="J696" s="226">
        <f>ROUND(I696*H696,2)</f>
        <v>0</v>
      </c>
      <c r="K696" s="222" t="s">
        <v>207</v>
      </c>
      <c r="L696" s="46"/>
      <c r="M696" s="227" t="s">
        <v>20</v>
      </c>
      <c r="N696" s="228" t="s">
        <v>47</v>
      </c>
      <c r="O696" s="86"/>
      <c r="P696" s="229">
        <f>O696*H696</f>
        <v>0</v>
      </c>
      <c r="Q696" s="229">
        <v>0</v>
      </c>
      <c r="R696" s="229">
        <f>Q696*H696</f>
        <v>0</v>
      </c>
      <c r="S696" s="229">
        <v>0</v>
      </c>
      <c r="T696" s="230">
        <f>S696*H696</f>
        <v>0</v>
      </c>
      <c r="U696" s="40"/>
      <c r="V696" s="40"/>
      <c r="W696" s="40"/>
      <c r="X696" s="40"/>
      <c r="Y696" s="40"/>
      <c r="Z696" s="40"/>
      <c r="AA696" s="40"/>
      <c r="AB696" s="40"/>
      <c r="AC696" s="40"/>
      <c r="AD696" s="40"/>
      <c r="AE696" s="40"/>
      <c r="AR696" s="231" t="s">
        <v>256</v>
      </c>
      <c r="AT696" s="231" t="s">
        <v>136</v>
      </c>
      <c r="AU696" s="231" t="s">
        <v>85</v>
      </c>
      <c r="AY696" s="19" t="s">
        <v>133</v>
      </c>
      <c r="BE696" s="232">
        <f>IF(N696="základní",J696,0)</f>
        <v>0</v>
      </c>
      <c r="BF696" s="232">
        <f>IF(N696="snížená",J696,0)</f>
        <v>0</v>
      </c>
      <c r="BG696" s="232">
        <f>IF(N696="zákl. přenesená",J696,0)</f>
        <v>0</v>
      </c>
      <c r="BH696" s="232">
        <f>IF(N696="sníž. přenesená",J696,0)</f>
        <v>0</v>
      </c>
      <c r="BI696" s="232">
        <f>IF(N696="nulová",J696,0)</f>
        <v>0</v>
      </c>
      <c r="BJ696" s="19" t="s">
        <v>22</v>
      </c>
      <c r="BK696" s="232">
        <f>ROUND(I696*H696,2)</f>
        <v>0</v>
      </c>
      <c r="BL696" s="19" t="s">
        <v>256</v>
      </c>
      <c r="BM696" s="231" t="s">
        <v>915</v>
      </c>
    </row>
    <row r="697" s="2" customFormat="1">
      <c r="A697" s="40"/>
      <c r="B697" s="41"/>
      <c r="C697" s="42"/>
      <c r="D697" s="235" t="s">
        <v>288</v>
      </c>
      <c r="E697" s="42"/>
      <c r="F697" s="276" t="s">
        <v>889</v>
      </c>
      <c r="G697" s="42"/>
      <c r="H697" s="42"/>
      <c r="I697" s="138"/>
      <c r="J697" s="42"/>
      <c r="K697" s="42"/>
      <c r="L697" s="46"/>
      <c r="M697" s="277"/>
      <c r="N697" s="278"/>
      <c r="O697" s="86"/>
      <c r="P697" s="86"/>
      <c r="Q697" s="86"/>
      <c r="R697" s="86"/>
      <c r="S697" s="86"/>
      <c r="T697" s="87"/>
      <c r="U697" s="40"/>
      <c r="V697" s="40"/>
      <c r="W697" s="40"/>
      <c r="X697" s="40"/>
      <c r="Y697" s="40"/>
      <c r="Z697" s="40"/>
      <c r="AA697" s="40"/>
      <c r="AB697" s="40"/>
      <c r="AC697" s="40"/>
      <c r="AD697" s="40"/>
      <c r="AE697" s="40"/>
      <c r="AT697" s="19" t="s">
        <v>288</v>
      </c>
      <c r="AU697" s="19" t="s">
        <v>85</v>
      </c>
    </row>
    <row r="698" s="14" customFormat="1">
      <c r="A698" s="14"/>
      <c r="B698" s="244"/>
      <c r="C698" s="245"/>
      <c r="D698" s="235" t="s">
        <v>147</v>
      </c>
      <c r="E698" s="246" t="s">
        <v>20</v>
      </c>
      <c r="F698" s="247" t="s">
        <v>916</v>
      </c>
      <c r="G698" s="245"/>
      <c r="H698" s="248">
        <v>19.853999999999999</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147</v>
      </c>
      <c r="AU698" s="254" t="s">
        <v>85</v>
      </c>
      <c r="AV698" s="14" t="s">
        <v>85</v>
      </c>
      <c r="AW698" s="14" t="s">
        <v>38</v>
      </c>
      <c r="AX698" s="14" t="s">
        <v>76</v>
      </c>
      <c r="AY698" s="254" t="s">
        <v>133</v>
      </c>
    </row>
    <row r="699" s="14" customFormat="1">
      <c r="A699" s="14"/>
      <c r="B699" s="244"/>
      <c r="C699" s="245"/>
      <c r="D699" s="235" t="s">
        <v>147</v>
      </c>
      <c r="E699" s="246" t="s">
        <v>20</v>
      </c>
      <c r="F699" s="247" t="s">
        <v>893</v>
      </c>
      <c r="G699" s="245"/>
      <c r="H699" s="248">
        <v>1.3999999999999999</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147</v>
      </c>
      <c r="AU699" s="254" t="s">
        <v>85</v>
      </c>
      <c r="AV699" s="14" t="s">
        <v>85</v>
      </c>
      <c r="AW699" s="14" t="s">
        <v>38</v>
      </c>
      <c r="AX699" s="14" t="s">
        <v>76</v>
      </c>
      <c r="AY699" s="254" t="s">
        <v>133</v>
      </c>
    </row>
    <row r="700" s="15" customFormat="1">
      <c r="A700" s="15"/>
      <c r="B700" s="255"/>
      <c r="C700" s="256"/>
      <c r="D700" s="235" t="s">
        <v>147</v>
      </c>
      <c r="E700" s="257" t="s">
        <v>20</v>
      </c>
      <c r="F700" s="258" t="s">
        <v>159</v>
      </c>
      <c r="G700" s="256"/>
      <c r="H700" s="259">
        <v>21.254000000000001</v>
      </c>
      <c r="I700" s="260"/>
      <c r="J700" s="256"/>
      <c r="K700" s="256"/>
      <c r="L700" s="261"/>
      <c r="M700" s="262"/>
      <c r="N700" s="263"/>
      <c r="O700" s="263"/>
      <c r="P700" s="263"/>
      <c r="Q700" s="263"/>
      <c r="R700" s="263"/>
      <c r="S700" s="263"/>
      <c r="T700" s="264"/>
      <c r="U700" s="15"/>
      <c r="V700" s="15"/>
      <c r="W700" s="15"/>
      <c r="X700" s="15"/>
      <c r="Y700" s="15"/>
      <c r="Z700" s="15"/>
      <c r="AA700" s="15"/>
      <c r="AB700" s="15"/>
      <c r="AC700" s="15"/>
      <c r="AD700" s="15"/>
      <c r="AE700" s="15"/>
      <c r="AT700" s="265" t="s">
        <v>147</v>
      </c>
      <c r="AU700" s="265" t="s">
        <v>85</v>
      </c>
      <c r="AV700" s="15" t="s">
        <v>160</v>
      </c>
      <c r="AW700" s="15" t="s">
        <v>38</v>
      </c>
      <c r="AX700" s="15" t="s">
        <v>22</v>
      </c>
      <c r="AY700" s="265" t="s">
        <v>133</v>
      </c>
    </row>
    <row r="701" s="2" customFormat="1" ht="16.5" customHeight="1">
      <c r="A701" s="40"/>
      <c r="B701" s="41"/>
      <c r="C701" s="266" t="s">
        <v>917</v>
      </c>
      <c r="D701" s="266" t="s">
        <v>220</v>
      </c>
      <c r="E701" s="267" t="s">
        <v>918</v>
      </c>
      <c r="F701" s="268" t="s">
        <v>919</v>
      </c>
      <c r="G701" s="269" t="s">
        <v>183</v>
      </c>
      <c r="H701" s="270">
        <v>23.379000000000001</v>
      </c>
      <c r="I701" s="271"/>
      <c r="J701" s="272">
        <f>ROUND(I701*H701,2)</f>
        <v>0</v>
      </c>
      <c r="K701" s="268" t="s">
        <v>207</v>
      </c>
      <c r="L701" s="273"/>
      <c r="M701" s="274" t="s">
        <v>20</v>
      </c>
      <c r="N701" s="275" t="s">
        <v>47</v>
      </c>
      <c r="O701" s="86"/>
      <c r="P701" s="229">
        <f>O701*H701</f>
        <v>0</v>
      </c>
      <c r="Q701" s="229">
        <v>0.00013999999999999999</v>
      </c>
      <c r="R701" s="229">
        <f>Q701*H701</f>
        <v>0.0032730599999999999</v>
      </c>
      <c r="S701" s="229">
        <v>0</v>
      </c>
      <c r="T701" s="230">
        <f>S701*H701</f>
        <v>0</v>
      </c>
      <c r="U701" s="40"/>
      <c r="V701" s="40"/>
      <c r="W701" s="40"/>
      <c r="X701" s="40"/>
      <c r="Y701" s="40"/>
      <c r="Z701" s="40"/>
      <c r="AA701" s="40"/>
      <c r="AB701" s="40"/>
      <c r="AC701" s="40"/>
      <c r="AD701" s="40"/>
      <c r="AE701" s="40"/>
      <c r="AR701" s="231" t="s">
        <v>358</v>
      </c>
      <c r="AT701" s="231" t="s">
        <v>220</v>
      </c>
      <c r="AU701" s="231" t="s">
        <v>85</v>
      </c>
      <c r="AY701" s="19" t="s">
        <v>133</v>
      </c>
      <c r="BE701" s="232">
        <f>IF(N701="základní",J701,0)</f>
        <v>0</v>
      </c>
      <c r="BF701" s="232">
        <f>IF(N701="snížená",J701,0)</f>
        <v>0</v>
      </c>
      <c r="BG701" s="232">
        <f>IF(N701="zákl. přenesená",J701,0)</f>
        <v>0</v>
      </c>
      <c r="BH701" s="232">
        <f>IF(N701="sníž. přenesená",J701,0)</f>
        <v>0</v>
      </c>
      <c r="BI701" s="232">
        <f>IF(N701="nulová",J701,0)</f>
        <v>0</v>
      </c>
      <c r="BJ701" s="19" t="s">
        <v>22</v>
      </c>
      <c r="BK701" s="232">
        <f>ROUND(I701*H701,2)</f>
        <v>0</v>
      </c>
      <c r="BL701" s="19" t="s">
        <v>256</v>
      </c>
      <c r="BM701" s="231" t="s">
        <v>920</v>
      </c>
    </row>
    <row r="702" s="14" customFormat="1">
      <c r="A702" s="14"/>
      <c r="B702" s="244"/>
      <c r="C702" s="245"/>
      <c r="D702" s="235" t="s">
        <v>147</v>
      </c>
      <c r="E702" s="246" t="s">
        <v>20</v>
      </c>
      <c r="F702" s="247" t="s">
        <v>921</v>
      </c>
      <c r="G702" s="245"/>
      <c r="H702" s="248">
        <v>23.379000000000001</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147</v>
      </c>
      <c r="AU702" s="254" t="s">
        <v>85</v>
      </c>
      <c r="AV702" s="14" t="s">
        <v>85</v>
      </c>
      <c r="AW702" s="14" t="s">
        <v>38</v>
      </c>
      <c r="AX702" s="14" t="s">
        <v>22</v>
      </c>
      <c r="AY702" s="254" t="s">
        <v>133</v>
      </c>
    </row>
    <row r="703" s="2" customFormat="1" ht="24" customHeight="1">
      <c r="A703" s="40"/>
      <c r="B703" s="41"/>
      <c r="C703" s="220" t="s">
        <v>922</v>
      </c>
      <c r="D703" s="220" t="s">
        <v>136</v>
      </c>
      <c r="E703" s="221" t="s">
        <v>923</v>
      </c>
      <c r="F703" s="222" t="s">
        <v>924</v>
      </c>
      <c r="G703" s="223" t="s">
        <v>183</v>
      </c>
      <c r="H703" s="224">
        <v>9.1519999999999992</v>
      </c>
      <c r="I703" s="225"/>
      <c r="J703" s="226">
        <f>ROUND(I703*H703,2)</f>
        <v>0</v>
      </c>
      <c r="K703" s="222" t="s">
        <v>207</v>
      </c>
      <c r="L703" s="46"/>
      <c r="M703" s="227" t="s">
        <v>20</v>
      </c>
      <c r="N703" s="228" t="s">
        <v>47</v>
      </c>
      <c r="O703" s="86"/>
      <c r="P703" s="229">
        <f>O703*H703</f>
        <v>0</v>
      </c>
      <c r="Q703" s="229">
        <v>0.013140000000000001</v>
      </c>
      <c r="R703" s="229">
        <f>Q703*H703</f>
        <v>0.12025727999999999</v>
      </c>
      <c r="S703" s="229">
        <v>0</v>
      </c>
      <c r="T703" s="230">
        <f>S703*H703</f>
        <v>0</v>
      </c>
      <c r="U703" s="40"/>
      <c r="V703" s="40"/>
      <c r="W703" s="40"/>
      <c r="X703" s="40"/>
      <c r="Y703" s="40"/>
      <c r="Z703" s="40"/>
      <c r="AA703" s="40"/>
      <c r="AB703" s="40"/>
      <c r="AC703" s="40"/>
      <c r="AD703" s="40"/>
      <c r="AE703" s="40"/>
      <c r="AR703" s="231" t="s">
        <v>256</v>
      </c>
      <c r="AT703" s="231" t="s">
        <v>136</v>
      </c>
      <c r="AU703" s="231" t="s">
        <v>85</v>
      </c>
      <c r="AY703" s="19" t="s">
        <v>133</v>
      </c>
      <c r="BE703" s="232">
        <f>IF(N703="základní",J703,0)</f>
        <v>0</v>
      </c>
      <c r="BF703" s="232">
        <f>IF(N703="snížená",J703,0)</f>
        <v>0</v>
      </c>
      <c r="BG703" s="232">
        <f>IF(N703="zákl. přenesená",J703,0)</f>
        <v>0</v>
      </c>
      <c r="BH703" s="232">
        <f>IF(N703="sníž. přenesená",J703,0)</f>
        <v>0</v>
      </c>
      <c r="BI703" s="232">
        <f>IF(N703="nulová",J703,0)</f>
        <v>0</v>
      </c>
      <c r="BJ703" s="19" t="s">
        <v>22</v>
      </c>
      <c r="BK703" s="232">
        <f>ROUND(I703*H703,2)</f>
        <v>0</v>
      </c>
      <c r="BL703" s="19" t="s">
        <v>256</v>
      </c>
      <c r="BM703" s="231" t="s">
        <v>925</v>
      </c>
    </row>
    <row r="704" s="2" customFormat="1">
      <c r="A704" s="40"/>
      <c r="B704" s="41"/>
      <c r="C704" s="42"/>
      <c r="D704" s="235" t="s">
        <v>288</v>
      </c>
      <c r="E704" s="42"/>
      <c r="F704" s="276" t="s">
        <v>926</v>
      </c>
      <c r="G704" s="42"/>
      <c r="H704" s="42"/>
      <c r="I704" s="138"/>
      <c r="J704" s="42"/>
      <c r="K704" s="42"/>
      <c r="L704" s="46"/>
      <c r="M704" s="277"/>
      <c r="N704" s="278"/>
      <c r="O704" s="86"/>
      <c r="P704" s="86"/>
      <c r="Q704" s="86"/>
      <c r="R704" s="86"/>
      <c r="S704" s="86"/>
      <c r="T704" s="87"/>
      <c r="U704" s="40"/>
      <c r="V704" s="40"/>
      <c r="W704" s="40"/>
      <c r="X704" s="40"/>
      <c r="Y704" s="40"/>
      <c r="Z704" s="40"/>
      <c r="AA704" s="40"/>
      <c r="AB704" s="40"/>
      <c r="AC704" s="40"/>
      <c r="AD704" s="40"/>
      <c r="AE704" s="40"/>
      <c r="AT704" s="19" t="s">
        <v>288</v>
      </c>
      <c r="AU704" s="19" t="s">
        <v>85</v>
      </c>
    </row>
    <row r="705" s="13" customFormat="1">
      <c r="A705" s="13"/>
      <c r="B705" s="233"/>
      <c r="C705" s="234"/>
      <c r="D705" s="235" t="s">
        <v>147</v>
      </c>
      <c r="E705" s="236" t="s">
        <v>20</v>
      </c>
      <c r="F705" s="237" t="s">
        <v>927</v>
      </c>
      <c r="G705" s="234"/>
      <c r="H705" s="236" t="s">
        <v>20</v>
      </c>
      <c r="I705" s="238"/>
      <c r="J705" s="234"/>
      <c r="K705" s="234"/>
      <c r="L705" s="239"/>
      <c r="M705" s="240"/>
      <c r="N705" s="241"/>
      <c r="O705" s="241"/>
      <c r="P705" s="241"/>
      <c r="Q705" s="241"/>
      <c r="R705" s="241"/>
      <c r="S705" s="241"/>
      <c r="T705" s="242"/>
      <c r="U705" s="13"/>
      <c r="V705" s="13"/>
      <c r="W705" s="13"/>
      <c r="X705" s="13"/>
      <c r="Y705" s="13"/>
      <c r="Z705" s="13"/>
      <c r="AA705" s="13"/>
      <c r="AB705" s="13"/>
      <c r="AC705" s="13"/>
      <c r="AD705" s="13"/>
      <c r="AE705" s="13"/>
      <c r="AT705" s="243" t="s">
        <v>147</v>
      </c>
      <c r="AU705" s="243" t="s">
        <v>85</v>
      </c>
      <c r="AV705" s="13" t="s">
        <v>22</v>
      </c>
      <c r="AW705" s="13" t="s">
        <v>38</v>
      </c>
      <c r="AX705" s="13" t="s">
        <v>76</v>
      </c>
      <c r="AY705" s="243" t="s">
        <v>133</v>
      </c>
    </row>
    <row r="706" s="14" customFormat="1">
      <c r="A706" s="14"/>
      <c r="B706" s="244"/>
      <c r="C706" s="245"/>
      <c r="D706" s="235" t="s">
        <v>147</v>
      </c>
      <c r="E706" s="246" t="s">
        <v>20</v>
      </c>
      <c r="F706" s="247" t="s">
        <v>928</v>
      </c>
      <c r="G706" s="245"/>
      <c r="H706" s="248">
        <v>9.1519999999999992</v>
      </c>
      <c r="I706" s="249"/>
      <c r="J706" s="245"/>
      <c r="K706" s="245"/>
      <c r="L706" s="250"/>
      <c r="M706" s="251"/>
      <c r="N706" s="252"/>
      <c r="O706" s="252"/>
      <c r="P706" s="252"/>
      <c r="Q706" s="252"/>
      <c r="R706" s="252"/>
      <c r="S706" s="252"/>
      <c r="T706" s="253"/>
      <c r="U706" s="14"/>
      <c r="V706" s="14"/>
      <c r="W706" s="14"/>
      <c r="X706" s="14"/>
      <c r="Y706" s="14"/>
      <c r="Z706" s="14"/>
      <c r="AA706" s="14"/>
      <c r="AB706" s="14"/>
      <c r="AC706" s="14"/>
      <c r="AD706" s="14"/>
      <c r="AE706" s="14"/>
      <c r="AT706" s="254" t="s">
        <v>147</v>
      </c>
      <c r="AU706" s="254" t="s">
        <v>85</v>
      </c>
      <c r="AV706" s="14" t="s">
        <v>85</v>
      </c>
      <c r="AW706" s="14" t="s">
        <v>38</v>
      </c>
      <c r="AX706" s="14" t="s">
        <v>22</v>
      </c>
      <c r="AY706" s="254" t="s">
        <v>133</v>
      </c>
    </row>
    <row r="707" s="2" customFormat="1" ht="16.5" customHeight="1">
      <c r="A707" s="40"/>
      <c r="B707" s="41"/>
      <c r="C707" s="220" t="s">
        <v>929</v>
      </c>
      <c r="D707" s="220" t="s">
        <v>136</v>
      </c>
      <c r="E707" s="221" t="s">
        <v>930</v>
      </c>
      <c r="F707" s="222" t="s">
        <v>931</v>
      </c>
      <c r="G707" s="223" t="s">
        <v>183</v>
      </c>
      <c r="H707" s="224">
        <v>86.290000000000006</v>
      </c>
      <c r="I707" s="225"/>
      <c r="J707" s="226">
        <f>ROUND(I707*H707,2)</f>
        <v>0</v>
      </c>
      <c r="K707" s="222" t="s">
        <v>207</v>
      </c>
      <c r="L707" s="46"/>
      <c r="M707" s="227" t="s">
        <v>20</v>
      </c>
      <c r="N707" s="228" t="s">
        <v>47</v>
      </c>
      <c r="O707" s="86"/>
      <c r="P707" s="229">
        <f>O707*H707</f>
        <v>0</v>
      </c>
      <c r="Q707" s="229">
        <v>0.00012999999999999999</v>
      </c>
      <c r="R707" s="229">
        <f>Q707*H707</f>
        <v>0.011217700000000001</v>
      </c>
      <c r="S707" s="229">
        <v>0</v>
      </c>
      <c r="T707" s="230">
        <f>S707*H707</f>
        <v>0</v>
      </c>
      <c r="U707" s="40"/>
      <c r="V707" s="40"/>
      <c r="W707" s="40"/>
      <c r="X707" s="40"/>
      <c r="Y707" s="40"/>
      <c r="Z707" s="40"/>
      <c r="AA707" s="40"/>
      <c r="AB707" s="40"/>
      <c r="AC707" s="40"/>
      <c r="AD707" s="40"/>
      <c r="AE707" s="40"/>
      <c r="AR707" s="231" t="s">
        <v>256</v>
      </c>
      <c r="AT707" s="231" t="s">
        <v>136</v>
      </c>
      <c r="AU707" s="231" t="s">
        <v>85</v>
      </c>
      <c r="AY707" s="19" t="s">
        <v>133</v>
      </c>
      <c r="BE707" s="232">
        <f>IF(N707="základní",J707,0)</f>
        <v>0</v>
      </c>
      <c r="BF707" s="232">
        <f>IF(N707="snížená",J707,0)</f>
        <v>0</v>
      </c>
      <c r="BG707" s="232">
        <f>IF(N707="zákl. přenesená",J707,0)</f>
        <v>0</v>
      </c>
      <c r="BH707" s="232">
        <f>IF(N707="sníž. přenesená",J707,0)</f>
        <v>0</v>
      </c>
      <c r="BI707" s="232">
        <f>IF(N707="nulová",J707,0)</f>
        <v>0</v>
      </c>
      <c r="BJ707" s="19" t="s">
        <v>22</v>
      </c>
      <c r="BK707" s="232">
        <f>ROUND(I707*H707,2)</f>
        <v>0</v>
      </c>
      <c r="BL707" s="19" t="s">
        <v>256</v>
      </c>
      <c r="BM707" s="231" t="s">
        <v>932</v>
      </c>
    </row>
    <row r="708" s="2" customFormat="1">
      <c r="A708" s="40"/>
      <c r="B708" s="41"/>
      <c r="C708" s="42"/>
      <c r="D708" s="235" t="s">
        <v>288</v>
      </c>
      <c r="E708" s="42"/>
      <c r="F708" s="276" t="s">
        <v>926</v>
      </c>
      <c r="G708" s="42"/>
      <c r="H708" s="42"/>
      <c r="I708" s="138"/>
      <c r="J708" s="42"/>
      <c r="K708" s="42"/>
      <c r="L708" s="46"/>
      <c r="M708" s="277"/>
      <c r="N708" s="278"/>
      <c r="O708" s="86"/>
      <c r="P708" s="86"/>
      <c r="Q708" s="86"/>
      <c r="R708" s="86"/>
      <c r="S708" s="86"/>
      <c r="T708" s="87"/>
      <c r="U708" s="40"/>
      <c r="V708" s="40"/>
      <c r="W708" s="40"/>
      <c r="X708" s="40"/>
      <c r="Y708" s="40"/>
      <c r="Z708" s="40"/>
      <c r="AA708" s="40"/>
      <c r="AB708" s="40"/>
      <c r="AC708" s="40"/>
      <c r="AD708" s="40"/>
      <c r="AE708" s="40"/>
      <c r="AT708" s="19" t="s">
        <v>288</v>
      </c>
      <c r="AU708" s="19" t="s">
        <v>85</v>
      </c>
    </row>
    <row r="709" s="13" customFormat="1">
      <c r="A709" s="13"/>
      <c r="B709" s="233"/>
      <c r="C709" s="234"/>
      <c r="D709" s="235" t="s">
        <v>147</v>
      </c>
      <c r="E709" s="236" t="s">
        <v>20</v>
      </c>
      <c r="F709" s="237" t="s">
        <v>543</v>
      </c>
      <c r="G709" s="234"/>
      <c r="H709" s="236" t="s">
        <v>20</v>
      </c>
      <c r="I709" s="238"/>
      <c r="J709" s="234"/>
      <c r="K709" s="234"/>
      <c r="L709" s="239"/>
      <c r="M709" s="240"/>
      <c r="N709" s="241"/>
      <c r="O709" s="241"/>
      <c r="P709" s="241"/>
      <c r="Q709" s="241"/>
      <c r="R709" s="241"/>
      <c r="S709" s="241"/>
      <c r="T709" s="242"/>
      <c r="U709" s="13"/>
      <c r="V709" s="13"/>
      <c r="W709" s="13"/>
      <c r="X709" s="13"/>
      <c r="Y709" s="13"/>
      <c r="Z709" s="13"/>
      <c r="AA709" s="13"/>
      <c r="AB709" s="13"/>
      <c r="AC709" s="13"/>
      <c r="AD709" s="13"/>
      <c r="AE709" s="13"/>
      <c r="AT709" s="243" t="s">
        <v>147</v>
      </c>
      <c r="AU709" s="243" t="s">
        <v>85</v>
      </c>
      <c r="AV709" s="13" t="s">
        <v>22</v>
      </c>
      <c r="AW709" s="13" t="s">
        <v>38</v>
      </c>
      <c r="AX709" s="13" t="s">
        <v>76</v>
      </c>
      <c r="AY709" s="243" t="s">
        <v>133</v>
      </c>
    </row>
    <row r="710" s="14" customFormat="1">
      <c r="A710" s="14"/>
      <c r="B710" s="244"/>
      <c r="C710" s="245"/>
      <c r="D710" s="235" t="s">
        <v>147</v>
      </c>
      <c r="E710" s="246" t="s">
        <v>20</v>
      </c>
      <c r="F710" s="247" t="s">
        <v>573</v>
      </c>
      <c r="G710" s="245"/>
      <c r="H710" s="248">
        <v>46.634</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147</v>
      </c>
      <c r="AU710" s="254" t="s">
        <v>85</v>
      </c>
      <c r="AV710" s="14" t="s">
        <v>85</v>
      </c>
      <c r="AW710" s="14" t="s">
        <v>38</v>
      </c>
      <c r="AX710" s="14" t="s">
        <v>76</v>
      </c>
      <c r="AY710" s="254" t="s">
        <v>133</v>
      </c>
    </row>
    <row r="711" s="14" customFormat="1">
      <c r="A711" s="14"/>
      <c r="B711" s="244"/>
      <c r="C711" s="245"/>
      <c r="D711" s="235" t="s">
        <v>147</v>
      </c>
      <c r="E711" s="246" t="s">
        <v>20</v>
      </c>
      <c r="F711" s="247" t="s">
        <v>574</v>
      </c>
      <c r="G711" s="245"/>
      <c r="H711" s="248">
        <v>48.808</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147</v>
      </c>
      <c r="AU711" s="254" t="s">
        <v>85</v>
      </c>
      <c r="AV711" s="14" t="s">
        <v>85</v>
      </c>
      <c r="AW711" s="14" t="s">
        <v>38</v>
      </c>
      <c r="AX711" s="14" t="s">
        <v>76</v>
      </c>
      <c r="AY711" s="254" t="s">
        <v>133</v>
      </c>
    </row>
    <row r="712" s="13" customFormat="1">
      <c r="A712" s="13"/>
      <c r="B712" s="233"/>
      <c r="C712" s="234"/>
      <c r="D712" s="235" t="s">
        <v>147</v>
      </c>
      <c r="E712" s="236" t="s">
        <v>20</v>
      </c>
      <c r="F712" s="237" t="s">
        <v>927</v>
      </c>
      <c r="G712" s="234"/>
      <c r="H712" s="236" t="s">
        <v>20</v>
      </c>
      <c r="I712" s="238"/>
      <c r="J712" s="234"/>
      <c r="K712" s="234"/>
      <c r="L712" s="239"/>
      <c r="M712" s="240"/>
      <c r="N712" s="241"/>
      <c r="O712" s="241"/>
      <c r="P712" s="241"/>
      <c r="Q712" s="241"/>
      <c r="R712" s="241"/>
      <c r="S712" s="241"/>
      <c r="T712" s="242"/>
      <c r="U712" s="13"/>
      <c r="V712" s="13"/>
      <c r="W712" s="13"/>
      <c r="X712" s="13"/>
      <c r="Y712" s="13"/>
      <c r="Z712" s="13"/>
      <c r="AA712" s="13"/>
      <c r="AB712" s="13"/>
      <c r="AC712" s="13"/>
      <c r="AD712" s="13"/>
      <c r="AE712" s="13"/>
      <c r="AT712" s="243" t="s">
        <v>147</v>
      </c>
      <c r="AU712" s="243" t="s">
        <v>85</v>
      </c>
      <c r="AV712" s="13" t="s">
        <v>22</v>
      </c>
      <c r="AW712" s="13" t="s">
        <v>38</v>
      </c>
      <c r="AX712" s="13" t="s">
        <v>76</v>
      </c>
      <c r="AY712" s="243" t="s">
        <v>133</v>
      </c>
    </row>
    <row r="713" s="14" customFormat="1">
      <c r="A713" s="14"/>
      <c r="B713" s="244"/>
      <c r="C713" s="245"/>
      <c r="D713" s="235" t="s">
        <v>147</v>
      </c>
      <c r="E713" s="246" t="s">
        <v>20</v>
      </c>
      <c r="F713" s="247" t="s">
        <v>933</v>
      </c>
      <c r="G713" s="245"/>
      <c r="H713" s="248">
        <v>-9.1519999999999992</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147</v>
      </c>
      <c r="AU713" s="254" t="s">
        <v>85</v>
      </c>
      <c r="AV713" s="14" t="s">
        <v>85</v>
      </c>
      <c r="AW713" s="14" t="s">
        <v>38</v>
      </c>
      <c r="AX713" s="14" t="s">
        <v>76</v>
      </c>
      <c r="AY713" s="254" t="s">
        <v>133</v>
      </c>
    </row>
    <row r="714" s="15" customFormat="1">
      <c r="A714" s="15"/>
      <c r="B714" s="255"/>
      <c r="C714" s="256"/>
      <c r="D714" s="235" t="s">
        <v>147</v>
      </c>
      <c r="E714" s="257" t="s">
        <v>20</v>
      </c>
      <c r="F714" s="258" t="s">
        <v>159</v>
      </c>
      <c r="G714" s="256"/>
      <c r="H714" s="259">
        <v>86.290000000000006</v>
      </c>
      <c r="I714" s="260"/>
      <c r="J714" s="256"/>
      <c r="K714" s="256"/>
      <c r="L714" s="261"/>
      <c r="M714" s="262"/>
      <c r="N714" s="263"/>
      <c r="O714" s="263"/>
      <c r="P714" s="263"/>
      <c r="Q714" s="263"/>
      <c r="R714" s="263"/>
      <c r="S714" s="263"/>
      <c r="T714" s="264"/>
      <c r="U714" s="15"/>
      <c r="V714" s="15"/>
      <c r="W714" s="15"/>
      <c r="X714" s="15"/>
      <c r="Y714" s="15"/>
      <c r="Z714" s="15"/>
      <c r="AA714" s="15"/>
      <c r="AB714" s="15"/>
      <c r="AC714" s="15"/>
      <c r="AD714" s="15"/>
      <c r="AE714" s="15"/>
      <c r="AT714" s="265" t="s">
        <v>147</v>
      </c>
      <c r="AU714" s="265" t="s">
        <v>85</v>
      </c>
      <c r="AV714" s="15" t="s">
        <v>160</v>
      </c>
      <c r="AW714" s="15" t="s">
        <v>38</v>
      </c>
      <c r="AX714" s="15" t="s">
        <v>22</v>
      </c>
      <c r="AY714" s="265" t="s">
        <v>133</v>
      </c>
    </row>
    <row r="715" s="2" customFormat="1" ht="16.5" customHeight="1">
      <c r="A715" s="40"/>
      <c r="B715" s="41"/>
      <c r="C715" s="220" t="s">
        <v>934</v>
      </c>
      <c r="D715" s="220" t="s">
        <v>136</v>
      </c>
      <c r="E715" s="221" t="s">
        <v>935</v>
      </c>
      <c r="F715" s="222" t="s">
        <v>936</v>
      </c>
      <c r="G715" s="223" t="s">
        <v>480</v>
      </c>
      <c r="H715" s="224">
        <v>1</v>
      </c>
      <c r="I715" s="225"/>
      <c r="J715" s="226">
        <f>ROUND(I715*H715,2)</f>
        <v>0</v>
      </c>
      <c r="K715" s="222" t="s">
        <v>140</v>
      </c>
      <c r="L715" s="46"/>
      <c r="M715" s="227" t="s">
        <v>20</v>
      </c>
      <c r="N715" s="228" t="s">
        <v>47</v>
      </c>
      <c r="O715" s="86"/>
      <c r="P715" s="229">
        <f>O715*H715</f>
        <v>0</v>
      </c>
      <c r="Q715" s="229">
        <v>0</v>
      </c>
      <c r="R715" s="229">
        <f>Q715*H715</f>
        <v>0</v>
      </c>
      <c r="S715" s="229">
        <v>0</v>
      </c>
      <c r="T715" s="230">
        <f>S715*H715</f>
        <v>0</v>
      </c>
      <c r="U715" s="40"/>
      <c r="V715" s="40"/>
      <c r="W715" s="40"/>
      <c r="X715" s="40"/>
      <c r="Y715" s="40"/>
      <c r="Z715" s="40"/>
      <c r="AA715" s="40"/>
      <c r="AB715" s="40"/>
      <c r="AC715" s="40"/>
      <c r="AD715" s="40"/>
      <c r="AE715" s="40"/>
      <c r="AR715" s="231" t="s">
        <v>256</v>
      </c>
      <c r="AT715" s="231" t="s">
        <v>136</v>
      </c>
      <c r="AU715" s="231" t="s">
        <v>85</v>
      </c>
      <c r="AY715" s="19" t="s">
        <v>133</v>
      </c>
      <c r="BE715" s="232">
        <f>IF(N715="základní",J715,0)</f>
        <v>0</v>
      </c>
      <c r="BF715" s="232">
        <f>IF(N715="snížená",J715,0)</f>
        <v>0</v>
      </c>
      <c r="BG715" s="232">
        <f>IF(N715="zákl. přenesená",J715,0)</f>
        <v>0</v>
      </c>
      <c r="BH715" s="232">
        <f>IF(N715="sníž. přenesená",J715,0)</f>
        <v>0</v>
      </c>
      <c r="BI715" s="232">
        <f>IF(N715="nulová",J715,0)</f>
        <v>0</v>
      </c>
      <c r="BJ715" s="19" t="s">
        <v>22</v>
      </c>
      <c r="BK715" s="232">
        <f>ROUND(I715*H715,2)</f>
        <v>0</v>
      </c>
      <c r="BL715" s="19" t="s">
        <v>256</v>
      </c>
      <c r="BM715" s="231" t="s">
        <v>937</v>
      </c>
    </row>
    <row r="716" s="12" customFormat="1" ht="22.8" customHeight="1">
      <c r="A716" s="12"/>
      <c r="B716" s="204"/>
      <c r="C716" s="205"/>
      <c r="D716" s="206" t="s">
        <v>75</v>
      </c>
      <c r="E716" s="218" t="s">
        <v>938</v>
      </c>
      <c r="F716" s="218" t="s">
        <v>939</v>
      </c>
      <c r="G716" s="205"/>
      <c r="H716" s="205"/>
      <c r="I716" s="208"/>
      <c r="J716" s="219">
        <f>BK716</f>
        <v>0</v>
      </c>
      <c r="K716" s="205"/>
      <c r="L716" s="210"/>
      <c r="M716" s="211"/>
      <c r="N716" s="212"/>
      <c r="O716" s="212"/>
      <c r="P716" s="213">
        <f>SUM(P717:P815)</f>
        <v>0</v>
      </c>
      <c r="Q716" s="212"/>
      <c r="R716" s="213">
        <f>SUM(R717:R815)</f>
        <v>1.7413340000000002</v>
      </c>
      <c r="S716" s="212"/>
      <c r="T716" s="214">
        <f>SUM(T717:T815)</f>
        <v>1.3513312399999999</v>
      </c>
      <c r="U716" s="12"/>
      <c r="V716" s="12"/>
      <c r="W716" s="12"/>
      <c r="X716" s="12"/>
      <c r="Y716" s="12"/>
      <c r="Z716" s="12"/>
      <c r="AA716" s="12"/>
      <c r="AB716" s="12"/>
      <c r="AC716" s="12"/>
      <c r="AD716" s="12"/>
      <c r="AE716" s="12"/>
      <c r="AR716" s="215" t="s">
        <v>85</v>
      </c>
      <c r="AT716" s="216" t="s">
        <v>75</v>
      </c>
      <c r="AU716" s="216" t="s">
        <v>22</v>
      </c>
      <c r="AY716" s="215" t="s">
        <v>133</v>
      </c>
      <c r="BK716" s="217">
        <f>SUM(BK717:BK815)</f>
        <v>0</v>
      </c>
    </row>
    <row r="717" s="2" customFormat="1" ht="16.5" customHeight="1">
      <c r="A717" s="40"/>
      <c r="B717" s="41"/>
      <c r="C717" s="220" t="s">
        <v>940</v>
      </c>
      <c r="D717" s="220" t="s">
        <v>136</v>
      </c>
      <c r="E717" s="221" t="s">
        <v>941</v>
      </c>
      <c r="F717" s="222" t="s">
        <v>942</v>
      </c>
      <c r="G717" s="223" t="s">
        <v>943</v>
      </c>
      <c r="H717" s="224">
        <v>5</v>
      </c>
      <c r="I717" s="225"/>
      <c r="J717" s="226">
        <f>ROUND(I717*H717,2)</f>
        <v>0</v>
      </c>
      <c r="K717" s="222" t="s">
        <v>140</v>
      </c>
      <c r="L717" s="46"/>
      <c r="M717" s="227" t="s">
        <v>20</v>
      </c>
      <c r="N717" s="228" t="s">
        <v>47</v>
      </c>
      <c r="O717" s="86"/>
      <c r="P717" s="229">
        <f>O717*H717</f>
        <v>0</v>
      </c>
      <c r="Q717" s="229">
        <v>0</v>
      </c>
      <c r="R717" s="229">
        <f>Q717*H717</f>
        <v>0</v>
      </c>
      <c r="S717" s="229">
        <v>0</v>
      </c>
      <c r="T717" s="230">
        <f>S717*H717</f>
        <v>0</v>
      </c>
      <c r="U717" s="40"/>
      <c r="V717" s="40"/>
      <c r="W717" s="40"/>
      <c r="X717" s="40"/>
      <c r="Y717" s="40"/>
      <c r="Z717" s="40"/>
      <c r="AA717" s="40"/>
      <c r="AB717" s="40"/>
      <c r="AC717" s="40"/>
      <c r="AD717" s="40"/>
      <c r="AE717" s="40"/>
      <c r="AR717" s="231" t="s">
        <v>256</v>
      </c>
      <c r="AT717" s="231" t="s">
        <v>136</v>
      </c>
      <c r="AU717" s="231" t="s">
        <v>85</v>
      </c>
      <c r="AY717" s="19" t="s">
        <v>133</v>
      </c>
      <c r="BE717" s="232">
        <f>IF(N717="základní",J717,0)</f>
        <v>0</v>
      </c>
      <c r="BF717" s="232">
        <f>IF(N717="snížená",J717,0)</f>
        <v>0</v>
      </c>
      <c r="BG717" s="232">
        <f>IF(N717="zákl. přenesená",J717,0)</f>
        <v>0</v>
      </c>
      <c r="BH717" s="232">
        <f>IF(N717="sníž. přenesená",J717,0)</f>
        <v>0</v>
      </c>
      <c r="BI717" s="232">
        <f>IF(N717="nulová",J717,0)</f>
        <v>0</v>
      </c>
      <c r="BJ717" s="19" t="s">
        <v>22</v>
      </c>
      <c r="BK717" s="232">
        <f>ROUND(I717*H717,2)</f>
        <v>0</v>
      </c>
      <c r="BL717" s="19" t="s">
        <v>256</v>
      </c>
      <c r="BM717" s="231" t="s">
        <v>944</v>
      </c>
    </row>
    <row r="718" s="14" customFormat="1">
      <c r="A718" s="14"/>
      <c r="B718" s="244"/>
      <c r="C718" s="245"/>
      <c r="D718" s="235" t="s">
        <v>147</v>
      </c>
      <c r="E718" s="246" t="s">
        <v>20</v>
      </c>
      <c r="F718" s="247" t="s">
        <v>945</v>
      </c>
      <c r="G718" s="245"/>
      <c r="H718" s="248">
        <v>5</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147</v>
      </c>
      <c r="AU718" s="254" t="s">
        <v>85</v>
      </c>
      <c r="AV718" s="14" t="s">
        <v>85</v>
      </c>
      <c r="AW718" s="14" t="s">
        <v>38</v>
      </c>
      <c r="AX718" s="14" t="s">
        <v>22</v>
      </c>
      <c r="AY718" s="254" t="s">
        <v>133</v>
      </c>
    </row>
    <row r="719" s="2" customFormat="1" ht="16.5" customHeight="1">
      <c r="A719" s="40"/>
      <c r="B719" s="41"/>
      <c r="C719" s="220" t="s">
        <v>946</v>
      </c>
      <c r="D719" s="220" t="s">
        <v>136</v>
      </c>
      <c r="E719" s="221" t="s">
        <v>947</v>
      </c>
      <c r="F719" s="222" t="s">
        <v>948</v>
      </c>
      <c r="G719" s="223" t="s">
        <v>139</v>
      </c>
      <c r="H719" s="224">
        <v>2</v>
      </c>
      <c r="I719" s="225"/>
      <c r="J719" s="226">
        <f>ROUND(I719*H719,2)</f>
        <v>0</v>
      </c>
      <c r="K719" s="222" t="s">
        <v>140</v>
      </c>
      <c r="L719" s="46"/>
      <c r="M719" s="227" t="s">
        <v>20</v>
      </c>
      <c r="N719" s="228" t="s">
        <v>47</v>
      </c>
      <c r="O719" s="86"/>
      <c r="P719" s="229">
        <f>O719*H719</f>
        <v>0</v>
      </c>
      <c r="Q719" s="229">
        <v>0</v>
      </c>
      <c r="R719" s="229">
        <f>Q719*H719</f>
        <v>0</v>
      </c>
      <c r="S719" s="229">
        <v>0</v>
      </c>
      <c r="T719" s="230">
        <f>S719*H719</f>
        <v>0</v>
      </c>
      <c r="U719" s="40"/>
      <c r="V719" s="40"/>
      <c r="W719" s="40"/>
      <c r="X719" s="40"/>
      <c r="Y719" s="40"/>
      <c r="Z719" s="40"/>
      <c r="AA719" s="40"/>
      <c r="AB719" s="40"/>
      <c r="AC719" s="40"/>
      <c r="AD719" s="40"/>
      <c r="AE719" s="40"/>
      <c r="AR719" s="231" t="s">
        <v>256</v>
      </c>
      <c r="AT719" s="231" t="s">
        <v>136</v>
      </c>
      <c r="AU719" s="231" t="s">
        <v>85</v>
      </c>
      <c r="AY719" s="19" t="s">
        <v>133</v>
      </c>
      <c r="BE719" s="232">
        <f>IF(N719="základní",J719,0)</f>
        <v>0</v>
      </c>
      <c r="BF719" s="232">
        <f>IF(N719="snížená",J719,0)</f>
        <v>0</v>
      </c>
      <c r="BG719" s="232">
        <f>IF(N719="zákl. přenesená",J719,0)</f>
        <v>0</v>
      </c>
      <c r="BH719" s="232">
        <f>IF(N719="sníž. přenesená",J719,0)</f>
        <v>0</v>
      </c>
      <c r="BI719" s="232">
        <f>IF(N719="nulová",J719,0)</f>
        <v>0</v>
      </c>
      <c r="BJ719" s="19" t="s">
        <v>22</v>
      </c>
      <c r="BK719" s="232">
        <f>ROUND(I719*H719,2)</f>
        <v>0</v>
      </c>
      <c r="BL719" s="19" t="s">
        <v>256</v>
      </c>
      <c r="BM719" s="231" t="s">
        <v>949</v>
      </c>
    </row>
    <row r="720" s="14" customFormat="1">
      <c r="A720" s="14"/>
      <c r="B720" s="244"/>
      <c r="C720" s="245"/>
      <c r="D720" s="235" t="s">
        <v>147</v>
      </c>
      <c r="E720" s="246" t="s">
        <v>20</v>
      </c>
      <c r="F720" s="247" t="s">
        <v>950</v>
      </c>
      <c r="G720" s="245"/>
      <c r="H720" s="248">
        <v>2</v>
      </c>
      <c r="I720" s="249"/>
      <c r="J720" s="245"/>
      <c r="K720" s="245"/>
      <c r="L720" s="250"/>
      <c r="M720" s="251"/>
      <c r="N720" s="252"/>
      <c r="O720" s="252"/>
      <c r="P720" s="252"/>
      <c r="Q720" s="252"/>
      <c r="R720" s="252"/>
      <c r="S720" s="252"/>
      <c r="T720" s="253"/>
      <c r="U720" s="14"/>
      <c r="V720" s="14"/>
      <c r="W720" s="14"/>
      <c r="X720" s="14"/>
      <c r="Y720" s="14"/>
      <c r="Z720" s="14"/>
      <c r="AA720" s="14"/>
      <c r="AB720" s="14"/>
      <c r="AC720" s="14"/>
      <c r="AD720" s="14"/>
      <c r="AE720" s="14"/>
      <c r="AT720" s="254" t="s">
        <v>147</v>
      </c>
      <c r="AU720" s="254" t="s">
        <v>85</v>
      </c>
      <c r="AV720" s="14" t="s">
        <v>85</v>
      </c>
      <c r="AW720" s="14" t="s">
        <v>38</v>
      </c>
      <c r="AX720" s="14" t="s">
        <v>22</v>
      </c>
      <c r="AY720" s="254" t="s">
        <v>133</v>
      </c>
    </row>
    <row r="721" s="2" customFormat="1" ht="24" customHeight="1">
      <c r="A721" s="40"/>
      <c r="B721" s="41"/>
      <c r="C721" s="220" t="s">
        <v>951</v>
      </c>
      <c r="D721" s="220" t="s">
        <v>136</v>
      </c>
      <c r="E721" s="221" t="s">
        <v>952</v>
      </c>
      <c r="F721" s="222" t="s">
        <v>953</v>
      </c>
      <c r="G721" s="223" t="s">
        <v>139</v>
      </c>
      <c r="H721" s="224">
        <v>2</v>
      </c>
      <c r="I721" s="225"/>
      <c r="J721" s="226">
        <f>ROUND(I721*H721,2)</f>
        <v>0</v>
      </c>
      <c r="K721" s="222" t="s">
        <v>140</v>
      </c>
      <c r="L721" s="46"/>
      <c r="M721" s="227" t="s">
        <v>20</v>
      </c>
      <c r="N721" s="228" t="s">
        <v>47</v>
      </c>
      <c r="O721" s="86"/>
      <c r="P721" s="229">
        <f>O721*H721</f>
        <v>0</v>
      </c>
      <c r="Q721" s="229">
        <v>0</v>
      </c>
      <c r="R721" s="229">
        <f>Q721*H721</f>
        <v>0</v>
      </c>
      <c r="S721" s="229">
        <v>0</v>
      </c>
      <c r="T721" s="230">
        <f>S721*H721</f>
        <v>0</v>
      </c>
      <c r="U721" s="40"/>
      <c r="V721" s="40"/>
      <c r="W721" s="40"/>
      <c r="X721" s="40"/>
      <c r="Y721" s="40"/>
      <c r="Z721" s="40"/>
      <c r="AA721" s="40"/>
      <c r="AB721" s="40"/>
      <c r="AC721" s="40"/>
      <c r="AD721" s="40"/>
      <c r="AE721" s="40"/>
      <c r="AR721" s="231" t="s">
        <v>256</v>
      </c>
      <c r="AT721" s="231" t="s">
        <v>136</v>
      </c>
      <c r="AU721" s="231" t="s">
        <v>85</v>
      </c>
      <c r="AY721" s="19" t="s">
        <v>133</v>
      </c>
      <c r="BE721" s="232">
        <f>IF(N721="základní",J721,0)</f>
        <v>0</v>
      </c>
      <c r="BF721" s="232">
        <f>IF(N721="snížená",J721,0)</f>
        <v>0</v>
      </c>
      <c r="BG721" s="232">
        <f>IF(N721="zákl. přenesená",J721,0)</f>
        <v>0</v>
      </c>
      <c r="BH721" s="232">
        <f>IF(N721="sníž. přenesená",J721,0)</f>
        <v>0</v>
      </c>
      <c r="BI721" s="232">
        <f>IF(N721="nulová",J721,0)</f>
        <v>0</v>
      </c>
      <c r="BJ721" s="19" t="s">
        <v>22</v>
      </c>
      <c r="BK721" s="232">
        <f>ROUND(I721*H721,2)</f>
        <v>0</v>
      </c>
      <c r="BL721" s="19" t="s">
        <v>256</v>
      </c>
      <c r="BM721" s="231" t="s">
        <v>954</v>
      </c>
    </row>
    <row r="722" s="14" customFormat="1">
      <c r="A722" s="14"/>
      <c r="B722" s="244"/>
      <c r="C722" s="245"/>
      <c r="D722" s="235" t="s">
        <v>147</v>
      </c>
      <c r="E722" s="246" t="s">
        <v>20</v>
      </c>
      <c r="F722" s="247" t="s">
        <v>955</v>
      </c>
      <c r="G722" s="245"/>
      <c r="H722" s="248">
        <v>2</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147</v>
      </c>
      <c r="AU722" s="254" t="s">
        <v>85</v>
      </c>
      <c r="AV722" s="14" t="s">
        <v>85</v>
      </c>
      <c r="AW722" s="14" t="s">
        <v>38</v>
      </c>
      <c r="AX722" s="14" t="s">
        <v>22</v>
      </c>
      <c r="AY722" s="254" t="s">
        <v>133</v>
      </c>
    </row>
    <row r="723" s="2" customFormat="1" ht="16.5" customHeight="1">
      <c r="A723" s="40"/>
      <c r="B723" s="41"/>
      <c r="C723" s="220" t="s">
        <v>956</v>
      </c>
      <c r="D723" s="220" t="s">
        <v>136</v>
      </c>
      <c r="E723" s="221" t="s">
        <v>957</v>
      </c>
      <c r="F723" s="222" t="s">
        <v>958</v>
      </c>
      <c r="G723" s="223" t="s">
        <v>139</v>
      </c>
      <c r="H723" s="224">
        <v>1</v>
      </c>
      <c r="I723" s="225"/>
      <c r="J723" s="226">
        <f>ROUND(I723*H723,2)</f>
        <v>0</v>
      </c>
      <c r="K723" s="222" t="s">
        <v>140</v>
      </c>
      <c r="L723" s="46"/>
      <c r="M723" s="227" t="s">
        <v>20</v>
      </c>
      <c r="N723" s="228" t="s">
        <v>47</v>
      </c>
      <c r="O723" s="86"/>
      <c r="P723" s="229">
        <f>O723*H723</f>
        <v>0</v>
      </c>
      <c r="Q723" s="229">
        <v>0</v>
      </c>
      <c r="R723" s="229">
        <f>Q723*H723</f>
        <v>0</v>
      </c>
      <c r="S723" s="229">
        <v>0</v>
      </c>
      <c r="T723" s="230">
        <f>S723*H723</f>
        <v>0</v>
      </c>
      <c r="U723" s="40"/>
      <c r="V723" s="40"/>
      <c r="W723" s="40"/>
      <c r="X723" s="40"/>
      <c r="Y723" s="40"/>
      <c r="Z723" s="40"/>
      <c r="AA723" s="40"/>
      <c r="AB723" s="40"/>
      <c r="AC723" s="40"/>
      <c r="AD723" s="40"/>
      <c r="AE723" s="40"/>
      <c r="AR723" s="231" t="s">
        <v>256</v>
      </c>
      <c r="AT723" s="231" t="s">
        <v>136</v>
      </c>
      <c r="AU723" s="231" t="s">
        <v>85</v>
      </c>
      <c r="AY723" s="19" t="s">
        <v>133</v>
      </c>
      <c r="BE723" s="232">
        <f>IF(N723="základní",J723,0)</f>
        <v>0</v>
      </c>
      <c r="BF723" s="232">
        <f>IF(N723="snížená",J723,0)</f>
        <v>0</v>
      </c>
      <c r="BG723" s="232">
        <f>IF(N723="zákl. přenesená",J723,0)</f>
        <v>0</v>
      </c>
      <c r="BH723" s="232">
        <f>IF(N723="sníž. přenesená",J723,0)</f>
        <v>0</v>
      </c>
      <c r="BI723" s="232">
        <f>IF(N723="nulová",J723,0)</f>
        <v>0</v>
      </c>
      <c r="BJ723" s="19" t="s">
        <v>22</v>
      </c>
      <c r="BK723" s="232">
        <f>ROUND(I723*H723,2)</f>
        <v>0</v>
      </c>
      <c r="BL723" s="19" t="s">
        <v>256</v>
      </c>
      <c r="BM723" s="231" t="s">
        <v>959</v>
      </c>
    </row>
    <row r="724" s="14" customFormat="1">
      <c r="A724" s="14"/>
      <c r="B724" s="244"/>
      <c r="C724" s="245"/>
      <c r="D724" s="235" t="s">
        <v>147</v>
      </c>
      <c r="E724" s="246" t="s">
        <v>20</v>
      </c>
      <c r="F724" s="247" t="s">
        <v>488</v>
      </c>
      <c r="G724" s="245"/>
      <c r="H724" s="248">
        <v>1</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147</v>
      </c>
      <c r="AU724" s="254" t="s">
        <v>85</v>
      </c>
      <c r="AV724" s="14" t="s">
        <v>85</v>
      </c>
      <c r="AW724" s="14" t="s">
        <v>38</v>
      </c>
      <c r="AX724" s="14" t="s">
        <v>22</v>
      </c>
      <c r="AY724" s="254" t="s">
        <v>133</v>
      </c>
    </row>
    <row r="725" s="2" customFormat="1" ht="16.5" customHeight="1">
      <c r="A725" s="40"/>
      <c r="B725" s="41"/>
      <c r="C725" s="220" t="s">
        <v>960</v>
      </c>
      <c r="D725" s="220" t="s">
        <v>136</v>
      </c>
      <c r="E725" s="221" t="s">
        <v>961</v>
      </c>
      <c r="F725" s="222" t="s">
        <v>962</v>
      </c>
      <c r="G725" s="223" t="s">
        <v>139</v>
      </c>
      <c r="H725" s="224">
        <v>1</v>
      </c>
      <c r="I725" s="225"/>
      <c r="J725" s="226">
        <f>ROUND(I725*H725,2)</f>
        <v>0</v>
      </c>
      <c r="K725" s="222" t="s">
        <v>140</v>
      </c>
      <c r="L725" s="46"/>
      <c r="M725" s="227" t="s">
        <v>20</v>
      </c>
      <c r="N725" s="228" t="s">
        <v>47</v>
      </c>
      <c r="O725" s="86"/>
      <c r="P725" s="229">
        <f>O725*H725</f>
        <v>0</v>
      </c>
      <c r="Q725" s="229">
        <v>0</v>
      </c>
      <c r="R725" s="229">
        <f>Q725*H725</f>
        <v>0</v>
      </c>
      <c r="S725" s="229">
        <v>0</v>
      </c>
      <c r="T725" s="230">
        <f>S725*H725</f>
        <v>0</v>
      </c>
      <c r="U725" s="40"/>
      <c r="V725" s="40"/>
      <c r="W725" s="40"/>
      <c r="X725" s="40"/>
      <c r="Y725" s="40"/>
      <c r="Z725" s="40"/>
      <c r="AA725" s="40"/>
      <c r="AB725" s="40"/>
      <c r="AC725" s="40"/>
      <c r="AD725" s="40"/>
      <c r="AE725" s="40"/>
      <c r="AR725" s="231" t="s">
        <v>256</v>
      </c>
      <c r="AT725" s="231" t="s">
        <v>136</v>
      </c>
      <c r="AU725" s="231" t="s">
        <v>85</v>
      </c>
      <c r="AY725" s="19" t="s">
        <v>133</v>
      </c>
      <c r="BE725" s="232">
        <f>IF(N725="základní",J725,0)</f>
        <v>0</v>
      </c>
      <c r="BF725" s="232">
        <f>IF(N725="snížená",J725,0)</f>
        <v>0</v>
      </c>
      <c r="BG725" s="232">
        <f>IF(N725="zákl. přenesená",J725,0)</f>
        <v>0</v>
      </c>
      <c r="BH725" s="232">
        <f>IF(N725="sníž. přenesená",J725,0)</f>
        <v>0</v>
      </c>
      <c r="BI725" s="232">
        <f>IF(N725="nulová",J725,0)</f>
        <v>0</v>
      </c>
      <c r="BJ725" s="19" t="s">
        <v>22</v>
      </c>
      <c r="BK725" s="232">
        <f>ROUND(I725*H725,2)</f>
        <v>0</v>
      </c>
      <c r="BL725" s="19" t="s">
        <v>256</v>
      </c>
      <c r="BM725" s="231" t="s">
        <v>963</v>
      </c>
    </row>
    <row r="726" s="14" customFormat="1">
      <c r="A726" s="14"/>
      <c r="B726" s="244"/>
      <c r="C726" s="245"/>
      <c r="D726" s="235" t="s">
        <v>147</v>
      </c>
      <c r="E726" s="246" t="s">
        <v>20</v>
      </c>
      <c r="F726" s="247" t="s">
        <v>964</v>
      </c>
      <c r="G726" s="245"/>
      <c r="H726" s="248">
        <v>1</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147</v>
      </c>
      <c r="AU726" s="254" t="s">
        <v>85</v>
      </c>
      <c r="AV726" s="14" t="s">
        <v>85</v>
      </c>
      <c r="AW726" s="14" t="s">
        <v>38</v>
      </c>
      <c r="AX726" s="14" t="s">
        <v>22</v>
      </c>
      <c r="AY726" s="254" t="s">
        <v>133</v>
      </c>
    </row>
    <row r="727" s="2" customFormat="1" ht="16.5" customHeight="1">
      <c r="A727" s="40"/>
      <c r="B727" s="41"/>
      <c r="C727" s="220" t="s">
        <v>965</v>
      </c>
      <c r="D727" s="220" t="s">
        <v>136</v>
      </c>
      <c r="E727" s="221" t="s">
        <v>966</v>
      </c>
      <c r="F727" s="222" t="s">
        <v>967</v>
      </c>
      <c r="G727" s="223" t="s">
        <v>139</v>
      </c>
      <c r="H727" s="224">
        <v>1</v>
      </c>
      <c r="I727" s="225"/>
      <c r="J727" s="226">
        <f>ROUND(I727*H727,2)</f>
        <v>0</v>
      </c>
      <c r="K727" s="222" t="s">
        <v>140</v>
      </c>
      <c r="L727" s="46"/>
      <c r="M727" s="227" t="s">
        <v>20</v>
      </c>
      <c r="N727" s="228" t="s">
        <v>47</v>
      </c>
      <c r="O727" s="86"/>
      <c r="P727" s="229">
        <f>O727*H727</f>
        <v>0</v>
      </c>
      <c r="Q727" s="229">
        <v>0</v>
      </c>
      <c r="R727" s="229">
        <f>Q727*H727</f>
        <v>0</v>
      </c>
      <c r="S727" s="229">
        <v>0</v>
      </c>
      <c r="T727" s="230">
        <f>S727*H727</f>
        <v>0</v>
      </c>
      <c r="U727" s="40"/>
      <c r="V727" s="40"/>
      <c r="W727" s="40"/>
      <c r="X727" s="40"/>
      <c r="Y727" s="40"/>
      <c r="Z727" s="40"/>
      <c r="AA727" s="40"/>
      <c r="AB727" s="40"/>
      <c r="AC727" s="40"/>
      <c r="AD727" s="40"/>
      <c r="AE727" s="40"/>
      <c r="AR727" s="231" t="s">
        <v>256</v>
      </c>
      <c r="AT727" s="231" t="s">
        <v>136</v>
      </c>
      <c r="AU727" s="231" t="s">
        <v>85</v>
      </c>
      <c r="AY727" s="19" t="s">
        <v>133</v>
      </c>
      <c r="BE727" s="232">
        <f>IF(N727="základní",J727,0)</f>
        <v>0</v>
      </c>
      <c r="BF727" s="232">
        <f>IF(N727="snížená",J727,0)</f>
        <v>0</v>
      </c>
      <c r="BG727" s="232">
        <f>IF(N727="zákl. přenesená",J727,0)</f>
        <v>0</v>
      </c>
      <c r="BH727" s="232">
        <f>IF(N727="sníž. přenesená",J727,0)</f>
        <v>0</v>
      </c>
      <c r="BI727" s="232">
        <f>IF(N727="nulová",J727,0)</f>
        <v>0</v>
      </c>
      <c r="BJ727" s="19" t="s">
        <v>22</v>
      </c>
      <c r="BK727" s="232">
        <f>ROUND(I727*H727,2)</f>
        <v>0</v>
      </c>
      <c r="BL727" s="19" t="s">
        <v>256</v>
      </c>
      <c r="BM727" s="231" t="s">
        <v>968</v>
      </c>
    </row>
    <row r="728" s="14" customFormat="1">
      <c r="A728" s="14"/>
      <c r="B728" s="244"/>
      <c r="C728" s="245"/>
      <c r="D728" s="235" t="s">
        <v>147</v>
      </c>
      <c r="E728" s="246" t="s">
        <v>20</v>
      </c>
      <c r="F728" s="247" t="s">
        <v>969</v>
      </c>
      <c r="G728" s="245"/>
      <c r="H728" s="248">
        <v>1</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147</v>
      </c>
      <c r="AU728" s="254" t="s">
        <v>85</v>
      </c>
      <c r="AV728" s="14" t="s">
        <v>85</v>
      </c>
      <c r="AW728" s="14" t="s">
        <v>38</v>
      </c>
      <c r="AX728" s="14" t="s">
        <v>22</v>
      </c>
      <c r="AY728" s="254" t="s">
        <v>133</v>
      </c>
    </row>
    <row r="729" s="2" customFormat="1" ht="16.5" customHeight="1">
      <c r="A729" s="40"/>
      <c r="B729" s="41"/>
      <c r="C729" s="220" t="s">
        <v>970</v>
      </c>
      <c r="D729" s="220" t="s">
        <v>136</v>
      </c>
      <c r="E729" s="221" t="s">
        <v>971</v>
      </c>
      <c r="F729" s="222" t="s">
        <v>972</v>
      </c>
      <c r="G729" s="223" t="s">
        <v>139</v>
      </c>
      <c r="H729" s="224">
        <v>1</v>
      </c>
      <c r="I729" s="225"/>
      <c r="J729" s="226">
        <f>ROUND(I729*H729,2)</f>
        <v>0</v>
      </c>
      <c r="K729" s="222" t="s">
        <v>140</v>
      </c>
      <c r="L729" s="46"/>
      <c r="M729" s="227" t="s">
        <v>20</v>
      </c>
      <c r="N729" s="228" t="s">
        <v>47</v>
      </c>
      <c r="O729" s="86"/>
      <c r="P729" s="229">
        <f>O729*H729</f>
        <v>0</v>
      </c>
      <c r="Q729" s="229">
        <v>0</v>
      </c>
      <c r="R729" s="229">
        <f>Q729*H729</f>
        <v>0</v>
      </c>
      <c r="S729" s="229">
        <v>0</v>
      </c>
      <c r="T729" s="230">
        <f>S729*H729</f>
        <v>0</v>
      </c>
      <c r="U729" s="40"/>
      <c r="V729" s="40"/>
      <c r="W729" s="40"/>
      <c r="X729" s="40"/>
      <c r="Y729" s="40"/>
      <c r="Z729" s="40"/>
      <c r="AA729" s="40"/>
      <c r="AB729" s="40"/>
      <c r="AC729" s="40"/>
      <c r="AD729" s="40"/>
      <c r="AE729" s="40"/>
      <c r="AR729" s="231" t="s">
        <v>256</v>
      </c>
      <c r="AT729" s="231" t="s">
        <v>136</v>
      </c>
      <c r="AU729" s="231" t="s">
        <v>85</v>
      </c>
      <c r="AY729" s="19" t="s">
        <v>133</v>
      </c>
      <c r="BE729" s="232">
        <f>IF(N729="základní",J729,0)</f>
        <v>0</v>
      </c>
      <c r="BF729" s="232">
        <f>IF(N729="snížená",J729,0)</f>
        <v>0</v>
      </c>
      <c r="BG729" s="232">
        <f>IF(N729="zákl. přenesená",J729,0)</f>
        <v>0</v>
      </c>
      <c r="BH729" s="232">
        <f>IF(N729="sníž. přenesená",J729,0)</f>
        <v>0</v>
      </c>
      <c r="BI729" s="232">
        <f>IF(N729="nulová",J729,0)</f>
        <v>0</v>
      </c>
      <c r="BJ729" s="19" t="s">
        <v>22</v>
      </c>
      <c r="BK729" s="232">
        <f>ROUND(I729*H729,2)</f>
        <v>0</v>
      </c>
      <c r="BL729" s="19" t="s">
        <v>256</v>
      </c>
      <c r="BM729" s="231" t="s">
        <v>973</v>
      </c>
    </row>
    <row r="730" s="2" customFormat="1" ht="24" customHeight="1">
      <c r="A730" s="40"/>
      <c r="B730" s="41"/>
      <c r="C730" s="220" t="s">
        <v>974</v>
      </c>
      <c r="D730" s="220" t="s">
        <v>136</v>
      </c>
      <c r="E730" s="221" t="s">
        <v>975</v>
      </c>
      <c r="F730" s="222" t="s">
        <v>976</v>
      </c>
      <c r="G730" s="223" t="s">
        <v>139</v>
      </c>
      <c r="H730" s="224">
        <v>2</v>
      </c>
      <c r="I730" s="225"/>
      <c r="J730" s="226">
        <f>ROUND(I730*H730,2)</f>
        <v>0</v>
      </c>
      <c r="K730" s="222" t="s">
        <v>140</v>
      </c>
      <c r="L730" s="46"/>
      <c r="M730" s="227" t="s">
        <v>20</v>
      </c>
      <c r="N730" s="228" t="s">
        <v>47</v>
      </c>
      <c r="O730" s="86"/>
      <c r="P730" s="229">
        <f>O730*H730</f>
        <v>0</v>
      </c>
      <c r="Q730" s="229">
        <v>0</v>
      </c>
      <c r="R730" s="229">
        <f>Q730*H730</f>
        <v>0</v>
      </c>
      <c r="S730" s="229">
        <v>0</v>
      </c>
      <c r="T730" s="230">
        <f>S730*H730</f>
        <v>0</v>
      </c>
      <c r="U730" s="40"/>
      <c r="V730" s="40"/>
      <c r="W730" s="40"/>
      <c r="X730" s="40"/>
      <c r="Y730" s="40"/>
      <c r="Z730" s="40"/>
      <c r="AA730" s="40"/>
      <c r="AB730" s="40"/>
      <c r="AC730" s="40"/>
      <c r="AD730" s="40"/>
      <c r="AE730" s="40"/>
      <c r="AR730" s="231" t="s">
        <v>256</v>
      </c>
      <c r="AT730" s="231" t="s">
        <v>136</v>
      </c>
      <c r="AU730" s="231" t="s">
        <v>85</v>
      </c>
      <c r="AY730" s="19" t="s">
        <v>133</v>
      </c>
      <c r="BE730" s="232">
        <f>IF(N730="základní",J730,0)</f>
        <v>0</v>
      </c>
      <c r="BF730" s="232">
        <f>IF(N730="snížená",J730,0)</f>
        <v>0</v>
      </c>
      <c r="BG730" s="232">
        <f>IF(N730="zákl. přenesená",J730,0)</f>
        <v>0</v>
      </c>
      <c r="BH730" s="232">
        <f>IF(N730="sníž. přenesená",J730,0)</f>
        <v>0</v>
      </c>
      <c r="BI730" s="232">
        <f>IF(N730="nulová",J730,0)</f>
        <v>0</v>
      </c>
      <c r="BJ730" s="19" t="s">
        <v>22</v>
      </c>
      <c r="BK730" s="232">
        <f>ROUND(I730*H730,2)</f>
        <v>0</v>
      </c>
      <c r="BL730" s="19" t="s">
        <v>256</v>
      </c>
      <c r="BM730" s="231" t="s">
        <v>977</v>
      </c>
    </row>
    <row r="731" s="14" customFormat="1">
      <c r="A731" s="14"/>
      <c r="B731" s="244"/>
      <c r="C731" s="245"/>
      <c r="D731" s="235" t="s">
        <v>147</v>
      </c>
      <c r="E731" s="246" t="s">
        <v>20</v>
      </c>
      <c r="F731" s="247" t="s">
        <v>978</v>
      </c>
      <c r="G731" s="245"/>
      <c r="H731" s="248">
        <v>2</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147</v>
      </c>
      <c r="AU731" s="254" t="s">
        <v>85</v>
      </c>
      <c r="AV731" s="14" t="s">
        <v>85</v>
      </c>
      <c r="AW731" s="14" t="s">
        <v>38</v>
      </c>
      <c r="AX731" s="14" t="s">
        <v>22</v>
      </c>
      <c r="AY731" s="254" t="s">
        <v>133</v>
      </c>
    </row>
    <row r="732" s="2" customFormat="1" ht="16.5" customHeight="1">
      <c r="A732" s="40"/>
      <c r="B732" s="41"/>
      <c r="C732" s="220" t="s">
        <v>979</v>
      </c>
      <c r="D732" s="220" t="s">
        <v>136</v>
      </c>
      <c r="E732" s="221" t="s">
        <v>980</v>
      </c>
      <c r="F732" s="222" t="s">
        <v>981</v>
      </c>
      <c r="G732" s="223" t="s">
        <v>139</v>
      </c>
      <c r="H732" s="224">
        <v>22.5</v>
      </c>
      <c r="I732" s="225"/>
      <c r="J732" s="226">
        <f>ROUND(I732*H732,2)</f>
        <v>0</v>
      </c>
      <c r="K732" s="222" t="s">
        <v>140</v>
      </c>
      <c r="L732" s="46"/>
      <c r="M732" s="227" t="s">
        <v>20</v>
      </c>
      <c r="N732" s="228" t="s">
        <v>47</v>
      </c>
      <c r="O732" s="86"/>
      <c r="P732" s="229">
        <f>O732*H732</f>
        <v>0</v>
      </c>
      <c r="Q732" s="229">
        <v>0</v>
      </c>
      <c r="R732" s="229">
        <f>Q732*H732</f>
        <v>0</v>
      </c>
      <c r="S732" s="229">
        <v>0</v>
      </c>
      <c r="T732" s="230">
        <f>S732*H732</f>
        <v>0</v>
      </c>
      <c r="U732" s="40"/>
      <c r="V732" s="40"/>
      <c r="W732" s="40"/>
      <c r="X732" s="40"/>
      <c r="Y732" s="40"/>
      <c r="Z732" s="40"/>
      <c r="AA732" s="40"/>
      <c r="AB732" s="40"/>
      <c r="AC732" s="40"/>
      <c r="AD732" s="40"/>
      <c r="AE732" s="40"/>
      <c r="AR732" s="231" t="s">
        <v>256</v>
      </c>
      <c r="AT732" s="231" t="s">
        <v>136</v>
      </c>
      <c r="AU732" s="231" t="s">
        <v>85</v>
      </c>
      <c r="AY732" s="19" t="s">
        <v>133</v>
      </c>
      <c r="BE732" s="232">
        <f>IF(N732="základní",J732,0)</f>
        <v>0</v>
      </c>
      <c r="BF732" s="232">
        <f>IF(N732="snížená",J732,0)</f>
        <v>0</v>
      </c>
      <c r="BG732" s="232">
        <f>IF(N732="zákl. přenesená",J732,0)</f>
        <v>0</v>
      </c>
      <c r="BH732" s="232">
        <f>IF(N732="sníž. přenesená",J732,0)</f>
        <v>0</v>
      </c>
      <c r="BI732" s="232">
        <f>IF(N732="nulová",J732,0)</f>
        <v>0</v>
      </c>
      <c r="BJ732" s="19" t="s">
        <v>22</v>
      </c>
      <c r="BK732" s="232">
        <f>ROUND(I732*H732,2)</f>
        <v>0</v>
      </c>
      <c r="BL732" s="19" t="s">
        <v>256</v>
      </c>
      <c r="BM732" s="231" t="s">
        <v>982</v>
      </c>
    </row>
    <row r="733" s="13" customFormat="1">
      <c r="A733" s="13"/>
      <c r="B733" s="233"/>
      <c r="C733" s="234"/>
      <c r="D733" s="235" t="s">
        <v>147</v>
      </c>
      <c r="E733" s="236" t="s">
        <v>20</v>
      </c>
      <c r="F733" s="237" t="s">
        <v>983</v>
      </c>
      <c r="G733" s="234"/>
      <c r="H733" s="236" t="s">
        <v>20</v>
      </c>
      <c r="I733" s="238"/>
      <c r="J733" s="234"/>
      <c r="K733" s="234"/>
      <c r="L733" s="239"/>
      <c r="M733" s="240"/>
      <c r="N733" s="241"/>
      <c r="O733" s="241"/>
      <c r="P733" s="241"/>
      <c r="Q733" s="241"/>
      <c r="R733" s="241"/>
      <c r="S733" s="241"/>
      <c r="T733" s="242"/>
      <c r="U733" s="13"/>
      <c r="V733" s="13"/>
      <c r="W733" s="13"/>
      <c r="X733" s="13"/>
      <c r="Y733" s="13"/>
      <c r="Z733" s="13"/>
      <c r="AA733" s="13"/>
      <c r="AB733" s="13"/>
      <c r="AC733" s="13"/>
      <c r="AD733" s="13"/>
      <c r="AE733" s="13"/>
      <c r="AT733" s="243" t="s">
        <v>147</v>
      </c>
      <c r="AU733" s="243" t="s">
        <v>85</v>
      </c>
      <c r="AV733" s="13" t="s">
        <v>22</v>
      </c>
      <c r="AW733" s="13" t="s">
        <v>38</v>
      </c>
      <c r="AX733" s="13" t="s">
        <v>76</v>
      </c>
      <c r="AY733" s="243" t="s">
        <v>133</v>
      </c>
    </row>
    <row r="734" s="14" customFormat="1">
      <c r="A734" s="14"/>
      <c r="B734" s="244"/>
      <c r="C734" s="245"/>
      <c r="D734" s="235" t="s">
        <v>147</v>
      </c>
      <c r="E734" s="246" t="s">
        <v>20</v>
      </c>
      <c r="F734" s="247" t="s">
        <v>984</v>
      </c>
      <c r="G734" s="245"/>
      <c r="H734" s="248">
        <v>22.5</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147</v>
      </c>
      <c r="AU734" s="254" t="s">
        <v>85</v>
      </c>
      <c r="AV734" s="14" t="s">
        <v>85</v>
      </c>
      <c r="AW734" s="14" t="s">
        <v>38</v>
      </c>
      <c r="AX734" s="14" t="s">
        <v>22</v>
      </c>
      <c r="AY734" s="254" t="s">
        <v>133</v>
      </c>
    </row>
    <row r="735" s="14" customFormat="1">
      <c r="A735" s="14"/>
      <c r="B735" s="244"/>
      <c r="C735" s="245"/>
      <c r="D735" s="235" t="s">
        <v>147</v>
      </c>
      <c r="E735" s="246" t="s">
        <v>20</v>
      </c>
      <c r="F735" s="247" t="s">
        <v>985</v>
      </c>
      <c r="G735" s="245"/>
      <c r="H735" s="248">
        <v>8.5999999999999996</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147</v>
      </c>
      <c r="AU735" s="254" t="s">
        <v>85</v>
      </c>
      <c r="AV735" s="14" t="s">
        <v>85</v>
      </c>
      <c r="AW735" s="14" t="s">
        <v>38</v>
      </c>
      <c r="AX735" s="14" t="s">
        <v>76</v>
      </c>
      <c r="AY735" s="254" t="s">
        <v>133</v>
      </c>
    </row>
    <row r="736" s="14" customFormat="1">
      <c r="A736" s="14"/>
      <c r="B736" s="244"/>
      <c r="C736" s="245"/>
      <c r="D736" s="235" t="s">
        <v>147</v>
      </c>
      <c r="E736" s="246" t="s">
        <v>20</v>
      </c>
      <c r="F736" s="247" t="s">
        <v>986</v>
      </c>
      <c r="G736" s="245"/>
      <c r="H736" s="248">
        <v>7</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147</v>
      </c>
      <c r="AU736" s="254" t="s">
        <v>85</v>
      </c>
      <c r="AV736" s="14" t="s">
        <v>85</v>
      </c>
      <c r="AW736" s="14" t="s">
        <v>38</v>
      </c>
      <c r="AX736" s="14" t="s">
        <v>76</v>
      </c>
      <c r="AY736" s="254" t="s">
        <v>133</v>
      </c>
    </row>
    <row r="737" s="14" customFormat="1">
      <c r="A737" s="14"/>
      <c r="B737" s="244"/>
      <c r="C737" s="245"/>
      <c r="D737" s="235" t="s">
        <v>147</v>
      </c>
      <c r="E737" s="246" t="s">
        <v>20</v>
      </c>
      <c r="F737" s="247" t="s">
        <v>987</v>
      </c>
      <c r="G737" s="245"/>
      <c r="H737" s="248">
        <v>4.7999999999999998</v>
      </c>
      <c r="I737" s="249"/>
      <c r="J737" s="245"/>
      <c r="K737" s="245"/>
      <c r="L737" s="250"/>
      <c r="M737" s="251"/>
      <c r="N737" s="252"/>
      <c r="O737" s="252"/>
      <c r="P737" s="252"/>
      <c r="Q737" s="252"/>
      <c r="R737" s="252"/>
      <c r="S737" s="252"/>
      <c r="T737" s="253"/>
      <c r="U737" s="14"/>
      <c r="V737" s="14"/>
      <c r="W737" s="14"/>
      <c r="X737" s="14"/>
      <c r="Y737" s="14"/>
      <c r="Z737" s="14"/>
      <c r="AA737" s="14"/>
      <c r="AB737" s="14"/>
      <c r="AC737" s="14"/>
      <c r="AD737" s="14"/>
      <c r="AE737" s="14"/>
      <c r="AT737" s="254" t="s">
        <v>147</v>
      </c>
      <c r="AU737" s="254" t="s">
        <v>85</v>
      </c>
      <c r="AV737" s="14" t="s">
        <v>85</v>
      </c>
      <c r="AW737" s="14" t="s">
        <v>38</v>
      </c>
      <c r="AX737" s="14" t="s">
        <v>76</v>
      </c>
      <c r="AY737" s="254" t="s">
        <v>133</v>
      </c>
    </row>
    <row r="738" s="15" customFormat="1">
      <c r="A738" s="15"/>
      <c r="B738" s="255"/>
      <c r="C738" s="256"/>
      <c r="D738" s="235" t="s">
        <v>147</v>
      </c>
      <c r="E738" s="257" t="s">
        <v>20</v>
      </c>
      <c r="F738" s="258" t="s">
        <v>159</v>
      </c>
      <c r="G738" s="256"/>
      <c r="H738" s="259">
        <v>42.899999999999999</v>
      </c>
      <c r="I738" s="260"/>
      <c r="J738" s="256"/>
      <c r="K738" s="256"/>
      <c r="L738" s="261"/>
      <c r="M738" s="262"/>
      <c r="N738" s="263"/>
      <c r="O738" s="263"/>
      <c r="P738" s="263"/>
      <c r="Q738" s="263"/>
      <c r="R738" s="263"/>
      <c r="S738" s="263"/>
      <c r="T738" s="264"/>
      <c r="U738" s="15"/>
      <c r="V738" s="15"/>
      <c r="W738" s="15"/>
      <c r="X738" s="15"/>
      <c r="Y738" s="15"/>
      <c r="Z738" s="15"/>
      <c r="AA738" s="15"/>
      <c r="AB738" s="15"/>
      <c r="AC738" s="15"/>
      <c r="AD738" s="15"/>
      <c r="AE738" s="15"/>
      <c r="AT738" s="265" t="s">
        <v>147</v>
      </c>
      <c r="AU738" s="265" t="s">
        <v>85</v>
      </c>
      <c r="AV738" s="15" t="s">
        <v>160</v>
      </c>
      <c r="AW738" s="15" t="s">
        <v>38</v>
      </c>
      <c r="AX738" s="15" t="s">
        <v>76</v>
      </c>
      <c r="AY738" s="265" t="s">
        <v>133</v>
      </c>
    </row>
    <row r="739" s="2" customFormat="1" ht="16.5" customHeight="1">
      <c r="A739" s="40"/>
      <c r="B739" s="41"/>
      <c r="C739" s="220" t="s">
        <v>988</v>
      </c>
      <c r="D739" s="220" t="s">
        <v>136</v>
      </c>
      <c r="E739" s="221" t="s">
        <v>989</v>
      </c>
      <c r="F739" s="222" t="s">
        <v>990</v>
      </c>
      <c r="G739" s="223" t="s">
        <v>139</v>
      </c>
      <c r="H739" s="224">
        <v>131.59999999999999</v>
      </c>
      <c r="I739" s="225"/>
      <c r="J739" s="226">
        <f>ROUND(I739*H739,2)</f>
        <v>0</v>
      </c>
      <c r="K739" s="222" t="s">
        <v>140</v>
      </c>
      <c r="L739" s="46"/>
      <c r="M739" s="227" t="s">
        <v>20</v>
      </c>
      <c r="N739" s="228" t="s">
        <v>47</v>
      </c>
      <c r="O739" s="86"/>
      <c r="P739" s="229">
        <f>O739*H739</f>
        <v>0</v>
      </c>
      <c r="Q739" s="229">
        <v>0</v>
      </c>
      <c r="R739" s="229">
        <f>Q739*H739</f>
        <v>0</v>
      </c>
      <c r="S739" s="229">
        <v>0</v>
      </c>
      <c r="T739" s="230">
        <f>S739*H739</f>
        <v>0</v>
      </c>
      <c r="U739" s="40"/>
      <c r="V739" s="40"/>
      <c r="W739" s="40"/>
      <c r="X739" s="40"/>
      <c r="Y739" s="40"/>
      <c r="Z739" s="40"/>
      <c r="AA739" s="40"/>
      <c r="AB739" s="40"/>
      <c r="AC739" s="40"/>
      <c r="AD739" s="40"/>
      <c r="AE739" s="40"/>
      <c r="AR739" s="231" t="s">
        <v>256</v>
      </c>
      <c r="AT739" s="231" t="s">
        <v>136</v>
      </c>
      <c r="AU739" s="231" t="s">
        <v>85</v>
      </c>
      <c r="AY739" s="19" t="s">
        <v>133</v>
      </c>
      <c r="BE739" s="232">
        <f>IF(N739="základní",J739,0)</f>
        <v>0</v>
      </c>
      <c r="BF739" s="232">
        <f>IF(N739="snížená",J739,0)</f>
        <v>0</v>
      </c>
      <c r="BG739" s="232">
        <f>IF(N739="zákl. přenesená",J739,0)</f>
        <v>0</v>
      </c>
      <c r="BH739" s="232">
        <f>IF(N739="sníž. přenesená",J739,0)</f>
        <v>0</v>
      </c>
      <c r="BI739" s="232">
        <f>IF(N739="nulová",J739,0)</f>
        <v>0</v>
      </c>
      <c r="BJ739" s="19" t="s">
        <v>22</v>
      </c>
      <c r="BK739" s="232">
        <f>ROUND(I739*H739,2)</f>
        <v>0</v>
      </c>
      <c r="BL739" s="19" t="s">
        <v>256</v>
      </c>
      <c r="BM739" s="231" t="s">
        <v>991</v>
      </c>
    </row>
    <row r="740" s="13" customFormat="1">
      <c r="A740" s="13"/>
      <c r="B740" s="233"/>
      <c r="C740" s="234"/>
      <c r="D740" s="235" t="s">
        <v>147</v>
      </c>
      <c r="E740" s="236" t="s">
        <v>20</v>
      </c>
      <c r="F740" s="237" t="s">
        <v>992</v>
      </c>
      <c r="G740" s="234"/>
      <c r="H740" s="236" t="s">
        <v>20</v>
      </c>
      <c r="I740" s="238"/>
      <c r="J740" s="234"/>
      <c r="K740" s="234"/>
      <c r="L740" s="239"/>
      <c r="M740" s="240"/>
      <c r="N740" s="241"/>
      <c r="O740" s="241"/>
      <c r="P740" s="241"/>
      <c r="Q740" s="241"/>
      <c r="R740" s="241"/>
      <c r="S740" s="241"/>
      <c r="T740" s="242"/>
      <c r="U740" s="13"/>
      <c r="V740" s="13"/>
      <c r="W740" s="13"/>
      <c r="X740" s="13"/>
      <c r="Y740" s="13"/>
      <c r="Z740" s="13"/>
      <c r="AA740" s="13"/>
      <c r="AB740" s="13"/>
      <c r="AC740" s="13"/>
      <c r="AD740" s="13"/>
      <c r="AE740" s="13"/>
      <c r="AT740" s="243" t="s">
        <v>147</v>
      </c>
      <c r="AU740" s="243" t="s">
        <v>85</v>
      </c>
      <c r="AV740" s="13" t="s">
        <v>22</v>
      </c>
      <c r="AW740" s="13" t="s">
        <v>38</v>
      </c>
      <c r="AX740" s="13" t="s">
        <v>76</v>
      </c>
      <c r="AY740" s="243" t="s">
        <v>133</v>
      </c>
    </row>
    <row r="741" s="14" customFormat="1">
      <c r="A741" s="14"/>
      <c r="B741" s="244"/>
      <c r="C741" s="245"/>
      <c r="D741" s="235" t="s">
        <v>147</v>
      </c>
      <c r="E741" s="246" t="s">
        <v>20</v>
      </c>
      <c r="F741" s="247" t="s">
        <v>993</v>
      </c>
      <c r="G741" s="245"/>
      <c r="H741" s="248">
        <v>131.59999999999999</v>
      </c>
      <c r="I741" s="249"/>
      <c r="J741" s="245"/>
      <c r="K741" s="245"/>
      <c r="L741" s="250"/>
      <c r="M741" s="251"/>
      <c r="N741" s="252"/>
      <c r="O741" s="252"/>
      <c r="P741" s="252"/>
      <c r="Q741" s="252"/>
      <c r="R741" s="252"/>
      <c r="S741" s="252"/>
      <c r="T741" s="253"/>
      <c r="U741" s="14"/>
      <c r="V741" s="14"/>
      <c r="W741" s="14"/>
      <c r="X741" s="14"/>
      <c r="Y741" s="14"/>
      <c r="Z741" s="14"/>
      <c r="AA741" s="14"/>
      <c r="AB741" s="14"/>
      <c r="AC741" s="14"/>
      <c r="AD741" s="14"/>
      <c r="AE741" s="14"/>
      <c r="AT741" s="254" t="s">
        <v>147</v>
      </c>
      <c r="AU741" s="254" t="s">
        <v>85</v>
      </c>
      <c r="AV741" s="14" t="s">
        <v>85</v>
      </c>
      <c r="AW741" s="14" t="s">
        <v>38</v>
      </c>
      <c r="AX741" s="14" t="s">
        <v>76</v>
      </c>
      <c r="AY741" s="254" t="s">
        <v>133</v>
      </c>
    </row>
    <row r="742" s="15" customFormat="1">
      <c r="A742" s="15"/>
      <c r="B742" s="255"/>
      <c r="C742" s="256"/>
      <c r="D742" s="235" t="s">
        <v>147</v>
      </c>
      <c r="E742" s="257" t="s">
        <v>20</v>
      </c>
      <c r="F742" s="258" t="s">
        <v>159</v>
      </c>
      <c r="G742" s="256"/>
      <c r="H742" s="259">
        <v>131.59999999999999</v>
      </c>
      <c r="I742" s="260"/>
      <c r="J742" s="256"/>
      <c r="K742" s="256"/>
      <c r="L742" s="261"/>
      <c r="M742" s="262"/>
      <c r="N742" s="263"/>
      <c r="O742" s="263"/>
      <c r="P742" s="263"/>
      <c r="Q742" s="263"/>
      <c r="R742" s="263"/>
      <c r="S742" s="263"/>
      <c r="T742" s="264"/>
      <c r="U742" s="15"/>
      <c r="V742" s="15"/>
      <c r="W742" s="15"/>
      <c r="X742" s="15"/>
      <c r="Y742" s="15"/>
      <c r="Z742" s="15"/>
      <c r="AA742" s="15"/>
      <c r="AB742" s="15"/>
      <c r="AC742" s="15"/>
      <c r="AD742" s="15"/>
      <c r="AE742" s="15"/>
      <c r="AT742" s="265" t="s">
        <v>147</v>
      </c>
      <c r="AU742" s="265" t="s">
        <v>85</v>
      </c>
      <c r="AV742" s="15" t="s">
        <v>160</v>
      </c>
      <c r="AW742" s="15" t="s">
        <v>38</v>
      </c>
      <c r="AX742" s="15" t="s">
        <v>22</v>
      </c>
      <c r="AY742" s="265" t="s">
        <v>133</v>
      </c>
    </row>
    <row r="743" s="2" customFormat="1" ht="16.5" customHeight="1">
      <c r="A743" s="40"/>
      <c r="B743" s="41"/>
      <c r="C743" s="220" t="s">
        <v>994</v>
      </c>
      <c r="D743" s="220" t="s">
        <v>136</v>
      </c>
      <c r="E743" s="221" t="s">
        <v>995</v>
      </c>
      <c r="F743" s="222" t="s">
        <v>996</v>
      </c>
      <c r="G743" s="223" t="s">
        <v>139</v>
      </c>
      <c r="H743" s="224">
        <v>64.799999999999997</v>
      </c>
      <c r="I743" s="225"/>
      <c r="J743" s="226">
        <f>ROUND(I743*H743,2)</f>
        <v>0</v>
      </c>
      <c r="K743" s="222" t="s">
        <v>140</v>
      </c>
      <c r="L743" s="46"/>
      <c r="M743" s="227" t="s">
        <v>20</v>
      </c>
      <c r="N743" s="228" t="s">
        <v>47</v>
      </c>
      <c r="O743" s="86"/>
      <c r="P743" s="229">
        <f>O743*H743</f>
        <v>0</v>
      </c>
      <c r="Q743" s="229">
        <v>0</v>
      </c>
      <c r="R743" s="229">
        <f>Q743*H743</f>
        <v>0</v>
      </c>
      <c r="S743" s="229">
        <v>0</v>
      </c>
      <c r="T743" s="230">
        <f>S743*H743</f>
        <v>0</v>
      </c>
      <c r="U743" s="40"/>
      <c r="V743" s="40"/>
      <c r="W743" s="40"/>
      <c r="X743" s="40"/>
      <c r="Y743" s="40"/>
      <c r="Z743" s="40"/>
      <c r="AA743" s="40"/>
      <c r="AB743" s="40"/>
      <c r="AC743" s="40"/>
      <c r="AD743" s="40"/>
      <c r="AE743" s="40"/>
      <c r="AR743" s="231" t="s">
        <v>256</v>
      </c>
      <c r="AT743" s="231" t="s">
        <v>136</v>
      </c>
      <c r="AU743" s="231" t="s">
        <v>85</v>
      </c>
      <c r="AY743" s="19" t="s">
        <v>133</v>
      </c>
      <c r="BE743" s="232">
        <f>IF(N743="základní",J743,0)</f>
        <v>0</v>
      </c>
      <c r="BF743" s="232">
        <f>IF(N743="snížená",J743,0)</f>
        <v>0</v>
      </c>
      <c r="BG743" s="232">
        <f>IF(N743="zákl. přenesená",J743,0)</f>
        <v>0</v>
      </c>
      <c r="BH743" s="232">
        <f>IF(N743="sníž. přenesená",J743,0)</f>
        <v>0</v>
      </c>
      <c r="BI743" s="232">
        <f>IF(N743="nulová",J743,0)</f>
        <v>0</v>
      </c>
      <c r="BJ743" s="19" t="s">
        <v>22</v>
      </c>
      <c r="BK743" s="232">
        <f>ROUND(I743*H743,2)</f>
        <v>0</v>
      </c>
      <c r="BL743" s="19" t="s">
        <v>256</v>
      </c>
      <c r="BM743" s="231" t="s">
        <v>997</v>
      </c>
    </row>
    <row r="744" s="13" customFormat="1">
      <c r="A744" s="13"/>
      <c r="B744" s="233"/>
      <c r="C744" s="234"/>
      <c r="D744" s="235" t="s">
        <v>147</v>
      </c>
      <c r="E744" s="236" t="s">
        <v>20</v>
      </c>
      <c r="F744" s="237" t="s">
        <v>992</v>
      </c>
      <c r="G744" s="234"/>
      <c r="H744" s="236" t="s">
        <v>20</v>
      </c>
      <c r="I744" s="238"/>
      <c r="J744" s="234"/>
      <c r="K744" s="234"/>
      <c r="L744" s="239"/>
      <c r="M744" s="240"/>
      <c r="N744" s="241"/>
      <c r="O744" s="241"/>
      <c r="P744" s="241"/>
      <c r="Q744" s="241"/>
      <c r="R744" s="241"/>
      <c r="S744" s="241"/>
      <c r="T744" s="242"/>
      <c r="U744" s="13"/>
      <c r="V744" s="13"/>
      <c r="W744" s="13"/>
      <c r="X744" s="13"/>
      <c r="Y744" s="13"/>
      <c r="Z744" s="13"/>
      <c r="AA744" s="13"/>
      <c r="AB744" s="13"/>
      <c r="AC744" s="13"/>
      <c r="AD744" s="13"/>
      <c r="AE744" s="13"/>
      <c r="AT744" s="243" t="s">
        <v>147</v>
      </c>
      <c r="AU744" s="243" t="s">
        <v>85</v>
      </c>
      <c r="AV744" s="13" t="s">
        <v>22</v>
      </c>
      <c r="AW744" s="13" t="s">
        <v>38</v>
      </c>
      <c r="AX744" s="13" t="s">
        <v>76</v>
      </c>
      <c r="AY744" s="243" t="s">
        <v>133</v>
      </c>
    </row>
    <row r="745" s="14" customFormat="1">
      <c r="A745" s="14"/>
      <c r="B745" s="244"/>
      <c r="C745" s="245"/>
      <c r="D745" s="235" t="s">
        <v>147</v>
      </c>
      <c r="E745" s="246" t="s">
        <v>20</v>
      </c>
      <c r="F745" s="247" t="s">
        <v>998</v>
      </c>
      <c r="G745" s="245"/>
      <c r="H745" s="248">
        <v>64.799999999999997</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147</v>
      </c>
      <c r="AU745" s="254" t="s">
        <v>85</v>
      </c>
      <c r="AV745" s="14" t="s">
        <v>85</v>
      </c>
      <c r="AW745" s="14" t="s">
        <v>38</v>
      </c>
      <c r="AX745" s="14" t="s">
        <v>22</v>
      </c>
      <c r="AY745" s="254" t="s">
        <v>133</v>
      </c>
    </row>
    <row r="746" s="15" customFormat="1">
      <c r="A746" s="15"/>
      <c r="B746" s="255"/>
      <c r="C746" s="256"/>
      <c r="D746" s="235" t="s">
        <v>147</v>
      </c>
      <c r="E746" s="257" t="s">
        <v>20</v>
      </c>
      <c r="F746" s="258" t="s">
        <v>159</v>
      </c>
      <c r="G746" s="256"/>
      <c r="H746" s="259">
        <v>64.799999999999997</v>
      </c>
      <c r="I746" s="260"/>
      <c r="J746" s="256"/>
      <c r="K746" s="256"/>
      <c r="L746" s="261"/>
      <c r="M746" s="262"/>
      <c r="N746" s="263"/>
      <c r="O746" s="263"/>
      <c r="P746" s="263"/>
      <c r="Q746" s="263"/>
      <c r="R746" s="263"/>
      <c r="S746" s="263"/>
      <c r="T746" s="264"/>
      <c r="U746" s="15"/>
      <c r="V746" s="15"/>
      <c r="W746" s="15"/>
      <c r="X746" s="15"/>
      <c r="Y746" s="15"/>
      <c r="Z746" s="15"/>
      <c r="AA746" s="15"/>
      <c r="AB746" s="15"/>
      <c r="AC746" s="15"/>
      <c r="AD746" s="15"/>
      <c r="AE746" s="15"/>
      <c r="AT746" s="265" t="s">
        <v>147</v>
      </c>
      <c r="AU746" s="265" t="s">
        <v>85</v>
      </c>
      <c r="AV746" s="15" t="s">
        <v>160</v>
      </c>
      <c r="AW746" s="15" t="s">
        <v>38</v>
      </c>
      <c r="AX746" s="15" t="s">
        <v>76</v>
      </c>
      <c r="AY746" s="265" t="s">
        <v>133</v>
      </c>
    </row>
    <row r="747" s="2" customFormat="1" ht="16.5" customHeight="1">
      <c r="A747" s="40"/>
      <c r="B747" s="41"/>
      <c r="C747" s="220" t="s">
        <v>999</v>
      </c>
      <c r="D747" s="220" t="s">
        <v>136</v>
      </c>
      <c r="E747" s="221" t="s">
        <v>1000</v>
      </c>
      <c r="F747" s="222" t="s">
        <v>1001</v>
      </c>
      <c r="G747" s="223" t="s">
        <v>183</v>
      </c>
      <c r="H747" s="224">
        <v>158.727</v>
      </c>
      <c r="I747" s="225"/>
      <c r="J747" s="226">
        <f>ROUND(I747*H747,2)</f>
        <v>0</v>
      </c>
      <c r="K747" s="222" t="s">
        <v>207</v>
      </c>
      <c r="L747" s="46"/>
      <c r="M747" s="227" t="s">
        <v>20</v>
      </c>
      <c r="N747" s="228" t="s">
        <v>47</v>
      </c>
      <c r="O747" s="86"/>
      <c r="P747" s="229">
        <f>O747*H747</f>
        <v>0</v>
      </c>
      <c r="Q747" s="229">
        <v>0</v>
      </c>
      <c r="R747" s="229">
        <f>Q747*H747</f>
        <v>0</v>
      </c>
      <c r="S747" s="229">
        <v>0.0031199999999999999</v>
      </c>
      <c r="T747" s="230">
        <f>S747*H747</f>
        <v>0.49522823999999999</v>
      </c>
      <c r="U747" s="40"/>
      <c r="V747" s="40"/>
      <c r="W747" s="40"/>
      <c r="X747" s="40"/>
      <c r="Y747" s="40"/>
      <c r="Z747" s="40"/>
      <c r="AA747" s="40"/>
      <c r="AB747" s="40"/>
      <c r="AC747" s="40"/>
      <c r="AD747" s="40"/>
      <c r="AE747" s="40"/>
      <c r="AR747" s="231" t="s">
        <v>256</v>
      </c>
      <c r="AT747" s="231" t="s">
        <v>136</v>
      </c>
      <c r="AU747" s="231" t="s">
        <v>85</v>
      </c>
      <c r="AY747" s="19" t="s">
        <v>133</v>
      </c>
      <c r="BE747" s="232">
        <f>IF(N747="základní",J747,0)</f>
        <v>0</v>
      </c>
      <c r="BF747" s="232">
        <f>IF(N747="snížená",J747,0)</f>
        <v>0</v>
      </c>
      <c r="BG747" s="232">
        <f>IF(N747="zákl. přenesená",J747,0)</f>
        <v>0</v>
      </c>
      <c r="BH747" s="232">
        <f>IF(N747="sníž. přenesená",J747,0)</f>
        <v>0</v>
      </c>
      <c r="BI747" s="232">
        <f>IF(N747="nulová",J747,0)</f>
        <v>0</v>
      </c>
      <c r="BJ747" s="19" t="s">
        <v>22</v>
      </c>
      <c r="BK747" s="232">
        <f>ROUND(I747*H747,2)</f>
        <v>0</v>
      </c>
      <c r="BL747" s="19" t="s">
        <v>256</v>
      </c>
      <c r="BM747" s="231" t="s">
        <v>1002</v>
      </c>
    </row>
    <row r="748" s="13" customFormat="1">
      <c r="A748" s="13"/>
      <c r="B748" s="233"/>
      <c r="C748" s="234"/>
      <c r="D748" s="235" t="s">
        <v>147</v>
      </c>
      <c r="E748" s="236" t="s">
        <v>20</v>
      </c>
      <c r="F748" s="237" t="s">
        <v>708</v>
      </c>
      <c r="G748" s="234"/>
      <c r="H748" s="236" t="s">
        <v>20</v>
      </c>
      <c r="I748" s="238"/>
      <c r="J748" s="234"/>
      <c r="K748" s="234"/>
      <c r="L748" s="239"/>
      <c r="M748" s="240"/>
      <c r="N748" s="241"/>
      <c r="O748" s="241"/>
      <c r="P748" s="241"/>
      <c r="Q748" s="241"/>
      <c r="R748" s="241"/>
      <c r="S748" s="241"/>
      <c r="T748" s="242"/>
      <c r="U748" s="13"/>
      <c r="V748" s="13"/>
      <c r="W748" s="13"/>
      <c r="X748" s="13"/>
      <c r="Y748" s="13"/>
      <c r="Z748" s="13"/>
      <c r="AA748" s="13"/>
      <c r="AB748" s="13"/>
      <c r="AC748" s="13"/>
      <c r="AD748" s="13"/>
      <c r="AE748" s="13"/>
      <c r="AT748" s="243" t="s">
        <v>147</v>
      </c>
      <c r="AU748" s="243" t="s">
        <v>85</v>
      </c>
      <c r="AV748" s="13" t="s">
        <v>22</v>
      </c>
      <c r="AW748" s="13" t="s">
        <v>38</v>
      </c>
      <c r="AX748" s="13" t="s">
        <v>76</v>
      </c>
      <c r="AY748" s="243" t="s">
        <v>133</v>
      </c>
    </row>
    <row r="749" s="13" customFormat="1">
      <c r="A749" s="13"/>
      <c r="B749" s="233"/>
      <c r="C749" s="234"/>
      <c r="D749" s="235" t="s">
        <v>147</v>
      </c>
      <c r="E749" s="236" t="s">
        <v>20</v>
      </c>
      <c r="F749" s="237" t="s">
        <v>709</v>
      </c>
      <c r="G749" s="234"/>
      <c r="H749" s="236" t="s">
        <v>20</v>
      </c>
      <c r="I749" s="238"/>
      <c r="J749" s="234"/>
      <c r="K749" s="234"/>
      <c r="L749" s="239"/>
      <c r="M749" s="240"/>
      <c r="N749" s="241"/>
      <c r="O749" s="241"/>
      <c r="P749" s="241"/>
      <c r="Q749" s="241"/>
      <c r="R749" s="241"/>
      <c r="S749" s="241"/>
      <c r="T749" s="242"/>
      <c r="U749" s="13"/>
      <c r="V749" s="13"/>
      <c r="W749" s="13"/>
      <c r="X749" s="13"/>
      <c r="Y749" s="13"/>
      <c r="Z749" s="13"/>
      <c r="AA749" s="13"/>
      <c r="AB749" s="13"/>
      <c r="AC749" s="13"/>
      <c r="AD749" s="13"/>
      <c r="AE749" s="13"/>
      <c r="AT749" s="243" t="s">
        <v>147</v>
      </c>
      <c r="AU749" s="243" t="s">
        <v>85</v>
      </c>
      <c r="AV749" s="13" t="s">
        <v>22</v>
      </c>
      <c r="AW749" s="13" t="s">
        <v>38</v>
      </c>
      <c r="AX749" s="13" t="s">
        <v>76</v>
      </c>
      <c r="AY749" s="243" t="s">
        <v>133</v>
      </c>
    </row>
    <row r="750" s="14" customFormat="1">
      <c r="A750" s="14"/>
      <c r="B750" s="244"/>
      <c r="C750" s="245"/>
      <c r="D750" s="235" t="s">
        <v>147</v>
      </c>
      <c r="E750" s="246" t="s">
        <v>20</v>
      </c>
      <c r="F750" s="247" t="s">
        <v>813</v>
      </c>
      <c r="G750" s="245"/>
      <c r="H750" s="248">
        <v>82.603999999999999</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147</v>
      </c>
      <c r="AU750" s="254" t="s">
        <v>85</v>
      </c>
      <c r="AV750" s="14" t="s">
        <v>85</v>
      </c>
      <c r="AW750" s="14" t="s">
        <v>38</v>
      </c>
      <c r="AX750" s="14" t="s">
        <v>76</v>
      </c>
      <c r="AY750" s="254" t="s">
        <v>133</v>
      </c>
    </row>
    <row r="751" s="14" customFormat="1">
      <c r="A751" s="14"/>
      <c r="B751" s="244"/>
      <c r="C751" s="245"/>
      <c r="D751" s="235" t="s">
        <v>147</v>
      </c>
      <c r="E751" s="246" t="s">
        <v>20</v>
      </c>
      <c r="F751" s="247" t="s">
        <v>814</v>
      </c>
      <c r="G751" s="245"/>
      <c r="H751" s="248">
        <v>39.494</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147</v>
      </c>
      <c r="AU751" s="254" t="s">
        <v>85</v>
      </c>
      <c r="AV751" s="14" t="s">
        <v>85</v>
      </c>
      <c r="AW751" s="14" t="s">
        <v>38</v>
      </c>
      <c r="AX751" s="14" t="s">
        <v>76</v>
      </c>
      <c r="AY751" s="254" t="s">
        <v>133</v>
      </c>
    </row>
    <row r="752" s="14" customFormat="1">
      <c r="A752" s="14"/>
      <c r="B752" s="244"/>
      <c r="C752" s="245"/>
      <c r="D752" s="235" t="s">
        <v>147</v>
      </c>
      <c r="E752" s="246" t="s">
        <v>20</v>
      </c>
      <c r="F752" s="247" t="s">
        <v>1003</v>
      </c>
      <c r="G752" s="245"/>
      <c r="H752" s="248">
        <v>36.628999999999998</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147</v>
      </c>
      <c r="AU752" s="254" t="s">
        <v>85</v>
      </c>
      <c r="AV752" s="14" t="s">
        <v>85</v>
      </c>
      <c r="AW752" s="14" t="s">
        <v>38</v>
      </c>
      <c r="AX752" s="14" t="s">
        <v>76</v>
      </c>
      <c r="AY752" s="254" t="s">
        <v>133</v>
      </c>
    </row>
    <row r="753" s="15" customFormat="1">
      <c r="A753" s="15"/>
      <c r="B753" s="255"/>
      <c r="C753" s="256"/>
      <c r="D753" s="235" t="s">
        <v>147</v>
      </c>
      <c r="E753" s="257" t="s">
        <v>20</v>
      </c>
      <c r="F753" s="258" t="s">
        <v>159</v>
      </c>
      <c r="G753" s="256"/>
      <c r="H753" s="259">
        <v>158.727</v>
      </c>
      <c r="I753" s="260"/>
      <c r="J753" s="256"/>
      <c r="K753" s="256"/>
      <c r="L753" s="261"/>
      <c r="M753" s="262"/>
      <c r="N753" s="263"/>
      <c r="O753" s="263"/>
      <c r="P753" s="263"/>
      <c r="Q753" s="263"/>
      <c r="R753" s="263"/>
      <c r="S753" s="263"/>
      <c r="T753" s="264"/>
      <c r="U753" s="15"/>
      <c r="V753" s="15"/>
      <c r="W753" s="15"/>
      <c r="X753" s="15"/>
      <c r="Y753" s="15"/>
      <c r="Z753" s="15"/>
      <c r="AA753" s="15"/>
      <c r="AB753" s="15"/>
      <c r="AC753" s="15"/>
      <c r="AD753" s="15"/>
      <c r="AE753" s="15"/>
      <c r="AT753" s="265" t="s">
        <v>147</v>
      </c>
      <c r="AU753" s="265" t="s">
        <v>85</v>
      </c>
      <c r="AV753" s="15" t="s">
        <v>160</v>
      </c>
      <c r="AW753" s="15" t="s">
        <v>38</v>
      </c>
      <c r="AX753" s="15" t="s">
        <v>22</v>
      </c>
      <c r="AY753" s="265" t="s">
        <v>133</v>
      </c>
    </row>
    <row r="754" s="2" customFormat="1" ht="16.5" customHeight="1">
      <c r="A754" s="40"/>
      <c r="B754" s="41"/>
      <c r="C754" s="220" t="s">
        <v>1004</v>
      </c>
      <c r="D754" s="220" t="s">
        <v>136</v>
      </c>
      <c r="E754" s="221" t="s">
        <v>1005</v>
      </c>
      <c r="F754" s="222" t="s">
        <v>1006</v>
      </c>
      <c r="G754" s="223" t="s">
        <v>354</v>
      </c>
      <c r="H754" s="224">
        <v>50</v>
      </c>
      <c r="I754" s="225"/>
      <c r="J754" s="226">
        <f>ROUND(I754*H754,2)</f>
        <v>0</v>
      </c>
      <c r="K754" s="222" t="s">
        <v>207</v>
      </c>
      <c r="L754" s="46"/>
      <c r="M754" s="227" t="s">
        <v>20</v>
      </c>
      <c r="N754" s="228" t="s">
        <v>47</v>
      </c>
      <c r="O754" s="86"/>
      <c r="P754" s="229">
        <f>O754*H754</f>
        <v>0</v>
      </c>
      <c r="Q754" s="229">
        <v>0</v>
      </c>
      <c r="R754" s="229">
        <f>Q754*H754</f>
        <v>0</v>
      </c>
      <c r="S754" s="229">
        <v>0.0016999999999999999</v>
      </c>
      <c r="T754" s="230">
        <f>S754*H754</f>
        <v>0.084999999999999992</v>
      </c>
      <c r="U754" s="40"/>
      <c r="V754" s="40"/>
      <c r="W754" s="40"/>
      <c r="X754" s="40"/>
      <c r="Y754" s="40"/>
      <c r="Z754" s="40"/>
      <c r="AA754" s="40"/>
      <c r="AB754" s="40"/>
      <c r="AC754" s="40"/>
      <c r="AD754" s="40"/>
      <c r="AE754" s="40"/>
      <c r="AR754" s="231" t="s">
        <v>256</v>
      </c>
      <c r="AT754" s="231" t="s">
        <v>136</v>
      </c>
      <c r="AU754" s="231" t="s">
        <v>85</v>
      </c>
      <c r="AY754" s="19" t="s">
        <v>133</v>
      </c>
      <c r="BE754" s="232">
        <f>IF(N754="základní",J754,0)</f>
        <v>0</v>
      </c>
      <c r="BF754" s="232">
        <f>IF(N754="snížená",J754,0)</f>
        <v>0</v>
      </c>
      <c r="BG754" s="232">
        <f>IF(N754="zákl. přenesená",J754,0)</f>
        <v>0</v>
      </c>
      <c r="BH754" s="232">
        <f>IF(N754="sníž. přenesená",J754,0)</f>
        <v>0</v>
      </c>
      <c r="BI754" s="232">
        <f>IF(N754="nulová",J754,0)</f>
        <v>0</v>
      </c>
      <c r="BJ754" s="19" t="s">
        <v>22</v>
      </c>
      <c r="BK754" s="232">
        <f>ROUND(I754*H754,2)</f>
        <v>0</v>
      </c>
      <c r="BL754" s="19" t="s">
        <v>256</v>
      </c>
      <c r="BM754" s="231" t="s">
        <v>1007</v>
      </c>
    </row>
    <row r="755" s="14" customFormat="1">
      <c r="A755" s="14"/>
      <c r="B755" s="244"/>
      <c r="C755" s="245"/>
      <c r="D755" s="235" t="s">
        <v>147</v>
      </c>
      <c r="E755" s="246" t="s">
        <v>20</v>
      </c>
      <c r="F755" s="247" t="s">
        <v>1008</v>
      </c>
      <c r="G755" s="245"/>
      <c r="H755" s="248">
        <v>50</v>
      </c>
      <c r="I755" s="249"/>
      <c r="J755" s="245"/>
      <c r="K755" s="245"/>
      <c r="L755" s="250"/>
      <c r="M755" s="251"/>
      <c r="N755" s="252"/>
      <c r="O755" s="252"/>
      <c r="P755" s="252"/>
      <c r="Q755" s="252"/>
      <c r="R755" s="252"/>
      <c r="S755" s="252"/>
      <c r="T755" s="253"/>
      <c r="U755" s="14"/>
      <c r="V755" s="14"/>
      <c r="W755" s="14"/>
      <c r="X755" s="14"/>
      <c r="Y755" s="14"/>
      <c r="Z755" s="14"/>
      <c r="AA755" s="14"/>
      <c r="AB755" s="14"/>
      <c r="AC755" s="14"/>
      <c r="AD755" s="14"/>
      <c r="AE755" s="14"/>
      <c r="AT755" s="254" t="s">
        <v>147</v>
      </c>
      <c r="AU755" s="254" t="s">
        <v>85</v>
      </c>
      <c r="AV755" s="14" t="s">
        <v>85</v>
      </c>
      <c r="AW755" s="14" t="s">
        <v>38</v>
      </c>
      <c r="AX755" s="14" t="s">
        <v>22</v>
      </c>
      <c r="AY755" s="254" t="s">
        <v>133</v>
      </c>
    </row>
    <row r="756" s="2" customFormat="1" ht="16.5" customHeight="1">
      <c r="A756" s="40"/>
      <c r="B756" s="41"/>
      <c r="C756" s="220" t="s">
        <v>1009</v>
      </c>
      <c r="D756" s="220" t="s">
        <v>136</v>
      </c>
      <c r="E756" s="221" t="s">
        <v>1010</v>
      </c>
      <c r="F756" s="222" t="s">
        <v>1011</v>
      </c>
      <c r="G756" s="223" t="s">
        <v>139</v>
      </c>
      <c r="H756" s="224">
        <v>2</v>
      </c>
      <c r="I756" s="225"/>
      <c r="J756" s="226">
        <f>ROUND(I756*H756,2)</f>
        <v>0</v>
      </c>
      <c r="K756" s="222" t="s">
        <v>207</v>
      </c>
      <c r="L756" s="46"/>
      <c r="M756" s="227" t="s">
        <v>20</v>
      </c>
      <c r="N756" s="228" t="s">
        <v>47</v>
      </c>
      <c r="O756" s="86"/>
      <c r="P756" s="229">
        <f>O756*H756</f>
        <v>0</v>
      </c>
      <c r="Q756" s="229">
        <v>0</v>
      </c>
      <c r="R756" s="229">
        <f>Q756*H756</f>
        <v>0</v>
      </c>
      <c r="S756" s="229">
        <v>0.0090600000000000003</v>
      </c>
      <c r="T756" s="230">
        <f>S756*H756</f>
        <v>0.018120000000000001</v>
      </c>
      <c r="U756" s="40"/>
      <c r="V756" s="40"/>
      <c r="W756" s="40"/>
      <c r="X756" s="40"/>
      <c r="Y756" s="40"/>
      <c r="Z756" s="40"/>
      <c r="AA756" s="40"/>
      <c r="AB756" s="40"/>
      <c r="AC756" s="40"/>
      <c r="AD756" s="40"/>
      <c r="AE756" s="40"/>
      <c r="AR756" s="231" t="s">
        <v>256</v>
      </c>
      <c r="AT756" s="231" t="s">
        <v>136</v>
      </c>
      <c r="AU756" s="231" t="s">
        <v>85</v>
      </c>
      <c r="AY756" s="19" t="s">
        <v>133</v>
      </c>
      <c r="BE756" s="232">
        <f>IF(N756="základní",J756,0)</f>
        <v>0</v>
      </c>
      <c r="BF756" s="232">
        <f>IF(N756="snížená",J756,0)</f>
        <v>0</v>
      </c>
      <c r="BG756" s="232">
        <f>IF(N756="zákl. přenesená",J756,0)</f>
        <v>0</v>
      </c>
      <c r="BH756" s="232">
        <f>IF(N756="sníž. přenesená",J756,0)</f>
        <v>0</v>
      </c>
      <c r="BI756" s="232">
        <f>IF(N756="nulová",J756,0)</f>
        <v>0</v>
      </c>
      <c r="BJ756" s="19" t="s">
        <v>22</v>
      </c>
      <c r="BK756" s="232">
        <f>ROUND(I756*H756,2)</f>
        <v>0</v>
      </c>
      <c r="BL756" s="19" t="s">
        <v>256</v>
      </c>
      <c r="BM756" s="231" t="s">
        <v>1012</v>
      </c>
    </row>
    <row r="757" s="13" customFormat="1">
      <c r="A757" s="13"/>
      <c r="B757" s="233"/>
      <c r="C757" s="234"/>
      <c r="D757" s="235" t="s">
        <v>147</v>
      </c>
      <c r="E757" s="236" t="s">
        <v>20</v>
      </c>
      <c r="F757" s="237" t="s">
        <v>1013</v>
      </c>
      <c r="G757" s="234"/>
      <c r="H757" s="236" t="s">
        <v>20</v>
      </c>
      <c r="I757" s="238"/>
      <c r="J757" s="234"/>
      <c r="K757" s="234"/>
      <c r="L757" s="239"/>
      <c r="M757" s="240"/>
      <c r="N757" s="241"/>
      <c r="O757" s="241"/>
      <c r="P757" s="241"/>
      <c r="Q757" s="241"/>
      <c r="R757" s="241"/>
      <c r="S757" s="241"/>
      <c r="T757" s="242"/>
      <c r="U757" s="13"/>
      <c r="V757" s="13"/>
      <c r="W757" s="13"/>
      <c r="X757" s="13"/>
      <c r="Y757" s="13"/>
      <c r="Z757" s="13"/>
      <c r="AA757" s="13"/>
      <c r="AB757" s="13"/>
      <c r="AC757" s="13"/>
      <c r="AD757" s="13"/>
      <c r="AE757" s="13"/>
      <c r="AT757" s="243" t="s">
        <v>147</v>
      </c>
      <c r="AU757" s="243" t="s">
        <v>85</v>
      </c>
      <c r="AV757" s="13" t="s">
        <v>22</v>
      </c>
      <c r="AW757" s="13" t="s">
        <v>38</v>
      </c>
      <c r="AX757" s="13" t="s">
        <v>76</v>
      </c>
      <c r="AY757" s="243" t="s">
        <v>133</v>
      </c>
    </row>
    <row r="758" s="14" customFormat="1">
      <c r="A758" s="14"/>
      <c r="B758" s="244"/>
      <c r="C758" s="245"/>
      <c r="D758" s="235" t="s">
        <v>147</v>
      </c>
      <c r="E758" s="246" t="s">
        <v>20</v>
      </c>
      <c r="F758" s="247" t="s">
        <v>1014</v>
      </c>
      <c r="G758" s="245"/>
      <c r="H758" s="248">
        <v>2</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147</v>
      </c>
      <c r="AU758" s="254" t="s">
        <v>85</v>
      </c>
      <c r="AV758" s="14" t="s">
        <v>85</v>
      </c>
      <c r="AW758" s="14" t="s">
        <v>38</v>
      </c>
      <c r="AX758" s="14" t="s">
        <v>22</v>
      </c>
      <c r="AY758" s="254" t="s">
        <v>133</v>
      </c>
    </row>
    <row r="759" s="2" customFormat="1" ht="16.5" customHeight="1">
      <c r="A759" s="40"/>
      <c r="B759" s="41"/>
      <c r="C759" s="220" t="s">
        <v>1015</v>
      </c>
      <c r="D759" s="220" t="s">
        <v>136</v>
      </c>
      <c r="E759" s="221" t="s">
        <v>1016</v>
      </c>
      <c r="F759" s="222" t="s">
        <v>1017</v>
      </c>
      <c r="G759" s="223" t="s">
        <v>354</v>
      </c>
      <c r="H759" s="224">
        <v>133.09999999999999</v>
      </c>
      <c r="I759" s="225"/>
      <c r="J759" s="226">
        <f>ROUND(I759*H759,2)</f>
        <v>0</v>
      </c>
      <c r="K759" s="222" t="s">
        <v>207</v>
      </c>
      <c r="L759" s="46"/>
      <c r="M759" s="227" t="s">
        <v>20</v>
      </c>
      <c r="N759" s="228" t="s">
        <v>47</v>
      </c>
      <c r="O759" s="86"/>
      <c r="P759" s="229">
        <f>O759*H759</f>
        <v>0</v>
      </c>
      <c r="Q759" s="229">
        <v>0</v>
      </c>
      <c r="R759" s="229">
        <f>Q759*H759</f>
        <v>0</v>
      </c>
      <c r="S759" s="229">
        <v>0.0022300000000000002</v>
      </c>
      <c r="T759" s="230">
        <f>S759*H759</f>
        <v>0.29681299999999999</v>
      </c>
      <c r="U759" s="40"/>
      <c r="V759" s="40"/>
      <c r="W759" s="40"/>
      <c r="X759" s="40"/>
      <c r="Y759" s="40"/>
      <c r="Z759" s="40"/>
      <c r="AA759" s="40"/>
      <c r="AB759" s="40"/>
      <c r="AC759" s="40"/>
      <c r="AD759" s="40"/>
      <c r="AE759" s="40"/>
      <c r="AR759" s="231" t="s">
        <v>256</v>
      </c>
      <c r="AT759" s="231" t="s">
        <v>136</v>
      </c>
      <c r="AU759" s="231" t="s">
        <v>85</v>
      </c>
      <c r="AY759" s="19" t="s">
        <v>133</v>
      </c>
      <c r="BE759" s="232">
        <f>IF(N759="základní",J759,0)</f>
        <v>0</v>
      </c>
      <c r="BF759" s="232">
        <f>IF(N759="snížená",J759,0)</f>
        <v>0</v>
      </c>
      <c r="BG759" s="232">
        <f>IF(N759="zákl. přenesená",J759,0)</f>
        <v>0</v>
      </c>
      <c r="BH759" s="232">
        <f>IF(N759="sníž. přenesená",J759,0)</f>
        <v>0</v>
      </c>
      <c r="BI759" s="232">
        <f>IF(N759="nulová",J759,0)</f>
        <v>0</v>
      </c>
      <c r="BJ759" s="19" t="s">
        <v>22</v>
      </c>
      <c r="BK759" s="232">
        <f>ROUND(I759*H759,2)</f>
        <v>0</v>
      </c>
      <c r="BL759" s="19" t="s">
        <v>256</v>
      </c>
      <c r="BM759" s="231" t="s">
        <v>1018</v>
      </c>
    </row>
    <row r="760" s="14" customFormat="1">
      <c r="A760" s="14"/>
      <c r="B760" s="244"/>
      <c r="C760" s="245"/>
      <c r="D760" s="235" t="s">
        <v>147</v>
      </c>
      <c r="E760" s="246" t="s">
        <v>20</v>
      </c>
      <c r="F760" s="247" t="s">
        <v>1019</v>
      </c>
      <c r="G760" s="245"/>
      <c r="H760" s="248">
        <v>133.09999999999999</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147</v>
      </c>
      <c r="AU760" s="254" t="s">
        <v>85</v>
      </c>
      <c r="AV760" s="14" t="s">
        <v>85</v>
      </c>
      <c r="AW760" s="14" t="s">
        <v>38</v>
      </c>
      <c r="AX760" s="14" t="s">
        <v>22</v>
      </c>
      <c r="AY760" s="254" t="s">
        <v>133</v>
      </c>
    </row>
    <row r="761" s="2" customFormat="1" ht="16.5" customHeight="1">
      <c r="A761" s="40"/>
      <c r="B761" s="41"/>
      <c r="C761" s="220" t="s">
        <v>1020</v>
      </c>
      <c r="D761" s="220" t="s">
        <v>136</v>
      </c>
      <c r="E761" s="221" t="s">
        <v>1021</v>
      </c>
      <c r="F761" s="222" t="s">
        <v>1022</v>
      </c>
      <c r="G761" s="223" t="s">
        <v>354</v>
      </c>
      <c r="H761" s="224">
        <v>36</v>
      </c>
      <c r="I761" s="225"/>
      <c r="J761" s="226">
        <f>ROUND(I761*H761,2)</f>
        <v>0</v>
      </c>
      <c r="K761" s="222" t="s">
        <v>207</v>
      </c>
      <c r="L761" s="46"/>
      <c r="M761" s="227" t="s">
        <v>20</v>
      </c>
      <c r="N761" s="228" t="s">
        <v>47</v>
      </c>
      <c r="O761" s="86"/>
      <c r="P761" s="229">
        <f>O761*H761</f>
        <v>0</v>
      </c>
      <c r="Q761" s="229">
        <v>0</v>
      </c>
      <c r="R761" s="229">
        <f>Q761*H761</f>
        <v>0</v>
      </c>
      <c r="S761" s="229">
        <v>0.0060499999999999998</v>
      </c>
      <c r="T761" s="230">
        <f>S761*H761</f>
        <v>0.21779999999999999</v>
      </c>
      <c r="U761" s="40"/>
      <c r="V761" s="40"/>
      <c r="W761" s="40"/>
      <c r="X761" s="40"/>
      <c r="Y761" s="40"/>
      <c r="Z761" s="40"/>
      <c r="AA761" s="40"/>
      <c r="AB761" s="40"/>
      <c r="AC761" s="40"/>
      <c r="AD761" s="40"/>
      <c r="AE761" s="40"/>
      <c r="AR761" s="231" t="s">
        <v>256</v>
      </c>
      <c r="AT761" s="231" t="s">
        <v>136</v>
      </c>
      <c r="AU761" s="231" t="s">
        <v>85</v>
      </c>
      <c r="AY761" s="19" t="s">
        <v>133</v>
      </c>
      <c r="BE761" s="232">
        <f>IF(N761="základní",J761,0)</f>
        <v>0</v>
      </c>
      <c r="BF761" s="232">
        <f>IF(N761="snížená",J761,0)</f>
        <v>0</v>
      </c>
      <c r="BG761" s="232">
        <f>IF(N761="zákl. přenesená",J761,0)</f>
        <v>0</v>
      </c>
      <c r="BH761" s="232">
        <f>IF(N761="sníž. přenesená",J761,0)</f>
        <v>0</v>
      </c>
      <c r="BI761" s="232">
        <f>IF(N761="nulová",J761,0)</f>
        <v>0</v>
      </c>
      <c r="BJ761" s="19" t="s">
        <v>22</v>
      </c>
      <c r="BK761" s="232">
        <f>ROUND(I761*H761,2)</f>
        <v>0</v>
      </c>
      <c r="BL761" s="19" t="s">
        <v>256</v>
      </c>
      <c r="BM761" s="231" t="s">
        <v>1023</v>
      </c>
    </row>
    <row r="762" s="14" customFormat="1">
      <c r="A762" s="14"/>
      <c r="B762" s="244"/>
      <c r="C762" s="245"/>
      <c r="D762" s="235" t="s">
        <v>147</v>
      </c>
      <c r="E762" s="246" t="s">
        <v>20</v>
      </c>
      <c r="F762" s="247" t="s">
        <v>1024</v>
      </c>
      <c r="G762" s="245"/>
      <c r="H762" s="248">
        <v>36</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147</v>
      </c>
      <c r="AU762" s="254" t="s">
        <v>85</v>
      </c>
      <c r="AV762" s="14" t="s">
        <v>85</v>
      </c>
      <c r="AW762" s="14" t="s">
        <v>38</v>
      </c>
      <c r="AX762" s="14" t="s">
        <v>22</v>
      </c>
      <c r="AY762" s="254" t="s">
        <v>133</v>
      </c>
    </row>
    <row r="763" s="2" customFormat="1" ht="16.5" customHeight="1">
      <c r="A763" s="40"/>
      <c r="B763" s="41"/>
      <c r="C763" s="220" t="s">
        <v>1025</v>
      </c>
      <c r="D763" s="220" t="s">
        <v>136</v>
      </c>
      <c r="E763" s="221" t="s">
        <v>1026</v>
      </c>
      <c r="F763" s="222" t="s">
        <v>1027</v>
      </c>
      <c r="G763" s="223" t="s">
        <v>354</v>
      </c>
      <c r="H763" s="224">
        <v>60.5</v>
      </c>
      <c r="I763" s="225"/>
      <c r="J763" s="226">
        <f>ROUND(I763*H763,2)</f>
        <v>0</v>
      </c>
      <c r="K763" s="222" t="s">
        <v>207</v>
      </c>
      <c r="L763" s="46"/>
      <c r="M763" s="227" t="s">
        <v>20</v>
      </c>
      <c r="N763" s="228" t="s">
        <v>47</v>
      </c>
      <c r="O763" s="86"/>
      <c r="P763" s="229">
        <f>O763*H763</f>
        <v>0</v>
      </c>
      <c r="Q763" s="229">
        <v>0</v>
      </c>
      <c r="R763" s="229">
        <f>Q763*H763</f>
        <v>0</v>
      </c>
      <c r="S763" s="229">
        <v>0.0039399999999999999</v>
      </c>
      <c r="T763" s="230">
        <f>S763*H763</f>
        <v>0.23837</v>
      </c>
      <c r="U763" s="40"/>
      <c r="V763" s="40"/>
      <c r="W763" s="40"/>
      <c r="X763" s="40"/>
      <c r="Y763" s="40"/>
      <c r="Z763" s="40"/>
      <c r="AA763" s="40"/>
      <c r="AB763" s="40"/>
      <c r="AC763" s="40"/>
      <c r="AD763" s="40"/>
      <c r="AE763" s="40"/>
      <c r="AR763" s="231" t="s">
        <v>256</v>
      </c>
      <c r="AT763" s="231" t="s">
        <v>136</v>
      </c>
      <c r="AU763" s="231" t="s">
        <v>85</v>
      </c>
      <c r="AY763" s="19" t="s">
        <v>133</v>
      </c>
      <c r="BE763" s="232">
        <f>IF(N763="základní",J763,0)</f>
        <v>0</v>
      </c>
      <c r="BF763" s="232">
        <f>IF(N763="snížená",J763,0)</f>
        <v>0</v>
      </c>
      <c r="BG763" s="232">
        <f>IF(N763="zákl. přenesená",J763,0)</f>
        <v>0</v>
      </c>
      <c r="BH763" s="232">
        <f>IF(N763="sníž. přenesená",J763,0)</f>
        <v>0</v>
      </c>
      <c r="BI763" s="232">
        <f>IF(N763="nulová",J763,0)</f>
        <v>0</v>
      </c>
      <c r="BJ763" s="19" t="s">
        <v>22</v>
      </c>
      <c r="BK763" s="232">
        <f>ROUND(I763*H763,2)</f>
        <v>0</v>
      </c>
      <c r="BL763" s="19" t="s">
        <v>256</v>
      </c>
      <c r="BM763" s="231" t="s">
        <v>1028</v>
      </c>
    </row>
    <row r="764" s="14" customFormat="1">
      <c r="A764" s="14"/>
      <c r="B764" s="244"/>
      <c r="C764" s="245"/>
      <c r="D764" s="235" t="s">
        <v>147</v>
      </c>
      <c r="E764" s="246" t="s">
        <v>20</v>
      </c>
      <c r="F764" s="247" t="s">
        <v>1029</v>
      </c>
      <c r="G764" s="245"/>
      <c r="H764" s="248">
        <v>60.5</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147</v>
      </c>
      <c r="AU764" s="254" t="s">
        <v>85</v>
      </c>
      <c r="AV764" s="14" t="s">
        <v>85</v>
      </c>
      <c r="AW764" s="14" t="s">
        <v>38</v>
      </c>
      <c r="AX764" s="14" t="s">
        <v>22</v>
      </c>
      <c r="AY764" s="254" t="s">
        <v>133</v>
      </c>
    </row>
    <row r="765" s="2" customFormat="1" ht="16.5" customHeight="1">
      <c r="A765" s="40"/>
      <c r="B765" s="41"/>
      <c r="C765" s="220" t="s">
        <v>1030</v>
      </c>
      <c r="D765" s="220" t="s">
        <v>136</v>
      </c>
      <c r="E765" s="221" t="s">
        <v>1031</v>
      </c>
      <c r="F765" s="222" t="s">
        <v>1032</v>
      </c>
      <c r="G765" s="223" t="s">
        <v>354</v>
      </c>
      <c r="H765" s="224">
        <v>36</v>
      </c>
      <c r="I765" s="225"/>
      <c r="J765" s="226">
        <f>ROUND(I765*H765,2)</f>
        <v>0</v>
      </c>
      <c r="K765" s="222" t="s">
        <v>207</v>
      </c>
      <c r="L765" s="46"/>
      <c r="M765" s="227" t="s">
        <v>20</v>
      </c>
      <c r="N765" s="228" t="s">
        <v>47</v>
      </c>
      <c r="O765" s="86"/>
      <c r="P765" s="229">
        <f>O765*H765</f>
        <v>0</v>
      </c>
      <c r="Q765" s="229">
        <v>0.0019200000000000001</v>
      </c>
      <c r="R765" s="229">
        <f>Q765*H765</f>
        <v>0.069120000000000001</v>
      </c>
      <c r="S765" s="229">
        <v>0</v>
      </c>
      <c r="T765" s="230">
        <f>S765*H765</f>
        <v>0</v>
      </c>
      <c r="U765" s="40"/>
      <c r="V765" s="40"/>
      <c r="W765" s="40"/>
      <c r="X765" s="40"/>
      <c r="Y765" s="40"/>
      <c r="Z765" s="40"/>
      <c r="AA765" s="40"/>
      <c r="AB765" s="40"/>
      <c r="AC765" s="40"/>
      <c r="AD765" s="40"/>
      <c r="AE765" s="40"/>
      <c r="AR765" s="231" t="s">
        <v>256</v>
      </c>
      <c r="AT765" s="231" t="s">
        <v>136</v>
      </c>
      <c r="AU765" s="231" t="s">
        <v>85</v>
      </c>
      <c r="AY765" s="19" t="s">
        <v>133</v>
      </c>
      <c r="BE765" s="232">
        <f>IF(N765="základní",J765,0)</f>
        <v>0</v>
      </c>
      <c r="BF765" s="232">
        <f>IF(N765="snížená",J765,0)</f>
        <v>0</v>
      </c>
      <c r="BG765" s="232">
        <f>IF(N765="zákl. přenesená",J765,0)</f>
        <v>0</v>
      </c>
      <c r="BH765" s="232">
        <f>IF(N765="sníž. přenesená",J765,0)</f>
        <v>0</v>
      </c>
      <c r="BI765" s="232">
        <f>IF(N765="nulová",J765,0)</f>
        <v>0</v>
      </c>
      <c r="BJ765" s="19" t="s">
        <v>22</v>
      </c>
      <c r="BK765" s="232">
        <f>ROUND(I765*H765,2)</f>
        <v>0</v>
      </c>
      <c r="BL765" s="19" t="s">
        <v>256</v>
      </c>
      <c r="BM765" s="231" t="s">
        <v>1033</v>
      </c>
    </row>
    <row r="766" s="2" customFormat="1">
      <c r="A766" s="40"/>
      <c r="B766" s="41"/>
      <c r="C766" s="42"/>
      <c r="D766" s="235" t="s">
        <v>288</v>
      </c>
      <c r="E766" s="42"/>
      <c r="F766" s="276" t="s">
        <v>1034</v>
      </c>
      <c r="G766" s="42"/>
      <c r="H766" s="42"/>
      <c r="I766" s="138"/>
      <c r="J766" s="42"/>
      <c r="K766" s="42"/>
      <c r="L766" s="46"/>
      <c r="M766" s="277"/>
      <c r="N766" s="278"/>
      <c r="O766" s="86"/>
      <c r="P766" s="86"/>
      <c r="Q766" s="86"/>
      <c r="R766" s="86"/>
      <c r="S766" s="86"/>
      <c r="T766" s="87"/>
      <c r="U766" s="40"/>
      <c r="V766" s="40"/>
      <c r="W766" s="40"/>
      <c r="X766" s="40"/>
      <c r="Y766" s="40"/>
      <c r="Z766" s="40"/>
      <c r="AA766" s="40"/>
      <c r="AB766" s="40"/>
      <c r="AC766" s="40"/>
      <c r="AD766" s="40"/>
      <c r="AE766" s="40"/>
      <c r="AT766" s="19" t="s">
        <v>288</v>
      </c>
      <c r="AU766" s="19" t="s">
        <v>85</v>
      </c>
    </row>
    <row r="767" s="14" customFormat="1">
      <c r="A767" s="14"/>
      <c r="B767" s="244"/>
      <c r="C767" s="245"/>
      <c r="D767" s="235" t="s">
        <v>147</v>
      </c>
      <c r="E767" s="246" t="s">
        <v>20</v>
      </c>
      <c r="F767" s="247" t="s">
        <v>1035</v>
      </c>
      <c r="G767" s="245"/>
      <c r="H767" s="248">
        <v>36</v>
      </c>
      <c r="I767" s="249"/>
      <c r="J767" s="245"/>
      <c r="K767" s="245"/>
      <c r="L767" s="250"/>
      <c r="M767" s="251"/>
      <c r="N767" s="252"/>
      <c r="O767" s="252"/>
      <c r="P767" s="252"/>
      <c r="Q767" s="252"/>
      <c r="R767" s="252"/>
      <c r="S767" s="252"/>
      <c r="T767" s="253"/>
      <c r="U767" s="14"/>
      <c r="V767" s="14"/>
      <c r="W767" s="14"/>
      <c r="X767" s="14"/>
      <c r="Y767" s="14"/>
      <c r="Z767" s="14"/>
      <c r="AA767" s="14"/>
      <c r="AB767" s="14"/>
      <c r="AC767" s="14"/>
      <c r="AD767" s="14"/>
      <c r="AE767" s="14"/>
      <c r="AT767" s="254" t="s">
        <v>147</v>
      </c>
      <c r="AU767" s="254" t="s">
        <v>85</v>
      </c>
      <c r="AV767" s="14" t="s">
        <v>85</v>
      </c>
      <c r="AW767" s="14" t="s">
        <v>38</v>
      </c>
      <c r="AX767" s="14" t="s">
        <v>22</v>
      </c>
      <c r="AY767" s="254" t="s">
        <v>133</v>
      </c>
    </row>
    <row r="768" s="2" customFormat="1" ht="24" customHeight="1">
      <c r="A768" s="40"/>
      <c r="B768" s="41"/>
      <c r="C768" s="220" t="s">
        <v>1036</v>
      </c>
      <c r="D768" s="220" t="s">
        <v>136</v>
      </c>
      <c r="E768" s="221" t="s">
        <v>1037</v>
      </c>
      <c r="F768" s="222" t="s">
        <v>1038</v>
      </c>
      <c r="G768" s="223" t="s">
        <v>183</v>
      </c>
      <c r="H768" s="224">
        <v>87.227000000000004</v>
      </c>
      <c r="I768" s="225"/>
      <c r="J768" s="226">
        <f>ROUND(I768*H768,2)</f>
        <v>0</v>
      </c>
      <c r="K768" s="222" t="s">
        <v>207</v>
      </c>
      <c r="L768" s="46"/>
      <c r="M768" s="227" t="s">
        <v>20</v>
      </c>
      <c r="N768" s="228" t="s">
        <v>47</v>
      </c>
      <c r="O768" s="86"/>
      <c r="P768" s="229">
        <f>O768*H768</f>
        <v>0</v>
      </c>
      <c r="Q768" s="229">
        <v>0</v>
      </c>
      <c r="R768" s="229">
        <f>Q768*H768</f>
        <v>0</v>
      </c>
      <c r="S768" s="229">
        <v>0</v>
      </c>
      <c r="T768" s="230">
        <f>S768*H768</f>
        <v>0</v>
      </c>
      <c r="U768" s="40"/>
      <c r="V768" s="40"/>
      <c r="W768" s="40"/>
      <c r="X768" s="40"/>
      <c r="Y768" s="40"/>
      <c r="Z768" s="40"/>
      <c r="AA768" s="40"/>
      <c r="AB768" s="40"/>
      <c r="AC768" s="40"/>
      <c r="AD768" s="40"/>
      <c r="AE768" s="40"/>
      <c r="AR768" s="231" t="s">
        <v>256</v>
      </c>
      <c r="AT768" s="231" t="s">
        <v>136</v>
      </c>
      <c r="AU768" s="231" t="s">
        <v>85</v>
      </c>
      <c r="AY768" s="19" t="s">
        <v>133</v>
      </c>
      <c r="BE768" s="232">
        <f>IF(N768="základní",J768,0)</f>
        <v>0</v>
      </c>
      <c r="BF768" s="232">
        <f>IF(N768="snížená",J768,0)</f>
        <v>0</v>
      </c>
      <c r="BG768" s="232">
        <f>IF(N768="zákl. přenesená",J768,0)</f>
        <v>0</v>
      </c>
      <c r="BH768" s="232">
        <f>IF(N768="sníž. přenesená",J768,0)</f>
        <v>0</v>
      </c>
      <c r="BI768" s="232">
        <f>IF(N768="nulová",J768,0)</f>
        <v>0</v>
      </c>
      <c r="BJ768" s="19" t="s">
        <v>22</v>
      </c>
      <c r="BK768" s="232">
        <f>ROUND(I768*H768,2)</f>
        <v>0</v>
      </c>
      <c r="BL768" s="19" t="s">
        <v>256</v>
      </c>
      <c r="BM768" s="231" t="s">
        <v>1039</v>
      </c>
    </row>
    <row r="769" s="13" customFormat="1">
      <c r="A769" s="13"/>
      <c r="B769" s="233"/>
      <c r="C769" s="234"/>
      <c r="D769" s="235" t="s">
        <v>147</v>
      </c>
      <c r="E769" s="236" t="s">
        <v>20</v>
      </c>
      <c r="F769" s="237" t="s">
        <v>1040</v>
      </c>
      <c r="G769" s="234"/>
      <c r="H769" s="236" t="s">
        <v>20</v>
      </c>
      <c r="I769" s="238"/>
      <c r="J769" s="234"/>
      <c r="K769" s="234"/>
      <c r="L769" s="239"/>
      <c r="M769" s="240"/>
      <c r="N769" s="241"/>
      <c r="O769" s="241"/>
      <c r="P769" s="241"/>
      <c r="Q769" s="241"/>
      <c r="R769" s="241"/>
      <c r="S769" s="241"/>
      <c r="T769" s="242"/>
      <c r="U769" s="13"/>
      <c r="V769" s="13"/>
      <c r="W769" s="13"/>
      <c r="X769" s="13"/>
      <c r="Y769" s="13"/>
      <c r="Z769" s="13"/>
      <c r="AA769" s="13"/>
      <c r="AB769" s="13"/>
      <c r="AC769" s="13"/>
      <c r="AD769" s="13"/>
      <c r="AE769" s="13"/>
      <c r="AT769" s="243" t="s">
        <v>147</v>
      </c>
      <c r="AU769" s="243" t="s">
        <v>85</v>
      </c>
      <c r="AV769" s="13" t="s">
        <v>22</v>
      </c>
      <c r="AW769" s="13" t="s">
        <v>38</v>
      </c>
      <c r="AX769" s="13" t="s">
        <v>76</v>
      </c>
      <c r="AY769" s="243" t="s">
        <v>133</v>
      </c>
    </row>
    <row r="770" s="13" customFormat="1">
      <c r="A770" s="13"/>
      <c r="B770" s="233"/>
      <c r="C770" s="234"/>
      <c r="D770" s="235" t="s">
        <v>147</v>
      </c>
      <c r="E770" s="236" t="s">
        <v>20</v>
      </c>
      <c r="F770" s="237" t="s">
        <v>1041</v>
      </c>
      <c r="G770" s="234"/>
      <c r="H770" s="236" t="s">
        <v>20</v>
      </c>
      <c r="I770" s="238"/>
      <c r="J770" s="234"/>
      <c r="K770" s="234"/>
      <c r="L770" s="239"/>
      <c r="M770" s="240"/>
      <c r="N770" s="241"/>
      <c r="O770" s="241"/>
      <c r="P770" s="241"/>
      <c r="Q770" s="241"/>
      <c r="R770" s="241"/>
      <c r="S770" s="241"/>
      <c r="T770" s="242"/>
      <c r="U770" s="13"/>
      <c r="V770" s="13"/>
      <c r="W770" s="13"/>
      <c r="X770" s="13"/>
      <c r="Y770" s="13"/>
      <c r="Z770" s="13"/>
      <c r="AA770" s="13"/>
      <c r="AB770" s="13"/>
      <c r="AC770" s="13"/>
      <c r="AD770" s="13"/>
      <c r="AE770" s="13"/>
      <c r="AT770" s="243" t="s">
        <v>147</v>
      </c>
      <c r="AU770" s="243" t="s">
        <v>85</v>
      </c>
      <c r="AV770" s="13" t="s">
        <v>22</v>
      </c>
      <c r="AW770" s="13" t="s">
        <v>38</v>
      </c>
      <c r="AX770" s="13" t="s">
        <v>76</v>
      </c>
      <c r="AY770" s="243" t="s">
        <v>133</v>
      </c>
    </row>
    <row r="771" s="13" customFormat="1">
      <c r="A771" s="13"/>
      <c r="B771" s="233"/>
      <c r="C771" s="234"/>
      <c r="D771" s="235" t="s">
        <v>147</v>
      </c>
      <c r="E771" s="236" t="s">
        <v>20</v>
      </c>
      <c r="F771" s="237" t="s">
        <v>1042</v>
      </c>
      <c r="G771" s="234"/>
      <c r="H771" s="236" t="s">
        <v>20</v>
      </c>
      <c r="I771" s="238"/>
      <c r="J771" s="234"/>
      <c r="K771" s="234"/>
      <c r="L771" s="239"/>
      <c r="M771" s="240"/>
      <c r="N771" s="241"/>
      <c r="O771" s="241"/>
      <c r="P771" s="241"/>
      <c r="Q771" s="241"/>
      <c r="R771" s="241"/>
      <c r="S771" s="241"/>
      <c r="T771" s="242"/>
      <c r="U771" s="13"/>
      <c r="V771" s="13"/>
      <c r="W771" s="13"/>
      <c r="X771" s="13"/>
      <c r="Y771" s="13"/>
      <c r="Z771" s="13"/>
      <c r="AA771" s="13"/>
      <c r="AB771" s="13"/>
      <c r="AC771" s="13"/>
      <c r="AD771" s="13"/>
      <c r="AE771" s="13"/>
      <c r="AT771" s="243" t="s">
        <v>147</v>
      </c>
      <c r="AU771" s="243" t="s">
        <v>85</v>
      </c>
      <c r="AV771" s="13" t="s">
        <v>22</v>
      </c>
      <c r="AW771" s="13" t="s">
        <v>38</v>
      </c>
      <c r="AX771" s="13" t="s">
        <v>76</v>
      </c>
      <c r="AY771" s="243" t="s">
        <v>133</v>
      </c>
    </row>
    <row r="772" s="13" customFormat="1">
      <c r="A772" s="13"/>
      <c r="B772" s="233"/>
      <c r="C772" s="234"/>
      <c r="D772" s="235" t="s">
        <v>147</v>
      </c>
      <c r="E772" s="236" t="s">
        <v>20</v>
      </c>
      <c r="F772" s="237" t="s">
        <v>1043</v>
      </c>
      <c r="G772" s="234"/>
      <c r="H772" s="236" t="s">
        <v>20</v>
      </c>
      <c r="I772" s="238"/>
      <c r="J772" s="234"/>
      <c r="K772" s="234"/>
      <c r="L772" s="239"/>
      <c r="M772" s="240"/>
      <c r="N772" s="241"/>
      <c r="O772" s="241"/>
      <c r="P772" s="241"/>
      <c r="Q772" s="241"/>
      <c r="R772" s="241"/>
      <c r="S772" s="241"/>
      <c r="T772" s="242"/>
      <c r="U772" s="13"/>
      <c r="V772" s="13"/>
      <c r="W772" s="13"/>
      <c r="X772" s="13"/>
      <c r="Y772" s="13"/>
      <c r="Z772" s="13"/>
      <c r="AA772" s="13"/>
      <c r="AB772" s="13"/>
      <c r="AC772" s="13"/>
      <c r="AD772" s="13"/>
      <c r="AE772" s="13"/>
      <c r="AT772" s="243" t="s">
        <v>147</v>
      </c>
      <c r="AU772" s="243" t="s">
        <v>85</v>
      </c>
      <c r="AV772" s="13" t="s">
        <v>22</v>
      </c>
      <c r="AW772" s="13" t="s">
        <v>38</v>
      </c>
      <c r="AX772" s="13" t="s">
        <v>76</v>
      </c>
      <c r="AY772" s="243" t="s">
        <v>133</v>
      </c>
    </row>
    <row r="773" s="13" customFormat="1">
      <c r="A773" s="13"/>
      <c r="B773" s="233"/>
      <c r="C773" s="234"/>
      <c r="D773" s="235" t="s">
        <v>147</v>
      </c>
      <c r="E773" s="236" t="s">
        <v>20</v>
      </c>
      <c r="F773" s="237" t="s">
        <v>1044</v>
      </c>
      <c r="G773" s="234"/>
      <c r="H773" s="236" t="s">
        <v>20</v>
      </c>
      <c r="I773" s="238"/>
      <c r="J773" s="234"/>
      <c r="K773" s="234"/>
      <c r="L773" s="239"/>
      <c r="M773" s="240"/>
      <c r="N773" s="241"/>
      <c r="O773" s="241"/>
      <c r="P773" s="241"/>
      <c r="Q773" s="241"/>
      <c r="R773" s="241"/>
      <c r="S773" s="241"/>
      <c r="T773" s="242"/>
      <c r="U773" s="13"/>
      <c r="V773" s="13"/>
      <c r="W773" s="13"/>
      <c r="X773" s="13"/>
      <c r="Y773" s="13"/>
      <c r="Z773" s="13"/>
      <c r="AA773" s="13"/>
      <c r="AB773" s="13"/>
      <c r="AC773" s="13"/>
      <c r="AD773" s="13"/>
      <c r="AE773" s="13"/>
      <c r="AT773" s="243" t="s">
        <v>147</v>
      </c>
      <c r="AU773" s="243" t="s">
        <v>85</v>
      </c>
      <c r="AV773" s="13" t="s">
        <v>22</v>
      </c>
      <c r="AW773" s="13" t="s">
        <v>38</v>
      </c>
      <c r="AX773" s="13" t="s">
        <v>76</v>
      </c>
      <c r="AY773" s="243" t="s">
        <v>133</v>
      </c>
    </row>
    <row r="774" s="14" customFormat="1">
      <c r="A774" s="14"/>
      <c r="B774" s="244"/>
      <c r="C774" s="245"/>
      <c r="D774" s="235" t="s">
        <v>147</v>
      </c>
      <c r="E774" s="246" t="s">
        <v>20</v>
      </c>
      <c r="F774" s="247" t="s">
        <v>1045</v>
      </c>
      <c r="G774" s="245"/>
      <c r="H774" s="248">
        <v>87.227000000000004</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147</v>
      </c>
      <c r="AU774" s="254" t="s">
        <v>85</v>
      </c>
      <c r="AV774" s="14" t="s">
        <v>85</v>
      </c>
      <c r="AW774" s="14" t="s">
        <v>38</v>
      </c>
      <c r="AX774" s="14" t="s">
        <v>22</v>
      </c>
      <c r="AY774" s="254" t="s">
        <v>133</v>
      </c>
    </row>
    <row r="775" s="2" customFormat="1" ht="24" customHeight="1">
      <c r="A775" s="40"/>
      <c r="B775" s="41"/>
      <c r="C775" s="220" t="s">
        <v>1046</v>
      </c>
      <c r="D775" s="220" t="s">
        <v>136</v>
      </c>
      <c r="E775" s="221" t="s">
        <v>1047</v>
      </c>
      <c r="F775" s="222" t="s">
        <v>1048</v>
      </c>
      <c r="G775" s="223" t="s">
        <v>183</v>
      </c>
      <c r="H775" s="224">
        <v>71.5</v>
      </c>
      <c r="I775" s="225"/>
      <c r="J775" s="226">
        <f>ROUND(I775*H775,2)</f>
        <v>0</v>
      </c>
      <c r="K775" s="222" t="s">
        <v>207</v>
      </c>
      <c r="L775" s="46"/>
      <c r="M775" s="227" t="s">
        <v>20</v>
      </c>
      <c r="N775" s="228" t="s">
        <v>47</v>
      </c>
      <c r="O775" s="86"/>
      <c r="P775" s="229">
        <f>O775*H775</f>
        <v>0</v>
      </c>
      <c r="Q775" s="229">
        <v>0.0067000000000000002</v>
      </c>
      <c r="R775" s="229">
        <f>Q775*H775</f>
        <v>0.47905000000000003</v>
      </c>
      <c r="S775" s="229">
        <v>0</v>
      </c>
      <c r="T775" s="230">
        <f>S775*H775</f>
        <v>0</v>
      </c>
      <c r="U775" s="40"/>
      <c r="V775" s="40"/>
      <c r="W775" s="40"/>
      <c r="X775" s="40"/>
      <c r="Y775" s="40"/>
      <c r="Z775" s="40"/>
      <c r="AA775" s="40"/>
      <c r="AB775" s="40"/>
      <c r="AC775" s="40"/>
      <c r="AD775" s="40"/>
      <c r="AE775" s="40"/>
      <c r="AR775" s="231" t="s">
        <v>256</v>
      </c>
      <c r="AT775" s="231" t="s">
        <v>136</v>
      </c>
      <c r="AU775" s="231" t="s">
        <v>85</v>
      </c>
      <c r="AY775" s="19" t="s">
        <v>133</v>
      </c>
      <c r="BE775" s="232">
        <f>IF(N775="základní",J775,0)</f>
        <v>0</v>
      </c>
      <c r="BF775" s="232">
        <f>IF(N775="snížená",J775,0)</f>
        <v>0</v>
      </c>
      <c r="BG775" s="232">
        <f>IF(N775="zákl. přenesená",J775,0)</f>
        <v>0</v>
      </c>
      <c r="BH775" s="232">
        <f>IF(N775="sníž. přenesená",J775,0)</f>
        <v>0</v>
      </c>
      <c r="BI775" s="232">
        <f>IF(N775="nulová",J775,0)</f>
        <v>0</v>
      </c>
      <c r="BJ775" s="19" t="s">
        <v>22</v>
      </c>
      <c r="BK775" s="232">
        <f>ROUND(I775*H775,2)</f>
        <v>0</v>
      </c>
      <c r="BL775" s="19" t="s">
        <v>256</v>
      </c>
      <c r="BM775" s="231" t="s">
        <v>1049</v>
      </c>
    </row>
    <row r="776" s="13" customFormat="1">
      <c r="A776" s="13"/>
      <c r="B776" s="233"/>
      <c r="C776" s="234"/>
      <c r="D776" s="235" t="s">
        <v>147</v>
      </c>
      <c r="E776" s="236" t="s">
        <v>20</v>
      </c>
      <c r="F776" s="237" t="s">
        <v>1040</v>
      </c>
      <c r="G776" s="234"/>
      <c r="H776" s="236" t="s">
        <v>20</v>
      </c>
      <c r="I776" s="238"/>
      <c r="J776" s="234"/>
      <c r="K776" s="234"/>
      <c r="L776" s="239"/>
      <c r="M776" s="240"/>
      <c r="N776" s="241"/>
      <c r="O776" s="241"/>
      <c r="P776" s="241"/>
      <c r="Q776" s="241"/>
      <c r="R776" s="241"/>
      <c r="S776" s="241"/>
      <c r="T776" s="242"/>
      <c r="U776" s="13"/>
      <c r="V776" s="13"/>
      <c r="W776" s="13"/>
      <c r="X776" s="13"/>
      <c r="Y776" s="13"/>
      <c r="Z776" s="13"/>
      <c r="AA776" s="13"/>
      <c r="AB776" s="13"/>
      <c r="AC776" s="13"/>
      <c r="AD776" s="13"/>
      <c r="AE776" s="13"/>
      <c r="AT776" s="243" t="s">
        <v>147</v>
      </c>
      <c r="AU776" s="243" t="s">
        <v>85</v>
      </c>
      <c r="AV776" s="13" t="s">
        <v>22</v>
      </c>
      <c r="AW776" s="13" t="s">
        <v>38</v>
      </c>
      <c r="AX776" s="13" t="s">
        <v>76</v>
      </c>
      <c r="AY776" s="243" t="s">
        <v>133</v>
      </c>
    </row>
    <row r="777" s="13" customFormat="1">
      <c r="A777" s="13"/>
      <c r="B777" s="233"/>
      <c r="C777" s="234"/>
      <c r="D777" s="235" t="s">
        <v>147</v>
      </c>
      <c r="E777" s="236" t="s">
        <v>20</v>
      </c>
      <c r="F777" s="237" t="s">
        <v>1041</v>
      </c>
      <c r="G777" s="234"/>
      <c r="H777" s="236" t="s">
        <v>20</v>
      </c>
      <c r="I777" s="238"/>
      <c r="J777" s="234"/>
      <c r="K777" s="234"/>
      <c r="L777" s="239"/>
      <c r="M777" s="240"/>
      <c r="N777" s="241"/>
      <c r="O777" s="241"/>
      <c r="P777" s="241"/>
      <c r="Q777" s="241"/>
      <c r="R777" s="241"/>
      <c r="S777" s="241"/>
      <c r="T777" s="242"/>
      <c r="U777" s="13"/>
      <c r="V777" s="13"/>
      <c r="W777" s="13"/>
      <c r="X777" s="13"/>
      <c r="Y777" s="13"/>
      <c r="Z777" s="13"/>
      <c r="AA777" s="13"/>
      <c r="AB777" s="13"/>
      <c r="AC777" s="13"/>
      <c r="AD777" s="13"/>
      <c r="AE777" s="13"/>
      <c r="AT777" s="243" t="s">
        <v>147</v>
      </c>
      <c r="AU777" s="243" t="s">
        <v>85</v>
      </c>
      <c r="AV777" s="13" t="s">
        <v>22</v>
      </c>
      <c r="AW777" s="13" t="s">
        <v>38</v>
      </c>
      <c r="AX777" s="13" t="s">
        <v>76</v>
      </c>
      <c r="AY777" s="243" t="s">
        <v>133</v>
      </c>
    </row>
    <row r="778" s="13" customFormat="1">
      <c r="A778" s="13"/>
      <c r="B778" s="233"/>
      <c r="C778" s="234"/>
      <c r="D778" s="235" t="s">
        <v>147</v>
      </c>
      <c r="E778" s="236" t="s">
        <v>20</v>
      </c>
      <c r="F778" s="237" t="s">
        <v>1042</v>
      </c>
      <c r="G778" s="234"/>
      <c r="H778" s="236" t="s">
        <v>20</v>
      </c>
      <c r="I778" s="238"/>
      <c r="J778" s="234"/>
      <c r="K778" s="234"/>
      <c r="L778" s="239"/>
      <c r="M778" s="240"/>
      <c r="N778" s="241"/>
      <c r="O778" s="241"/>
      <c r="P778" s="241"/>
      <c r="Q778" s="241"/>
      <c r="R778" s="241"/>
      <c r="S778" s="241"/>
      <c r="T778" s="242"/>
      <c r="U778" s="13"/>
      <c r="V778" s="13"/>
      <c r="W778" s="13"/>
      <c r="X778" s="13"/>
      <c r="Y778" s="13"/>
      <c r="Z778" s="13"/>
      <c r="AA778" s="13"/>
      <c r="AB778" s="13"/>
      <c r="AC778" s="13"/>
      <c r="AD778" s="13"/>
      <c r="AE778" s="13"/>
      <c r="AT778" s="243" t="s">
        <v>147</v>
      </c>
      <c r="AU778" s="243" t="s">
        <v>85</v>
      </c>
      <c r="AV778" s="13" t="s">
        <v>22</v>
      </c>
      <c r="AW778" s="13" t="s">
        <v>38</v>
      </c>
      <c r="AX778" s="13" t="s">
        <v>76</v>
      </c>
      <c r="AY778" s="243" t="s">
        <v>133</v>
      </c>
    </row>
    <row r="779" s="13" customFormat="1">
      <c r="A779" s="13"/>
      <c r="B779" s="233"/>
      <c r="C779" s="234"/>
      <c r="D779" s="235" t="s">
        <v>147</v>
      </c>
      <c r="E779" s="236" t="s">
        <v>20</v>
      </c>
      <c r="F779" s="237" t="s">
        <v>1043</v>
      </c>
      <c r="G779" s="234"/>
      <c r="H779" s="236" t="s">
        <v>20</v>
      </c>
      <c r="I779" s="238"/>
      <c r="J779" s="234"/>
      <c r="K779" s="234"/>
      <c r="L779" s="239"/>
      <c r="M779" s="240"/>
      <c r="N779" s="241"/>
      <c r="O779" s="241"/>
      <c r="P779" s="241"/>
      <c r="Q779" s="241"/>
      <c r="R779" s="241"/>
      <c r="S779" s="241"/>
      <c r="T779" s="242"/>
      <c r="U779" s="13"/>
      <c r="V779" s="13"/>
      <c r="W779" s="13"/>
      <c r="X779" s="13"/>
      <c r="Y779" s="13"/>
      <c r="Z779" s="13"/>
      <c r="AA779" s="13"/>
      <c r="AB779" s="13"/>
      <c r="AC779" s="13"/>
      <c r="AD779" s="13"/>
      <c r="AE779" s="13"/>
      <c r="AT779" s="243" t="s">
        <v>147</v>
      </c>
      <c r="AU779" s="243" t="s">
        <v>85</v>
      </c>
      <c r="AV779" s="13" t="s">
        <v>22</v>
      </c>
      <c r="AW779" s="13" t="s">
        <v>38</v>
      </c>
      <c r="AX779" s="13" t="s">
        <v>76</v>
      </c>
      <c r="AY779" s="243" t="s">
        <v>133</v>
      </c>
    </row>
    <row r="780" s="14" customFormat="1">
      <c r="A780" s="14"/>
      <c r="B780" s="244"/>
      <c r="C780" s="245"/>
      <c r="D780" s="235" t="s">
        <v>147</v>
      </c>
      <c r="E780" s="246" t="s">
        <v>20</v>
      </c>
      <c r="F780" s="247" t="s">
        <v>1050</v>
      </c>
      <c r="G780" s="245"/>
      <c r="H780" s="248">
        <v>71.5</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147</v>
      </c>
      <c r="AU780" s="254" t="s">
        <v>85</v>
      </c>
      <c r="AV780" s="14" t="s">
        <v>85</v>
      </c>
      <c r="AW780" s="14" t="s">
        <v>38</v>
      </c>
      <c r="AX780" s="14" t="s">
        <v>22</v>
      </c>
      <c r="AY780" s="254" t="s">
        <v>133</v>
      </c>
    </row>
    <row r="781" s="2" customFormat="1" ht="16.5" customHeight="1">
      <c r="A781" s="40"/>
      <c r="B781" s="41"/>
      <c r="C781" s="220" t="s">
        <v>1051</v>
      </c>
      <c r="D781" s="220" t="s">
        <v>136</v>
      </c>
      <c r="E781" s="221" t="s">
        <v>1052</v>
      </c>
      <c r="F781" s="222" t="s">
        <v>1053</v>
      </c>
      <c r="G781" s="223" t="s">
        <v>354</v>
      </c>
      <c r="H781" s="224">
        <v>1.3</v>
      </c>
      <c r="I781" s="225"/>
      <c r="J781" s="226">
        <f>ROUND(I781*H781,2)</f>
        <v>0</v>
      </c>
      <c r="K781" s="222" t="s">
        <v>207</v>
      </c>
      <c r="L781" s="46"/>
      <c r="M781" s="227" t="s">
        <v>20</v>
      </c>
      <c r="N781" s="228" t="s">
        <v>47</v>
      </c>
      <c r="O781" s="86"/>
      <c r="P781" s="229">
        <f>O781*H781</f>
        <v>0</v>
      </c>
      <c r="Q781" s="229">
        <v>0.0014599999999999999</v>
      </c>
      <c r="R781" s="229">
        <f>Q781*H781</f>
        <v>0.001898</v>
      </c>
      <c r="S781" s="229">
        <v>0</v>
      </c>
      <c r="T781" s="230">
        <f>S781*H781</f>
        <v>0</v>
      </c>
      <c r="U781" s="40"/>
      <c r="V781" s="40"/>
      <c r="W781" s="40"/>
      <c r="X781" s="40"/>
      <c r="Y781" s="40"/>
      <c r="Z781" s="40"/>
      <c r="AA781" s="40"/>
      <c r="AB781" s="40"/>
      <c r="AC781" s="40"/>
      <c r="AD781" s="40"/>
      <c r="AE781" s="40"/>
      <c r="AR781" s="231" t="s">
        <v>256</v>
      </c>
      <c r="AT781" s="231" t="s">
        <v>136</v>
      </c>
      <c r="AU781" s="231" t="s">
        <v>85</v>
      </c>
      <c r="AY781" s="19" t="s">
        <v>133</v>
      </c>
      <c r="BE781" s="232">
        <f>IF(N781="základní",J781,0)</f>
        <v>0</v>
      </c>
      <c r="BF781" s="232">
        <f>IF(N781="snížená",J781,0)</f>
        <v>0</v>
      </c>
      <c r="BG781" s="232">
        <f>IF(N781="zákl. přenesená",J781,0)</f>
        <v>0</v>
      </c>
      <c r="BH781" s="232">
        <f>IF(N781="sníž. přenesená",J781,0)</f>
        <v>0</v>
      </c>
      <c r="BI781" s="232">
        <f>IF(N781="nulová",J781,0)</f>
        <v>0</v>
      </c>
      <c r="BJ781" s="19" t="s">
        <v>22</v>
      </c>
      <c r="BK781" s="232">
        <f>ROUND(I781*H781,2)</f>
        <v>0</v>
      </c>
      <c r="BL781" s="19" t="s">
        <v>256</v>
      </c>
      <c r="BM781" s="231" t="s">
        <v>1054</v>
      </c>
    </row>
    <row r="782" s="14" customFormat="1">
      <c r="A782" s="14"/>
      <c r="B782" s="244"/>
      <c r="C782" s="245"/>
      <c r="D782" s="235" t="s">
        <v>147</v>
      </c>
      <c r="E782" s="246" t="s">
        <v>20</v>
      </c>
      <c r="F782" s="247" t="s">
        <v>1055</v>
      </c>
      <c r="G782" s="245"/>
      <c r="H782" s="248">
        <v>1.3</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147</v>
      </c>
      <c r="AU782" s="254" t="s">
        <v>85</v>
      </c>
      <c r="AV782" s="14" t="s">
        <v>85</v>
      </c>
      <c r="AW782" s="14" t="s">
        <v>38</v>
      </c>
      <c r="AX782" s="14" t="s">
        <v>22</v>
      </c>
      <c r="AY782" s="254" t="s">
        <v>133</v>
      </c>
    </row>
    <row r="783" s="2" customFormat="1" ht="24" customHeight="1">
      <c r="A783" s="40"/>
      <c r="B783" s="41"/>
      <c r="C783" s="220" t="s">
        <v>1056</v>
      </c>
      <c r="D783" s="220" t="s">
        <v>136</v>
      </c>
      <c r="E783" s="221" t="s">
        <v>1057</v>
      </c>
      <c r="F783" s="222" t="s">
        <v>1058</v>
      </c>
      <c r="G783" s="223" t="s">
        <v>139</v>
      </c>
      <c r="H783" s="224">
        <v>6</v>
      </c>
      <c r="I783" s="225"/>
      <c r="J783" s="226">
        <f>ROUND(I783*H783,2)</f>
        <v>0</v>
      </c>
      <c r="K783" s="222" t="s">
        <v>207</v>
      </c>
      <c r="L783" s="46"/>
      <c r="M783" s="227" t="s">
        <v>20</v>
      </c>
      <c r="N783" s="228" t="s">
        <v>47</v>
      </c>
      <c r="O783" s="86"/>
      <c r="P783" s="229">
        <f>O783*H783</f>
        <v>0</v>
      </c>
      <c r="Q783" s="229">
        <v>0</v>
      </c>
      <c r="R783" s="229">
        <f>Q783*H783</f>
        <v>0</v>
      </c>
      <c r="S783" s="229">
        <v>0</v>
      </c>
      <c r="T783" s="230">
        <f>S783*H783</f>
        <v>0</v>
      </c>
      <c r="U783" s="40"/>
      <c r="V783" s="40"/>
      <c r="W783" s="40"/>
      <c r="X783" s="40"/>
      <c r="Y783" s="40"/>
      <c r="Z783" s="40"/>
      <c r="AA783" s="40"/>
      <c r="AB783" s="40"/>
      <c r="AC783" s="40"/>
      <c r="AD783" s="40"/>
      <c r="AE783" s="40"/>
      <c r="AR783" s="231" t="s">
        <v>256</v>
      </c>
      <c r="AT783" s="231" t="s">
        <v>136</v>
      </c>
      <c r="AU783" s="231" t="s">
        <v>85</v>
      </c>
      <c r="AY783" s="19" t="s">
        <v>133</v>
      </c>
      <c r="BE783" s="232">
        <f>IF(N783="základní",J783,0)</f>
        <v>0</v>
      </c>
      <c r="BF783" s="232">
        <f>IF(N783="snížená",J783,0)</f>
        <v>0</v>
      </c>
      <c r="BG783" s="232">
        <f>IF(N783="zákl. přenesená",J783,0)</f>
        <v>0</v>
      </c>
      <c r="BH783" s="232">
        <f>IF(N783="sníž. přenesená",J783,0)</f>
        <v>0</v>
      </c>
      <c r="BI783" s="232">
        <f>IF(N783="nulová",J783,0)</f>
        <v>0</v>
      </c>
      <c r="BJ783" s="19" t="s">
        <v>22</v>
      </c>
      <c r="BK783" s="232">
        <f>ROUND(I783*H783,2)</f>
        <v>0</v>
      </c>
      <c r="BL783" s="19" t="s">
        <v>256</v>
      </c>
      <c r="BM783" s="231" t="s">
        <v>1059</v>
      </c>
    </row>
    <row r="784" s="2" customFormat="1" ht="16.5" customHeight="1">
      <c r="A784" s="40"/>
      <c r="B784" s="41"/>
      <c r="C784" s="220" t="s">
        <v>1060</v>
      </c>
      <c r="D784" s="220" t="s">
        <v>136</v>
      </c>
      <c r="E784" s="221" t="s">
        <v>1061</v>
      </c>
      <c r="F784" s="222" t="s">
        <v>1062</v>
      </c>
      <c r="G784" s="223" t="s">
        <v>354</v>
      </c>
      <c r="H784" s="224">
        <v>106.3</v>
      </c>
      <c r="I784" s="225"/>
      <c r="J784" s="226">
        <f>ROUND(I784*H784,2)</f>
        <v>0</v>
      </c>
      <c r="K784" s="222" t="s">
        <v>207</v>
      </c>
      <c r="L784" s="46"/>
      <c r="M784" s="227" t="s">
        <v>20</v>
      </c>
      <c r="N784" s="228" t="s">
        <v>47</v>
      </c>
      <c r="O784" s="86"/>
      <c r="P784" s="229">
        <f>O784*H784</f>
        <v>0</v>
      </c>
      <c r="Q784" s="229">
        <v>0.00139</v>
      </c>
      <c r="R784" s="229">
        <f>Q784*H784</f>
        <v>0.147757</v>
      </c>
      <c r="S784" s="229">
        <v>0</v>
      </c>
      <c r="T784" s="230">
        <f>S784*H784</f>
        <v>0</v>
      </c>
      <c r="U784" s="40"/>
      <c r="V784" s="40"/>
      <c r="W784" s="40"/>
      <c r="X784" s="40"/>
      <c r="Y784" s="40"/>
      <c r="Z784" s="40"/>
      <c r="AA784" s="40"/>
      <c r="AB784" s="40"/>
      <c r="AC784" s="40"/>
      <c r="AD784" s="40"/>
      <c r="AE784" s="40"/>
      <c r="AR784" s="231" t="s">
        <v>256</v>
      </c>
      <c r="AT784" s="231" t="s">
        <v>136</v>
      </c>
      <c r="AU784" s="231" t="s">
        <v>85</v>
      </c>
      <c r="AY784" s="19" t="s">
        <v>133</v>
      </c>
      <c r="BE784" s="232">
        <f>IF(N784="základní",J784,0)</f>
        <v>0</v>
      </c>
      <c r="BF784" s="232">
        <f>IF(N784="snížená",J784,0)</f>
        <v>0</v>
      </c>
      <c r="BG784" s="232">
        <f>IF(N784="zákl. přenesená",J784,0)</f>
        <v>0</v>
      </c>
      <c r="BH784" s="232">
        <f>IF(N784="sníž. přenesená",J784,0)</f>
        <v>0</v>
      </c>
      <c r="BI784" s="232">
        <f>IF(N784="nulová",J784,0)</f>
        <v>0</v>
      </c>
      <c r="BJ784" s="19" t="s">
        <v>22</v>
      </c>
      <c r="BK784" s="232">
        <f>ROUND(I784*H784,2)</f>
        <v>0</v>
      </c>
      <c r="BL784" s="19" t="s">
        <v>256</v>
      </c>
      <c r="BM784" s="231" t="s">
        <v>1063</v>
      </c>
    </row>
    <row r="785" s="2" customFormat="1">
      <c r="A785" s="40"/>
      <c r="B785" s="41"/>
      <c r="C785" s="42"/>
      <c r="D785" s="235" t="s">
        <v>288</v>
      </c>
      <c r="E785" s="42"/>
      <c r="F785" s="276" t="s">
        <v>1064</v>
      </c>
      <c r="G785" s="42"/>
      <c r="H785" s="42"/>
      <c r="I785" s="138"/>
      <c r="J785" s="42"/>
      <c r="K785" s="42"/>
      <c r="L785" s="46"/>
      <c r="M785" s="277"/>
      <c r="N785" s="278"/>
      <c r="O785" s="86"/>
      <c r="P785" s="86"/>
      <c r="Q785" s="86"/>
      <c r="R785" s="86"/>
      <c r="S785" s="86"/>
      <c r="T785" s="87"/>
      <c r="U785" s="40"/>
      <c r="V785" s="40"/>
      <c r="W785" s="40"/>
      <c r="X785" s="40"/>
      <c r="Y785" s="40"/>
      <c r="Z785" s="40"/>
      <c r="AA785" s="40"/>
      <c r="AB785" s="40"/>
      <c r="AC785" s="40"/>
      <c r="AD785" s="40"/>
      <c r="AE785" s="40"/>
      <c r="AT785" s="19" t="s">
        <v>288</v>
      </c>
      <c r="AU785" s="19" t="s">
        <v>85</v>
      </c>
    </row>
    <row r="786" s="14" customFormat="1">
      <c r="A786" s="14"/>
      <c r="B786" s="244"/>
      <c r="C786" s="245"/>
      <c r="D786" s="235" t="s">
        <v>147</v>
      </c>
      <c r="E786" s="246" t="s">
        <v>20</v>
      </c>
      <c r="F786" s="247" t="s">
        <v>1065</v>
      </c>
      <c r="G786" s="245"/>
      <c r="H786" s="248">
        <v>106.3</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147</v>
      </c>
      <c r="AU786" s="254" t="s">
        <v>85</v>
      </c>
      <c r="AV786" s="14" t="s">
        <v>85</v>
      </c>
      <c r="AW786" s="14" t="s">
        <v>38</v>
      </c>
      <c r="AX786" s="14" t="s">
        <v>22</v>
      </c>
      <c r="AY786" s="254" t="s">
        <v>133</v>
      </c>
    </row>
    <row r="787" s="2" customFormat="1" ht="16.5" customHeight="1">
      <c r="A787" s="40"/>
      <c r="B787" s="41"/>
      <c r="C787" s="220" t="s">
        <v>1066</v>
      </c>
      <c r="D787" s="220" t="s">
        <v>136</v>
      </c>
      <c r="E787" s="221" t="s">
        <v>1067</v>
      </c>
      <c r="F787" s="222" t="s">
        <v>1068</v>
      </c>
      <c r="G787" s="223" t="s">
        <v>354</v>
      </c>
      <c r="H787" s="224">
        <v>18.399999999999999</v>
      </c>
      <c r="I787" s="225"/>
      <c r="J787" s="226">
        <f>ROUND(I787*H787,2)</f>
        <v>0</v>
      </c>
      <c r="K787" s="222" t="s">
        <v>207</v>
      </c>
      <c r="L787" s="46"/>
      <c r="M787" s="227" t="s">
        <v>20</v>
      </c>
      <c r="N787" s="228" t="s">
        <v>47</v>
      </c>
      <c r="O787" s="86"/>
      <c r="P787" s="229">
        <f>O787*H787</f>
        <v>0</v>
      </c>
      <c r="Q787" s="229">
        <v>0.00216</v>
      </c>
      <c r="R787" s="229">
        <f>Q787*H787</f>
        <v>0.039743999999999995</v>
      </c>
      <c r="S787" s="229">
        <v>0</v>
      </c>
      <c r="T787" s="230">
        <f>S787*H787</f>
        <v>0</v>
      </c>
      <c r="U787" s="40"/>
      <c r="V787" s="40"/>
      <c r="W787" s="40"/>
      <c r="X787" s="40"/>
      <c r="Y787" s="40"/>
      <c r="Z787" s="40"/>
      <c r="AA787" s="40"/>
      <c r="AB787" s="40"/>
      <c r="AC787" s="40"/>
      <c r="AD787" s="40"/>
      <c r="AE787" s="40"/>
      <c r="AR787" s="231" t="s">
        <v>256</v>
      </c>
      <c r="AT787" s="231" t="s">
        <v>136</v>
      </c>
      <c r="AU787" s="231" t="s">
        <v>85</v>
      </c>
      <c r="AY787" s="19" t="s">
        <v>133</v>
      </c>
      <c r="BE787" s="232">
        <f>IF(N787="základní",J787,0)</f>
        <v>0</v>
      </c>
      <c r="BF787" s="232">
        <f>IF(N787="snížená",J787,0)</f>
        <v>0</v>
      </c>
      <c r="BG787" s="232">
        <f>IF(N787="zákl. přenesená",J787,0)</f>
        <v>0</v>
      </c>
      <c r="BH787" s="232">
        <f>IF(N787="sníž. přenesená",J787,0)</f>
        <v>0</v>
      </c>
      <c r="BI787" s="232">
        <f>IF(N787="nulová",J787,0)</f>
        <v>0</v>
      </c>
      <c r="BJ787" s="19" t="s">
        <v>22</v>
      </c>
      <c r="BK787" s="232">
        <f>ROUND(I787*H787,2)</f>
        <v>0</v>
      </c>
      <c r="BL787" s="19" t="s">
        <v>256</v>
      </c>
      <c r="BM787" s="231" t="s">
        <v>1069</v>
      </c>
    </row>
    <row r="788" s="2" customFormat="1">
      <c r="A788" s="40"/>
      <c r="B788" s="41"/>
      <c r="C788" s="42"/>
      <c r="D788" s="235" t="s">
        <v>288</v>
      </c>
      <c r="E788" s="42"/>
      <c r="F788" s="276" t="s">
        <v>1064</v>
      </c>
      <c r="G788" s="42"/>
      <c r="H788" s="42"/>
      <c r="I788" s="138"/>
      <c r="J788" s="42"/>
      <c r="K788" s="42"/>
      <c r="L788" s="46"/>
      <c r="M788" s="277"/>
      <c r="N788" s="278"/>
      <c r="O788" s="86"/>
      <c r="P788" s="86"/>
      <c r="Q788" s="86"/>
      <c r="R788" s="86"/>
      <c r="S788" s="86"/>
      <c r="T788" s="87"/>
      <c r="U788" s="40"/>
      <c r="V788" s="40"/>
      <c r="W788" s="40"/>
      <c r="X788" s="40"/>
      <c r="Y788" s="40"/>
      <c r="Z788" s="40"/>
      <c r="AA788" s="40"/>
      <c r="AB788" s="40"/>
      <c r="AC788" s="40"/>
      <c r="AD788" s="40"/>
      <c r="AE788" s="40"/>
      <c r="AT788" s="19" t="s">
        <v>288</v>
      </c>
      <c r="AU788" s="19" t="s">
        <v>85</v>
      </c>
    </row>
    <row r="789" s="14" customFormat="1">
      <c r="A789" s="14"/>
      <c r="B789" s="244"/>
      <c r="C789" s="245"/>
      <c r="D789" s="235" t="s">
        <v>147</v>
      </c>
      <c r="E789" s="246" t="s">
        <v>20</v>
      </c>
      <c r="F789" s="247" t="s">
        <v>1070</v>
      </c>
      <c r="G789" s="245"/>
      <c r="H789" s="248">
        <v>18.399999999999999</v>
      </c>
      <c r="I789" s="249"/>
      <c r="J789" s="245"/>
      <c r="K789" s="245"/>
      <c r="L789" s="250"/>
      <c r="M789" s="251"/>
      <c r="N789" s="252"/>
      <c r="O789" s="252"/>
      <c r="P789" s="252"/>
      <c r="Q789" s="252"/>
      <c r="R789" s="252"/>
      <c r="S789" s="252"/>
      <c r="T789" s="253"/>
      <c r="U789" s="14"/>
      <c r="V789" s="14"/>
      <c r="W789" s="14"/>
      <c r="X789" s="14"/>
      <c r="Y789" s="14"/>
      <c r="Z789" s="14"/>
      <c r="AA789" s="14"/>
      <c r="AB789" s="14"/>
      <c r="AC789" s="14"/>
      <c r="AD789" s="14"/>
      <c r="AE789" s="14"/>
      <c r="AT789" s="254" t="s">
        <v>147</v>
      </c>
      <c r="AU789" s="254" t="s">
        <v>85</v>
      </c>
      <c r="AV789" s="14" t="s">
        <v>85</v>
      </c>
      <c r="AW789" s="14" t="s">
        <v>38</v>
      </c>
      <c r="AX789" s="14" t="s">
        <v>22</v>
      </c>
      <c r="AY789" s="254" t="s">
        <v>133</v>
      </c>
    </row>
    <row r="790" s="2" customFormat="1" ht="24" customHeight="1">
      <c r="A790" s="40"/>
      <c r="B790" s="41"/>
      <c r="C790" s="220" t="s">
        <v>1071</v>
      </c>
      <c r="D790" s="220" t="s">
        <v>136</v>
      </c>
      <c r="E790" s="221" t="s">
        <v>1072</v>
      </c>
      <c r="F790" s="222" t="s">
        <v>1073</v>
      </c>
      <c r="G790" s="223" t="s">
        <v>139</v>
      </c>
      <c r="H790" s="224">
        <v>28</v>
      </c>
      <c r="I790" s="225"/>
      <c r="J790" s="226">
        <f>ROUND(I790*H790,2)</f>
        <v>0</v>
      </c>
      <c r="K790" s="222" t="s">
        <v>207</v>
      </c>
      <c r="L790" s="46"/>
      <c r="M790" s="227" t="s">
        <v>20</v>
      </c>
      <c r="N790" s="228" t="s">
        <v>47</v>
      </c>
      <c r="O790" s="86"/>
      <c r="P790" s="229">
        <f>O790*H790</f>
        <v>0</v>
      </c>
      <c r="Q790" s="229">
        <v>0</v>
      </c>
      <c r="R790" s="229">
        <f>Q790*H790</f>
        <v>0</v>
      </c>
      <c r="S790" s="229">
        <v>0</v>
      </c>
      <c r="T790" s="230">
        <f>S790*H790</f>
        <v>0</v>
      </c>
      <c r="U790" s="40"/>
      <c r="V790" s="40"/>
      <c r="W790" s="40"/>
      <c r="X790" s="40"/>
      <c r="Y790" s="40"/>
      <c r="Z790" s="40"/>
      <c r="AA790" s="40"/>
      <c r="AB790" s="40"/>
      <c r="AC790" s="40"/>
      <c r="AD790" s="40"/>
      <c r="AE790" s="40"/>
      <c r="AR790" s="231" t="s">
        <v>256</v>
      </c>
      <c r="AT790" s="231" t="s">
        <v>136</v>
      </c>
      <c r="AU790" s="231" t="s">
        <v>85</v>
      </c>
      <c r="AY790" s="19" t="s">
        <v>133</v>
      </c>
      <c r="BE790" s="232">
        <f>IF(N790="základní",J790,0)</f>
        <v>0</v>
      </c>
      <c r="BF790" s="232">
        <f>IF(N790="snížená",J790,0)</f>
        <v>0</v>
      </c>
      <c r="BG790" s="232">
        <f>IF(N790="zákl. přenesená",J790,0)</f>
        <v>0</v>
      </c>
      <c r="BH790" s="232">
        <f>IF(N790="sníž. přenesená",J790,0)</f>
        <v>0</v>
      </c>
      <c r="BI790" s="232">
        <f>IF(N790="nulová",J790,0)</f>
        <v>0</v>
      </c>
      <c r="BJ790" s="19" t="s">
        <v>22</v>
      </c>
      <c r="BK790" s="232">
        <f>ROUND(I790*H790,2)</f>
        <v>0</v>
      </c>
      <c r="BL790" s="19" t="s">
        <v>256</v>
      </c>
      <c r="BM790" s="231" t="s">
        <v>1074</v>
      </c>
    </row>
    <row r="791" s="2" customFormat="1">
      <c r="A791" s="40"/>
      <c r="B791" s="41"/>
      <c r="C791" s="42"/>
      <c r="D791" s="235" t="s">
        <v>288</v>
      </c>
      <c r="E791" s="42"/>
      <c r="F791" s="276" t="s">
        <v>1064</v>
      </c>
      <c r="G791" s="42"/>
      <c r="H791" s="42"/>
      <c r="I791" s="138"/>
      <c r="J791" s="42"/>
      <c r="K791" s="42"/>
      <c r="L791" s="46"/>
      <c r="M791" s="277"/>
      <c r="N791" s="278"/>
      <c r="O791" s="86"/>
      <c r="P791" s="86"/>
      <c r="Q791" s="86"/>
      <c r="R791" s="86"/>
      <c r="S791" s="86"/>
      <c r="T791" s="87"/>
      <c r="U791" s="40"/>
      <c r="V791" s="40"/>
      <c r="W791" s="40"/>
      <c r="X791" s="40"/>
      <c r="Y791" s="40"/>
      <c r="Z791" s="40"/>
      <c r="AA791" s="40"/>
      <c r="AB791" s="40"/>
      <c r="AC791" s="40"/>
      <c r="AD791" s="40"/>
      <c r="AE791" s="40"/>
      <c r="AT791" s="19" t="s">
        <v>288</v>
      </c>
      <c r="AU791" s="19" t="s">
        <v>85</v>
      </c>
    </row>
    <row r="792" s="14" customFormat="1">
      <c r="A792" s="14"/>
      <c r="B792" s="244"/>
      <c r="C792" s="245"/>
      <c r="D792" s="235" t="s">
        <v>147</v>
      </c>
      <c r="E792" s="246" t="s">
        <v>20</v>
      </c>
      <c r="F792" s="247" t="s">
        <v>1075</v>
      </c>
      <c r="G792" s="245"/>
      <c r="H792" s="248">
        <v>28</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147</v>
      </c>
      <c r="AU792" s="254" t="s">
        <v>85</v>
      </c>
      <c r="AV792" s="14" t="s">
        <v>85</v>
      </c>
      <c r="AW792" s="14" t="s">
        <v>38</v>
      </c>
      <c r="AX792" s="14" t="s">
        <v>22</v>
      </c>
      <c r="AY792" s="254" t="s">
        <v>133</v>
      </c>
    </row>
    <row r="793" s="2" customFormat="1" ht="24" customHeight="1">
      <c r="A793" s="40"/>
      <c r="B793" s="41"/>
      <c r="C793" s="220" t="s">
        <v>1076</v>
      </c>
      <c r="D793" s="220" t="s">
        <v>136</v>
      </c>
      <c r="E793" s="221" t="s">
        <v>1077</v>
      </c>
      <c r="F793" s="222" t="s">
        <v>1078</v>
      </c>
      <c r="G793" s="223" t="s">
        <v>139</v>
      </c>
      <c r="H793" s="224">
        <v>40</v>
      </c>
      <c r="I793" s="225"/>
      <c r="J793" s="226">
        <f>ROUND(I793*H793,2)</f>
        <v>0</v>
      </c>
      <c r="K793" s="222" t="s">
        <v>207</v>
      </c>
      <c r="L793" s="46"/>
      <c r="M793" s="227" t="s">
        <v>20</v>
      </c>
      <c r="N793" s="228" t="s">
        <v>47</v>
      </c>
      <c r="O793" s="86"/>
      <c r="P793" s="229">
        <f>O793*H793</f>
        <v>0</v>
      </c>
      <c r="Q793" s="229">
        <v>0</v>
      </c>
      <c r="R793" s="229">
        <f>Q793*H793</f>
        <v>0</v>
      </c>
      <c r="S793" s="229">
        <v>0</v>
      </c>
      <c r="T793" s="230">
        <f>S793*H793</f>
        <v>0</v>
      </c>
      <c r="U793" s="40"/>
      <c r="V793" s="40"/>
      <c r="W793" s="40"/>
      <c r="X793" s="40"/>
      <c r="Y793" s="40"/>
      <c r="Z793" s="40"/>
      <c r="AA793" s="40"/>
      <c r="AB793" s="40"/>
      <c r="AC793" s="40"/>
      <c r="AD793" s="40"/>
      <c r="AE793" s="40"/>
      <c r="AR793" s="231" t="s">
        <v>256</v>
      </c>
      <c r="AT793" s="231" t="s">
        <v>136</v>
      </c>
      <c r="AU793" s="231" t="s">
        <v>85</v>
      </c>
      <c r="AY793" s="19" t="s">
        <v>133</v>
      </c>
      <c r="BE793" s="232">
        <f>IF(N793="základní",J793,0)</f>
        <v>0</v>
      </c>
      <c r="BF793" s="232">
        <f>IF(N793="snížená",J793,0)</f>
        <v>0</v>
      </c>
      <c r="BG793" s="232">
        <f>IF(N793="zákl. přenesená",J793,0)</f>
        <v>0</v>
      </c>
      <c r="BH793" s="232">
        <f>IF(N793="sníž. přenesená",J793,0)</f>
        <v>0</v>
      </c>
      <c r="BI793" s="232">
        <f>IF(N793="nulová",J793,0)</f>
        <v>0</v>
      </c>
      <c r="BJ793" s="19" t="s">
        <v>22</v>
      </c>
      <c r="BK793" s="232">
        <f>ROUND(I793*H793,2)</f>
        <v>0</v>
      </c>
      <c r="BL793" s="19" t="s">
        <v>256</v>
      </c>
      <c r="BM793" s="231" t="s">
        <v>1079</v>
      </c>
    </row>
    <row r="794" s="2" customFormat="1">
      <c r="A794" s="40"/>
      <c r="B794" s="41"/>
      <c r="C794" s="42"/>
      <c r="D794" s="235" t="s">
        <v>288</v>
      </c>
      <c r="E794" s="42"/>
      <c r="F794" s="276" t="s">
        <v>1064</v>
      </c>
      <c r="G794" s="42"/>
      <c r="H794" s="42"/>
      <c r="I794" s="138"/>
      <c r="J794" s="42"/>
      <c r="K794" s="42"/>
      <c r="L794" s="46"/>
      <c r="M794" s="277"/>
      <c r="N794" s="278"/>
      <c r="O794" s="86"/>
      <c r="P794" s="86"/>
      <c r="Q794" s="86"/>
      <c r="R794" s="86"/>
      <c r="S794" s="86"/>
      <c r="T794" s="87"/>
      <c r="U794" s="40"/>
      <c r="V794" s="40"/>
      <c r="W794" s="40"/>
      <c r="X794" s="40"/>
      <c r="Y794" s="40"/>
      <c r="Z794" s="40"/>
      <c r="AA794" s="40"/>
      <c r="AB794" s="40"/>
      <c r="AC794" s="40"/>
      <c r="AD794" s="40"/>
      <c r="AE794" s="40"/>
      <c r="AT794" s="19" t="s">
        <v>288</v>
      </c>
      <c r="AU794" s="19" t="s">
        <v>85</v>
      </c>
    </row>
    <row r="795" s="14" customFormat="1">
      <c r="A795" s="14"/>
      <c r="B795" s="244"/>
      <c r="C795" s="245"/>
      <c r="D795" s="235" t="s">
        <v>147</v>
      </c>
      <c r="E795" s="246" t="s">
        <v>20</v>
      </c>
      <c r="F795" s="247" t="s">
        <v>1080</v>
      </c>
      <c r="G795" s="245"/>
      <c r="H795" s="248">
        <v>40</v>
      </c>
      <c r="I795" s="249"/>
      <c r="J795" s="245"/>
      <c r="K795" s="245"/>
      <c r="L795" s="250"/>
      <c r="M795" s="251"/>
      <c r="N795" s="252"/>
      <c r="O795" s="252"/>
      <c r="P795" s="252"/>
      <c r="Q795" s="252"/>
      <c r="R795" s="252"/>
      <c r="S795" s="252"/>
      <c r="T795" s="253"/>
      <c r="U795" s="14"/>
      <c r="V795" s="14"/>
      <c r="W795" s="14"/>
      <c r="X795" s="14"/>
      <c r="Y795" s="14"/>
      <c r="Z795" s="14"/>
      <c r="AA795" s="14"/>
      <c r="AB795" s="14"/>
      <c r="AC795" s="14"/>
      <c r="AD795" s="14"/>
      <c r="AE795" s="14"/>
      <c r="AT795" s="254" t="s">
        <v>147</v>
      </c>
      <c r="AU795" s="254" t="s">
        <v>85</v>
      </c>
      <c r="AV795" s="14" t="s">
        <v>85</v>
      </c>
      <c r="AW795" s="14" t="s">
        <v>38</v>
      </c>
      <c r="AX795" s="14" t="s">
        <v>22</v>
      </c>
      <c r="AY795" s="254" t="s">
        <v>133</v>
      </c>
    </row>
    <row r="796" s="2" customFormat="1" ht="16.5" customHeight="1">
      <c r="A796" s="40"/>
      <c r="B796" s="41"/>
      <c r="C796" s="220" t="s">
        <v>1081</v>
      </c>
      <c r="D796" s="220" t="s">
        <v>136</v>
      </c>
      <c r="E796" s="221" t="s">
        <v>1082</v>
      </c>
      <c r="F796" s="222" t="s">
        <v>1083</v>
      </c>
      <c r="G796" s="223" t="s">
        <v>354</v>
      </c>
      <c r="H796" s="224">
        <v>40</v>
      </c>
      <c r="I796" s="225"/>
      <c r="J796" s="226">
        <f>ROUND(I796*H796,2)</f>
        <v>0</v>
      </c>
      <c r="K796" s="222" t="s">
        <v>207</v>
      </c>
      <c r="L796" s="46"/>
      <c r="M796" s="227" t="s">
        <v>20</v>
      </c>
      <c r="N796" s="228" t="s">
        <v>47</v>
      </c>
      <c r="O796" s="86"/>
      <c r="P796" s="229">
        <f>O796*H796</f>
        <v>0</v>
      </c>
      <c r="Q796" s="229">
        <v>0.0038</v>
      </c>
      <c r="R796" s="229">
        <f>Q796*H796</f>
        <v>0.152</v>
      </c>
      <c r="S796" s="229">
        <v>0</v>
      </c>
      <c r="T796" s="230">
        <f>S796*H796</f>
        <v>0</v>
      </c>
      <c r="U796" s="40"/>
      <c r="V796" s="40"/>
      <c r="W796" s="40"/>
      <c r="X796" s="40"/>
      <c r="Y796" s="40"/>
      <c r="Z796" s="40"/>
      <c r="AA796" s="40"/>
      <c r="AB796" s="40"/>
      <c r="AC796" s="40"/>
      <c r="AD796" s="40"/>
      <c r="AE796" s="40"/>
      <c r="AR796" s="231" t="s">
        <v>256</v>
      </c>
      <c r="AT796" s="231" t="s">
        <v>136</v>
      </c>
      <c r="AU796" s="231" t="s">
        <v>85</v>
      </c>
      <c r="AY796" s="19" t="s">
        <v>133</v>
      </c>
      <c r="BE796" s="232">
        <f>IF(N796="základní",J796,0)</f>
        <v>0</v>
      </c>
      <c r="BF796" s="232">
        <f>IF(N796="snížená",J796,0)</f>
        <v>0</v>
      </c>
      <c r="BG796" s="232">
        <f>IF(N796="zákl. přenesená",J796,0)</f>
        <v>0</v>
      </c>
      <c r="BH796" s="232">
        <f>IF(N796="sníž. přenesená",J796,0)</f>
        <v>0</v>
      </c>
      <c r="BI796" s="232">
        <f>IF(N796="nulová",J796,0)</f>
        <v>0</v>
      </c>
      <c r="BJ796" s="19" t="s">
        <v>22</v>
      </c>
      <c r="BK796" s="232">
        <f>ROUND(I796*H796,2)</f>
        <v>0</v>
      </c>
      <c r="BL796" s="19" t="s">
        <v>256</v>
      </c>
      <c r="BM796" s="231" t="s">
        <v>1084</v>
      </c>
    </row>
    <row r="797" s="2" customFormat="1">
      <c r="A797" s="40"/>
      <c r="B797" s="41"/>
      <c r="C797" s="42"/>
      <c r="D797" s="235" t="s">
        <v>288</v>
      </c>
      <c r="E797" s="42"/>
      <c r="F797" s="276" t="s">
        <v>1085</v>
      </c>
      <c r="G797" s="42"/>
      <c r="H797" s="42"/>
      <c r="I797" s="138"/>
      <c r="J797" s="42"/>
      <c r="K797" s="42"/>
      <c r="L797" s="46"/>
      <c r="M797" s="277"/>
      <c r="N797" s="278"/>
      <c r="O797" s="86"/>
      <c r="P797" s="86"/>
      <c r="Q797" s="86"/>
      <c r="R797" s="86"/>
      <c r="S797" s="86"/>
      <c r="T797" s="87"/>
      <c r="U797" s="40"/>
      <c r="V797" s="40"/>
      <c r="W797" s="40"/>
      <c r="X797" s="40"/>
      <c r="Y797" s="40"/>
      <c r="Z797" s="40"/>
      <c r="AA797" s="40"/>
      <c r="AB797" s="40"/>
      <c r="AC797" s="40"/>
      <c r="AD797" s="40"/>
      <c r="AE797" s="40"/>
      <c r="AT797" s="19" t="s">
        <v>288</v>
      </c>
      <c r="AU797" s="19" t="s">
        <v>85</v>
      </c>
    </row>
    <row r="798" s="14" customFormat="1">
      <c r="A798" s="14"/>
      <c r="B798" s="244"/>
      <c r="C798" s="245"/>
      <c r="D798" s="235" t="s">
        <v>147</v>
      </c>
      <c r="E798" s="246" t="s">
        <v>20</v>
      </c>
      <c r="F798" s="247" t="s">
        <v>1086</v>
      </c>
      <c r="G798" s="245"/>
      <c r="H798" s="248">
        <v>40</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147</v>
      </c>
      <c r="AU798" s="254" t="s">
        <v>85</v>
      </c>
      <c r="AV798" s="14" t="s">
        <v>85</v>
      </c>
      <c r="AW798" s="14" t="s">
        <v>38</v>
      </c>
      <c r="AX798" s="14" t="s">
        <v>22</v>
      </c>
      <c r="AY798" s="254" t="s">
        <v>133</v>
      </c>
    </row>
    <row r="799" s="2" customFormat="1" ht="16.5" customHeight="1">
      <c r="A799" s="40"/>
      <c r="B799" s="41"/>
      <c r="C799" s="220" t="s">
        <v>1087</v>
      </c>
      <c r="D799" s="220" t="s">
        <v>136</v>
      </c>
      <c r="E799" s="221" t="s">
        <v>1088</v>
      </c>
      <c r="F799" s="222" t="s">
        <v>1089</v>
      </c>
      <c r="G799" s="223" t="s">
        <v>354</v>
      </c>
      <c r="H799" s="224">
        <v>40</v>
      </c>
      <c r="I799" s="225"/>
      <c r="J799" s="226">
        <f>ROUND(I799*H799,2)</f>
        <v>0</v>
      </c>
      <c r="K799" s="222" t="s">
        <v>207</v>
      </c>
      <c r="L799" s="46"/>
      <c r="M799" s="227" t="s">
        <v>20</v>
      </c>
      <c r="N799" s="228" t="s">
        <v>47</v>
      </c>
      <c r="O799" s="86"/>
      <c r="P799" s="229">
        <f>O799*H799</f>
        <v>0</v>
      </c>
      <c r="Q799" s="229">
        <v>0.00109</v>
      </c>
      <c r="R799" s="229">
        <f>Q799*H799</f>
        <v>0.0436</v>
      </c>
      <c r="S799" s="229">
        <v>0</v>
      </c>
      <c r="T799" s="230">
        <f>S799*H799</f>
        <v>0</v>
      </c>
      <c r="U799" s="40"/>
      <c r="V799" s="40"/>
      <c r="W799" s="40"/>
      <c r="X799" s="40"/>
      <c r="Y799" s="40"/>
      <c r="Z799" s="40"/>
      <c r="AA799" s="40"/>
      <c r="AB799" s="40"/>
      <c r="AC799" s="40"/>
      <c r="AD799" s="40"/>
      <c r="AE799" s="40"/>
      <c r="AR799" s="231" t="s">
        <v>256</v>
      </c>
      <c r="AT799" s="231" t="s">
        <v>136</v>
      </c>
      <c r="AU799" s="231" t="s">
        <v>85</v>
      </c>
      <c r="AY799" s="19" t="s">
        <v>133</v>
      </c>
      <c r="BE799" s="232">
        <f>IF(N799="základní",J799,0)</f>
        <v>0</v>
      </c>
      <c r="BF799" s="232">
        <f>IF(N799="snížená",J799,0)</f>
        <v>0</v>
      </c>
      <c r="BG799" s="232">
        <f>IF(N799="zákl. přenesená",J799,0)</f>
        <v>0</v>
      </c>
      <c r="BH799" s="232">
        <f>IF(N799="sníž. přenesená",J799,0)</f>
        <v>0</v>
      </c>
      <c r="BI799" s="232">
        <f>IF(N799="nulová",J799,0)</f>
        <v>0</v>
      </c>
      <c r="BJ799" s="19" t="s">
        <v>22</v>
      </c>
      <c r="BK799" s="232">
        <f>ROUND(I799*H799,2)</f>
        <v>0</v>
      </c>
      <c r="BL799" s="19" t="s">
        <v>256</v>
      </c>
      <c r="BM799" s="231" t="s">
        <v>1090</v>
      </c>
    </row>
    <row r="800" s="2" customFormat="1">
      <c r="A800" s="40"/>
      <c r="B800" s="41"/>
      <c r="C800" s="42"/>
      <c r="D800" s="235" t="s">
        <v>288</v>
      </c>
      <c r="E800" s="42"/>
      <c r="F800" s="276" t="s">
        <v>1085</v>
      </c>
      <c r="G800" s="42"/>
      <c r="H800" s="42"/>
      <c r="I800" s="138"/>
      <c r="J800" s="42"/>
      <c r="K800" s="42"/>
      <c r="L800" s="46"/>
      <c r="M800" s="277"/>
      <c r="N800" s="278"/>
      <c r="O800" s="86"/>
      <c r="P800" s="86"/>
      <c r="Q800" s="86"/>
      <c r="R800" s="86"/>
      <c r="S800" s="86"/>
      <c r="T800" s="87"/>
      <c r="U800" s="40"/>
      <c r="V800" s="40"/>
      <c r="W800" s="40"/>
      <c r="X800" s="40"/>
      <c r="Y800" s="40"/>
      <c r="Z800" s="40"/>
      <c r="AA800" s="40"/>
      <c r="AB800" s="40"/>
      <c r="AC800" s="40"/>
      <c r="AD800" s="40"/>
      <c r="AE800" s="40"/>
      <c r="AT800" s="19" t="s">
        <v>288</v>
      </c>
      <c r="AU800" s="19" t="s">
        <v>85</v>
      </c>
    </row>
    <row r="801" s="2" customFormat="1" ht="16.5" customHeight="1">
      <c r="A801" s="40"/>
      <c r="B801" s="41"/>
      <c r="C801" s="220" t="s">
        <v>1091</v>
      </c>
      <c r="D801" s="220" t="s">
        <v>136</v>
      </c>
      <c r="E801" s="221" t="s">
        <v>1092</v>
      </c>
      <c r="F801" s="222" t="s">
        <v>1093</v>
      </c>
      <c r="G801" s="223" t="s">
        <v>354</v>
      </c>
      <c r="H801" s="224">
        <v>50</v>
      </c>
      <c r="I801" s="225"/>
      <c r="J801" s="226">
        <f>ROUND(I801*H801,2)</f>
        <v>0</v>
      </c>
      <c r="K801" s="222" t="s">
        <v>207</v>
      </c>
      <c r="L801" s="46"/>
      <c r="M801" s="227" t="s">
        <v>20</v>
      </c>
      <c r="N801" s="228" t="s">
        <v>47</v>
      </c>
      <c r="O801" s="86"/>
      <c r="P801" s="229">
        <f>O801*H801</f>
        <v>0</v>
      </c>
      <c r="Q801" s="229">
        <v>0.0022799999999999999</v>
      </c>
      <c r="R801" s="229">
        <f>Q801*H801</f>
        <v>0.11399999999999999</v>
      </c>
      <c r="S801" s="229">
        <v>0</v>
      </c>
      <c r="T801" s="230">
        <f>S801*H801</f>
        <v>0</v>
      </c>
      <c r="U801" s="40"/>
      <c r="V801" s="40"/>
      <c r="W801" s="40"/>
      <c r="X801" s="40"/>
      <c r="Y801" s="40"/>
      <c r="Z801" s="40"/>
      <c r="AA801" s="40"/>
      <c r="AB801" s="40"/>
      <c r="AC801" s="40"/>
      <c r="AD801" s="40"/>
      <c r="AE801" s="40"/>
      <c r="AR801" s="231" t="s">
        <v>256</v>
      </c>
      <c r="AT801" s="231" t="s">
        <v>136</v>
      </c>
      <c r="AU801" s="231" t="s">
        <v>85</v>
      </c>
      <c r="AY801" s="19" t="s">
        <v>133</v>
      </c>
      <c r="BE801" s="232">
        <f>IF(N801="základní",J801,0)</f>
        <v>0</v>
      </c>
      <c r="BF801" s="232">
        <f>IF(N801="snížená",J801,0)</f>
        <v>0</v>
      </c>
      <c r="BG801" s="232">
        <f>IF(N801="zákl. přenesená",J801,0)</f>
        <v>0</v>
      </c>
      <c r="BH801" s="232">
        <f>IF(N801="sníž. přenesená",J801,0)</f>
        <v>0</v>
      </c>
      <c r="BI801" s="232">
        <f>IF(N801="nulová",J801,0)</f>
        <v>0</v>
      </c>
      <c r="BJ801" s="19" t="s">
        <v>22</v>
      </c>
      <c r="BK801" s="232">
        <f>ROUND(I801*H801,2)</f>
        <v>0</v>
      </c>
      <c r="BL801" s="19" t="s">
        <v>256</v>
      </c>
      <c r="BM801" s="231" t="s">
        <v>1094</v>
      </c>
    </row>
    <row r="802" s="2" customFormat="1">
      <c r="A802" s="40"/>
      <c r="B802" s="41"/>
      <c r="C802" s="42"/>
      <c r="D802" s="235" t="s">
        <v>288</v>
      </c>
      <c r="E802" s="42"/>
      <c r="F802" s="276" t="s">
        <v>1085</v>
      </c>
      <c r="G802" s="42"/>
      <c r="H802" s="42"/>
      <c r="I802" s="138"/>
      <c r="J802" s="42"/>
      <c r="K802" s="42"/>
      <c r="L802" s="46"/>
      <c r="M802" s="277"/>
      <c r="N802" s="278"/>
      <c r="O802" s="86"/>
      <c r="P802" s="86"/>
      <c r="Q802" s="86"/>
      <c r="R802" s="86"/>
      <c r="S802" s="86"/>
      <c r="T802" s="87"/>
      <c r="U802" s="40"/>
      <c r="V802" s="40"/>
      <c r="W802" s="40"/>
      <c r="X802" s="40"/>
      <c r="Y802" s="40"/>
      <c r="Z802" s="40"/>
      <c r="AA802" s="40"/>
      <c r="AB802" s="40"/>
      <c r="AC802" s="40"/>
      <c r="AD802" s="40"/>
      <c r="AE802" s="40"/>
      <c r="AT802" s="19" t="s">
        <v>288</v>
      </c>
      <c r="AU802" s="19" t="s">
        <v>85</v>
      </c>
    </row>
    <row r="803" s="14" customFormat="1">
      <c r="A803" s="14"/>
      <c r="B803" s="244"/>
      <c r="C803" s="245"/>
      <c r="D803" s="235" t="s">
        <v>147</v>
      </c>
      <c r="E803" s="246" t="s">
        <v>20</v>
      </c>
      <c r="F803" s="247" t="s">
        <v>1095</v>
      </c>
      <c r="G803" s="245"/>
      <c r="H803" s="248">
        <v>50</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147</v>
      </c>
      <c r="AU803" s="254" t="s">
        <v>85</v>
      </c>
      <c r="AV803" s="14" t="s">
        <v>85</v>
      </c>
      <c r="AW803" s="14" t="s">
        <v>38</v>
      </c>
      <c r="AX803" s="14" t="s">
        <v>22</v>
      </c>
      <c r="AY803" s="254" t="s">
        <v>133</v>
      </c>
    </row>
    <row r="804" s="2" customFormat="1" ht="16.5" customHeight="1">
      <c r="A804" s="40"/>
      <c r="B804" s="41"/>
      <c r="C804" s="220" t="s">
        <v>1096</v>
      </c>
      <c r="D804" s="220" t="s">
        <v>136</v>
      </c>
      <c r="E804" s="221" t="s">
        <v>1097</v>
      </c>
      <c r="F804" s="222" t="s">
        <v>1098</v>
      </c>
      <c r="G804" s="223" t="s">
        <v>354</v>
      </c>
      <c r="H804" s="224">
        <v>50</v>
      </c>
      <c r="I804" s="225"/>
      <c r="J804" s="226">
        <f>ROUND(I804*H804,2)</f>
        <v>0</v>
      </c>
      <c r="K804" s="222" t="s">
        <v>207</v>
      </c>
      <c r="L804" s="46"/>
      <c r="M804" s="227" t="s">
        <v>20</v>
      </c>
      <c r="N804" s="228" t="s">
        <v>47</v>
      </c>
      <c r="O804" s="86"/>
      <c r="P804" s="229">
        <f>O804*H804</f>
        <v>0</v>
      </c>
      <c r="Q804" s="229">
        <v>0.0041900000000000001</v>
      </c>
      <c r="R804" s="229">
        <f>Q804*H804</f>
        <v>0.20950000000000002</v>
      </c>
      <c r="S804" s="229">
        <v>0</v>
      </c>
      <c r="T804" s="230">
        <f>S804*H804</f>
        <v>0</v>
      </c>
      <c r="U804" s="40"/>
      <c r="V804" s="40"/>
      <c r="W804" s="40"/>
      <c r="X804" s="40"/>
      <c r="Y804" s="40"/>
      <c r="Z804" s="40"/>
      <c r="AA804" s="40"/>
      <c r="AB804" s="40"/>
      <c r="AC804" s="40"/>
      <c r="AD804" s="40"/>
      <c r="AE804" s="40"/>
      <c r="AR804" s="231" t="s">
        <v>256</v>
      </c>
      <c r="AT804" s="231" t="s">
        <v>136</v>
      </c>
      <c r="AU804" s="231" t="s">
        <v>85</v>
      </c>
      <c r="AY804" s="19" t="s">
        <v>133</v>
      </c>
      <c r="BE804" s="232">
        <f>IF(N804="základní",J804,0)</f>
        <v>0</v>
      </c>
      <c r="BF804" s="232">
        <f>IF(N804="snížená",J804,0)</f>
        <v>0</v>
      </c>
      <c r="BG804" s="232">
        <f>IF(N804="zákl. přenesená",J804,0)</f>
        <v>0</v>
      </c>
      <c r="BH804" s="232">
        <f>IF(N804="sníž. přenesená",J804,0)</f>
        <v>0</v>
      </c>
      <c r="BI804" s="232">
        <f>IF(N804="nulová",J804,0)</f>
        <v>0</v>
      </c>
      <c r="BJ804" s="19" t="s">
        <v>22</v>
      </c>
      <c r="BK804" s="232">
        <f>ROUND(I804*H804,2)</f>
        <v>0</v>
      </c>
      <c r="BL804" s="19" t="s">
        <v>256</v>
      </c>
      <c r="BM804" s="231" t="s">
        <v>1099</v>
      </c>
    </row>
    <row r="805" s="2" customFormat="1">
      <c r="A805" s="40"/>
      <c r="B805" s="41"/>
      <c r="C805" s="42"/>
      <c r="D805" s="235" t="s">
        <v>288</v>
      </c>
      <c r="E805" s="42"/>
      <c r="F805" s="276" t="s">
        <v>1085</v>
      </c>
      <c r="G805" s="42"/>
      <c r="H805" s="42"/>
      <c r="I805" s="138"/>
      <c r="J805" s="42"/>
      <c r="K805" s="42"/>
      <c r="L805" s="46"/>
      <c r="M805" s="277"/>
      <c r="N805" s="278"/>
      <c r="O805" s="86"/>
      <c r="P805" s="86"/>
      <c r="Q805" s="86"/>
      <c r="R805" s="86"/>
      <c r="S805" s="86"/>
      <c r="T805" s="87"/>
      <c r="U805" s="40"/>
      <c r="V805" s="40"/>
      <c r="W805" s="40"/>
      <c r="X805" s="40"/>
      <c r="Y805" s="40"/>
      <c r="Z805" s="40"/>
      <c r="AA805" s="40"/>
      <c r="AB805" s="40"/>
      <c r="AC805" s="40"/>
      <c r="AD805" s="40"/>
      <c r="AE805" s="40"/>
      <c r="AT805" s="19" t="s">
        <v>288</v>
      </c>
      <c r="AU805" s="19" t="s">
        <v>85</v>
      </c>
    </row>
    <row r="806" s="14" customFormat="1">
      <c r="A806" s="14"/>
      <c r="B806" s="244"/>
      <c r="C806" s="245"/>
      <c r="D806" s="235" t="s">
        <v>147</v>
      </c>
      <c r="E806" s="246" t="s">
        <v>20</v>
      </c>
      <c r="F806" s="247" t="s">
        <v>1095</v>
      </c>
      <c r="G806" s="245"/>
      <c r="H806" s="248">
        <v>50</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147</v>
      </c>
      <c r="AU806" s="254" t="s">
        <v>85</v>
      </c>
      <c r="AV806" s="14" t="s">
        <v>85</v>
      </c>
      <c r="AW806" s="14" t="s">
        <v>38</v>
      </c>
      <c r="AX806" s="14" t="s">
        <v>22</v>
      </c>
      <c r="AY806" s="254" t="s">
        <v>133</v>
      </c>
    </row>
    <row r="807" s="2" customFormat="1" ht="24" customHeight="1">
      <c r="A807" s="40"/>
      <c r="B807" s="41"/>
      <c r="C807" s="220" t="s">
        <v>1100</v>
      </c>
      <c r="D807" s="220" t="s">
        <v>136</v>
      </c>
      <c r="E807" s="221" t="s">
        <v>1101</v>
      </c>
      <c r="F807" s="222" t="s">
        <v>1102</v>
      </c>
      <c r="G807" s="223" t="s">
        <v>139</v>
      </c>
      <c r="H807" s="224">
        <v>5</v>
      </c>
      <c r="I807" s="225"/>
      <c r="J807" s="226">
        <f>ROUND(I807*H807,2)</f>
        <v>0</v>
      </c>
      <c r="K807" s="222" t="s">
        <v>207</v>
      </c>
      <c r="L807" s="46"/>
      <c r="M807" s="227" t="s">
        <v>20</v>
      </c>
      <c r="N807" s="228" t="s">
        <v>47</v>
      </c>
      <c r="O807" s="86"/>
      <c r="P807" s="229">
        <f>O807*H807</f>
        <v>0</v>
      </c>
      <c r="Q807" s="229">
        <v>0.00042999999999999999</v>
      </c>
      <c r="R807" s="229">
        <f>Q807*H807</f>
        <v>0.00215</v>
      </c>
      <c r="S807" s="229">
        <v>0</v>
      </c>
      <c r="T807" s="230">
        <f>S807*H807</f>
        <v>0</v>
      </c>
      <c r="U807" s="40"/>
      <c r="V807" s="40"/>
      <c r="W807" s="40"/>
      <c r="X807" s="40"/>
      <c r="Y807" s="40"/>
      <c r="Z807" s="40"/>
      <c r="AA807" s="40"/>
      <c r="AB807" s="40"/>
      <c r="AC807" s="40"/>
      <c r="AD807" s="40"/>
      <c r="AE807" s="40"/>
      <c r="AR807" s="231" t="s">
        <v>256</v>
      </c>
      <c r="AT807" s="231" t="s">
        <v>136</v>
      </c>
      <c r="AU807" s="231" t="s">
        <v>85</v>
      </c>
      <c r="AY807" s="19" t="s">
        <v>133</v>
      </c>
      <c r="BE807" s="232">
        <f>IF(N807="základní",J807,0)</f>
        <v>0</v>
      </c>
      <c r="BF807" s="232">
        <f>IF(N807="snížená",J807,0)</f>
        <v>0</v>
      </c>
      <c r="BG807" s="232">
        <f>IF(N807="zákl. přenesená",J807,0)</f>
        <v>0</v>
      </c>
      <c r="BH807" s="232">
        <f>IF(N807="sníž. přenesená",J807,0)</f>
        <v>0</v>
      </c>
      <c r="BI807" s="232">
        <f>IF(N807="nulová",J807,0)</f>
        <v>0</v>
      </c>
      <c r="BJ807" s="19" t="s">
        <v>22</v>
      </c>
      <c r="BK807" s="232">
        <f>ROUND(I807*H807,2)</f>
        <v>0</v>
      </c>
      <c r="BL807" s="19" t="s">
        <v>256</v>
      </c>
      <c r="BM807" s="231" t="s">
        <v>1103</v>
      </c>
    </row>
    <row r="808" s="2" customFormat="1">
      <c r="A808" s="40"/>
      <c r="B808" s="41"/>
      <c r="C808" s="42"/>
      <c r="D808" s="235" t="s">
        <v>288</v>
      </c>
      <c r="E808" s="42"/>
      <c r="F808" s="276" t="s">
        <v>1104</v>
      </c>
      <c r="G808" s="42"/>
      <c r="H808" s="42"/>
      <c r="I808" s="138"/>
      <c r="J808" s="42"/>
      <c r="K808" s="42"/>
      <c r="L808" s="46"/>
      <c r="M808" s="277"/>
      <c r="N808" s="278"/>
      <c r="O808" s="86"/>
      <c r="P808" s="86"/>
      <c r="Q808" s="86"/>
      <c r="R808" s="86"/>
      <c r="S808" s="86"/>
      <c r="T808" s="87"/>
      <c r="U808" s="40"/>
      <c r="V808" s="40"/>
      <c r="W808" s="40"/>
      <c r="X808" s="40"/>
      <c r="Y808" s="40"/>
      <c r="Z808" s="40"/>
      <c r="AA808" s="40"/>
      <c r="AB808" s="40"/>
      <c r="AC808" s="40"/>
      <c r="AD808" s="40"/>
      <c r="AE808" s="40"/>
      <c r="AT808" s="19" t="s">
        <v>288</v>
      </c>
      <c r="AU808" s="19" t="s">
        <v>85</v>
      </c>
    </row>
    <row r="809" s="2" customFormat="1" ht="24" customHeight="1">
      <c r="A809" s="40"/>
      <c r="B809" s="41"/>
      <c r="C809" s="220" t="s">
        <v>1105</v>
      </c>
      <c r="D809" s="220" t="s">
        <v>136</v>
      </c>
      <c r="E809" s="221" t="s">
        <v>1106</v>
      </c>
      <c r="F809" s="222" t="s">
        <v>1107</v>
      </c>
      <c r="G809" s="223" t="s">
        <v>139</v>
      </c>
      <c r="H809" s="224">
        <v>6</v>
      </c>
      <c r="I809" s="225"/>
      <c r="J809" s="226">
        <f>ROUND(I809*H809,2)</f>
        <v>0</v>
      </c>
      <c r="K809" s="222" t="s">
        <v>207</v>
      </c>
      <c r="L809" s="46"/>
      <c r="M809" s="227" t="s">
        <v>20</v>
      </c>
      <c r="N809" s="228" t="s">
        <v>47</v>
      </c>
      <c r="O809" s="86"/>
      <c r="P809" s="229">
        <f>O809*H809</f>
        <v>0</v>
      </c>
      <c r="Q809" s="229">
        <v>0.0038899999999999998</v>
      </c>
      <c r="R809" s="229">
        <f>Q809*H809</f>
        <v>0.02334</v>
      </c>
      <c r="S809" s="229">
        <v>0</v>
      </c>
      <c r="T809" s="230">
        <f>S809*H809</f>
        <v>0</v>
      </c>
      <c r="U809" s="40"/>
      <c r="V809" s="40"/>
      <c r="W809" s="40"/>
      <c r="X809" s="40"/>
      <c r="Y809" s="40"/>
      <c r="Z809" s="40"/>
      <c r="AA809" s="40"/>
      <c r="AB809" s="40"/>
      <c r="AC809" s="40"/>
      <c r="AD809" s="40"/>
      <c r="AE809" s="40"/>
      <c r="AR809" s="231" t="s">
        <v>256</v>
      </c>
      <c r="AT809" s="231" t="s">
        <v>136</v>
      </c>
      <c r="AU809" s="231" t="s">
        <v>85</v>
      </c>
      <c r="AY809" s="19" t="s">
        <v>133</v>
      </c>
      <c r="BE809" s="232">
        <f>IF(N809="základní",J809,0)</f>
        <v>0</v>
      </c>
      <c r="BF809" s="232">
        <f>IF(N809="snížená",J809,0)</f>
        <v>0</v>
      </c>
      <c r="BG809" s="232">
        <f>IF(N809="zákl. přenesená",J809,0)</f>
        <v>0</v>
      </c>
      <c r="BH809" s="232">
        <f>IF(N809="sníž. přenesená",J809,0)</f>
        <v>0</v>
      </c>
      <c r="BI809" s="232">
        <f>IF(N809="nulová",J809,0)</f>
        <v>0</v>
      </c>
      <c r="BJ809" s="19" t="s">
        <v>22</v>
      </c>
      <c r="BK809" s="232">
        <f>ROUND(I809*H809,2)</f>
        <v>0</v>
      </c>
      <c r="BL809" s="19" t="s">
        <v>256</v>
      </c>
      <c r="BM809" s="231" t="s">
        <v>1108</v>
      </c>
    </row>
    <row r="810" s="14" customFormat="1">
      <c r="A810" s="14"/>
      <c r="B810" s="244"/>
      <c r="C810" s="245"/>
      <c r="D810" s="235" t="s">
        <v>147</v>
      </c>
      <c r="E810" s="246" t="s">
        <v>20</v>
      </c>
      <c r="F810" s="247" t="s">
        <v>134</v>
      </c>
      <c r="G810" s="245"/>
      <c r="H810" s="248">
        <v>6</v>
      </c>
      <c r="I810" s="249"/>
      <c r="J810" s="245"/>
      <c r="K810" s="245"/>
      <c r="L810" s="250"/>
      <c r="M810" s="251"/>
      <c r="N810" s="252"/>
      <c r="O810" s="252"/>
      <c r="P810" s="252"/>
      <c r="Q810" s="252"/>
      <c r="R810" s="252"/>
      <c r="S810" s="252"/>
      <c r="T810" s="253"/>
      <c r="U810" s="14"/>
      <c r="V810" s="14"/>
      <c r="W810" s="14"/>
      <c r="X810" s="14"/>
      <c r="Y810" s="14"/>
      <c r="Z810" s="14"/>
      <c r="AA810" s="14"/>
      <c r="AB810" s="14"/>
      <c r="AC810" s="14"/>
      <c r="AD810" s="14"/>
      <c r="AE810" s="14"/>
      <c r="AT810" s="254" t="s">
        <v>147</v>
      </c>
      <c r="AU810" s="254" t="s">
        <v>85</v>
      </c>
      <c r="AV810" s="14" t="s">
        <v>85</v>
      </c>
      <c r="AW810" s="14" t="s">
        <v>38</v>
      </c>
      <c r="AX810" s="14" t="s">
        <v>22</v>
      </c>
      <c r="AY810" s="254" t="s">
        <v>133</v>
      </c>
    </row>
    <row r="811" s="2" customFormat="1" ht="16.5" customHeight="1">
      <c r="A811" s="40"/>
      <c r="B811" s="41"/>
      <c r="C811" s="220" t="s">
        <v>1109</v>
      </c>
      <c r="D811" s="220" t="s">
        <v>136</v>
      </c>
      <c r="E811" s="221" t="s">
        <v>1110</v>
      </c>
      <c r="F811" s="222" t="s">
        <v>1111</v>
      </c>
      <c r="G811" s="223" t="s">
        <v>354</v>
      </c>
      <c r="H811" s="224">
        <v>36</v>
      </c>
      <c r="I811" s="225"/>
      <c r="J811" s="226">
        <f>ROUND(I811*H811,2)</f>
        <v>0</v>
      </c>
      <c r="K811" s="222" t="s">
        <v>140</v>
      </c>
      <c r="L811" s="46"/>
      <c r="M811" s="227" t="s">
        <v>20</v>
      </c>
      <c r="N811" s="228" t="s">
        <v>47</v>
      </c>
      <c r="O811" s="86"/>
      <c r="P811" s="229">
        <f>O811*H811</f>
        <v>0</v>
      </c>
      <c r="Q811" s="229">
        <v>0.0065199999999999998</v>
      </c>
      <c r="R811" s="229">
        <f>Q811*H811</f>
        <v>0.23471999999999998</v>
      </c>
      <c r="S811" s="229">
        <v>0</v>
      </c>
      <c r="T811" s="230">
        <f>S811*H811</f>
        <v>0</v>
      </c>
      <c r="U811" s="40"/>
      <c r="V811" s="40"/>
      <c r="W811" s="40"/>
      <c r="X811" s="40"/>
      <c r="Y811" s="40"/>
      <c r="Z811" s="40"/>
      <c r="AA811" s="40"/>
      <c r="AB811" s="40"/>
      <c r="AC811" s="40"/>
      <c r="AD811" s="40"/>
      <c r="AE811" s="40"/>
      <c r="AR811" s="231" t="s">
        <v>256</v>
      </c>
      <c r="AT811" s="231" t="s">
        <v>136</v>
      </c>
      <c r="AU811" s="231" t="s">
        <v>85</v>
      </c>
      <c r="AY811" s="19" t="s">
        <v>133</v>
      </c>
      <c r="BE811" s="232">
        <f>IF(N811="základní",J811,0)</f>
        <v>0</v>
      </c>
      <c r="BF811" s="232">
        <f>IF(N811="snížená",J811,0)</f>
        <v>0</v>
      </c>
      <c r="BG811" s="232">
        <f>IF(N811="zákl. přenesená",J811,0)</f>
        <v>0</v>
      </c>
      <c r="BH811" s="232">
        <f>IF(N811="sníž. přenesená",J811,0)</f>
        <v>0</v>
      </c>
      <c r="BI811" s="232">
        <f>IF(N811="nulová",J811,0)</f>
        <v>0</v>
      </c>
      <c r="BJ811" s="19" t="s">
        <v>22</v>
      </c>
      <c r="BK811" s="232">
        <f>ROUND(I811*H811,2)</f>
        <v>0</v>
      </c>
      <c r="BL811" s="19" t="s">
        <v>256</v>
      </c>
      <c r="BM811" s="231" t="s">
        <v>1112</v>
      </c>
    </row>
    <row r="812" s="14" customFormat="1">
      <c r="A812" s="14"/>
      <c r="B812" s="244"/>
      <c r="C812" s="245"/>
      <c r="D812" s="235" t="s">
        <v>147</v>
      </c>
      <c r="E812" s="246" t="s">
        <v>20</v>
      </c>
      <c r="F812" s="247" t="s">
        <v>1035</v>
      </c>
      <c r="G812" s="245"/>
      <c r="H812" s="248">
        <v>36</v>
      </c>
      <c r="I812" s="249"/>
      <c r="J812" s="245"/>
      <c r="K812" s="245"/>
      <c r="L812" s="250"/>
      <c r="M812" s="251"/>
      <c r="N812" s="252"/>
      <c r="O812" s="252"/>
      <c r="P812" s="252"/>
      <c r="Q812" s="252"/>
      <c r="R812" s="252"/>
      <c r="S812" s="252"/>
      <c r="T812" s="253"/>
      <c r="U812" s="14"/>
      <c r="V812" s="14"/>
      <c r="W812" s="14"/>
      <c r="X812" s="14"/>
      <c r="Y812" s="14"/>
      <c r="Z812" s="14"/>
      <c r="AA812" s="14"/>
      <c r="AB812" s="14"/>
      <c r="AC812" s="14"/>
      <c r="AD812" s="14"/>
      <c r="AE812" s="14"/>
      <c r="AT812" s="254" t="s">
        <v>147</v>
      </c>
      <c r="AU812" s="254" t="s">
        <v>85</v>
      </c>
      <c r="AV812" s="14" t="s">
        <v>85</v>
      </c>
      <c r="AW812" s="14" t="s">
        <v>38</v>
      </c>
      <c r="AX812" s="14" t="s">
        <v>22</v>
      </c>
      <c r="AY812" s="254" t="s">
        <v>133</v>
      </c>
    </row>
    <row r="813" s="2" customFormat="1" ht="16.5" customHeight="1">
      <c r="A813" s="40"/>
      <c r="B813" s="41"/>
      <c r="C813" s="220" t="s">
        <v>1113</v>
      </c>
      <c r="D813" s="220" t="s">
        <v>136</v>
      </c>
      <c r="E813" s="221" t="s">
        <v>1114</v>
      </c>
      <c r="F813" s="222" t="s">
        <v>1115</v>
      </c>
      <c r="G813" s="223" t="s">
        <v>354</v>
      </c>
      <c r="H813" s="224">
        <v>60.5</v>
      </c>
      <c r="I813" s="225"/>
      <c r="J813" s="226">
        <f>ROUND(I813*H813,2)</f>
        <v>0</v>
      </c>
      <c r="K813" s="222" t="s">
        <v>207</v>
      </c>
      <c r="L813" s="46"/>
      <c r="M813" s="227" t="s">
        <v>20</v>
      </c>
      <c r="N813" s="228" t="s">
        <v>47</v>
      </c>
      <c r="O813" s="86"/>
      <c r="P813" s="229">
        <f>O813*H813</f>
        <v>0</v>
      </c>
      <c r="Q813" s="229">
        <v>0.0037100000000000002</v>
      </c>
      <c r="R813" s="229">
        <f>Q813*H813</f>
        <v>0.22445500000000002</v>
      </c>
      <c r="S813" s="229">
        <v>0</v>
      </c>
      <c r="T813" s="230">
        <f>S813*H813</f>
        <v>0</v>
      </c>
      <c r="U813" s="40"/>
      <c r="V813" s="40"/>
      <c r="W813" s="40"/>
      <c r="X813" s="40"/>
      <c r="Y813" s="40"/>
      <c r="Z813" s="40"/>
      <c r="AA813" s="40"/>
      <c r="AB813" s="40"/>
      <c r="AC813" s="40"/>
      <c r="AD813" s="40"/>
      <c r="AE813" s="40"/>
      <c r="AR813" s="231" t="s">
        <v>256</v>
      </c>
      <c r="AT813" s="231" t="s">
        <v>136</v>
      </c>
      <c r="AU813" s="231" t="s">
        <v>85</v>
      </c>
      <c r="AY813" s="19" t="s">
        <v>133</v>
      </c>
      <c r="BE813" s="232">
        <f>IF(N813="základní",J813,0)</f>
        <v>0</v>
      </c>
      <c r="BF813" s="232">
        <f>IF(N813="snížená",J813,0)</f>
        <v>0</v>
      </c>
      <c r="BG813" s="232">
        <f>IF(N813="zákl. přenesená",J813,0)</f>
        <v>0</v>
      </c>
      <c r="BH813" s="232">
        <f>IF(N813="sníž. přenesená",J813,0)</f>
        <v>0</v>
      </c>
      <c r="BI813" s="232">
        <f>IF(N813="nulová",J813,0)</f>
        <v>0</v>
      </c>
      <c r="BJ813" s="19" t="s">
        <v>22</v>
      </c>
      <c r="BK813" s="232">
        <f>ROUND(I813*H813,2)</f>
        <v>0</v>
      </c>
      <c r="BL813" s="19" t="s">
        <v>256</v>
      </c>
      <c r="BM813" s="231" t="s">
        <v>1116</v>
      </c>
    </row>
    <row r="814" s="14" customFormat="1">
      <c r="A814" s="14"/>
      <c r="B814" s="244"/>
      <c r="C814" s="245"/>
      <c r="D814" s="235" t="s">
        <v>147</v>
      </c>
      <c r="E814" s="246" t="s">
        <v>20</v>
      </c>
      <c r="F814" s="247" t="s">
        <v>1117</v>
      </c>
      <c r="G814" s="245"/>
      <c r="H814" s="248">
        <v>60.5</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147</v>
      </c>
      <c r="AU814" s="254" t="s">
        <v>85</v>
      </c>
      <c r="AV814" s="14" t="s">
        <v>85</v>
      </c>
      <c r="AW814" s="14" t="s">
        <v>38</v>
      </c>
      <c r="AX814" s="14" t="s">
        <v>22</v>
      </c>
      <c r="AY814" s="254" t="s">
        <v>133</v>
      </c>
    </row>
    <row r="815" s="2" customFormat="1" ht="16.5" customHeight="1">
      <c r="A815" s="40"/>
      <c r="B815" s="41"/>
      <c r="C815" s="220" t="s">
        <v>1118</v>
      </c>
      <c r="D815" s="220" t="s">
        <v>136</v>
      </c>
      <c r="E815" s="221" t="s">
        <v>1119</v>
      </c>
      <c r="F815" s="222" t="s">
        <v>1120</v>
      </c>
      <c r="G815" s="223" t="s">
        <v>480</v>
      </c>
      <c r="H815" s="224">
        <v>1</v>
      </c>
      <c r="I815" s="225"/>
      <c r="J815" s="226">
        <f>ROUND(I815*H815,2)</f>
        <v>0</v>
      </c>
      <c r="K815" s="222" t="s">
        <v>140</v>
      </c>
      <c r="L815" s="46"/>
      <c r="M815" s="227" t="s">
        <v>20</v>
      </c>
      <c r="N815" s="228" t="s">
        <v>47</v>
      </c>
      <c r="O815" s="86"/>
      <c r="P815" s="229">
        <f>O815*H815</f>
        <v>0</v>
      </c>
      <c r="Q815" s="229">
        <v>0</v>
      </c>
      <c r="R815" s="229">
        <f>Q815*H815</f>
        <v>0</v>
      </c>
      <c r="S815" s="229">
        <v>0</v>
      </c>
      <c r="T815" s="230">
        <f>S815*H815</f>
        <v>0</v>
      </c>
      <c r="U815" s="40"/>
      <c r="V815" s="40"/>
      <c r="W815" s="40"/>
      <c r="X815" s="40"/>
      <c r="Y815" s="40"/>
      <c r="Z815" s="40"/>
      <c r="AA815" s="40"/>
      <c r="AB815" s="40"/>
      <c r="AC815" s="40"/>
      <c r="AD815" s="40"/>
      <c r="AE815" s="40"/>
      <c r="AR815" s="231" t="s">
        <v>256</v>
      </c>
      <c r="AT815" s="231" t="s">
        <v>136</v>
      </c>
      <c r="AU815" s="231" t="s">
        <v>85</v>
      </c>
      <c r="AY815" s="19" t="s">
        <v>133</v>
      </c>
      <c r="BE815" s="232">
        <f>IF(N815="základní",J815,0)</f>
        <v>0</v>
      </c>
      <c r="BF815" s="232">
        <f>IF(N815="snížená",J815,0)</f>
        <v>0</v>
      </c>
      <c r="BG815" s="232">
        <f>IF(N815="zákl. přenesená",J815,0)</f>
        <v>0</v>
      </c>
      <c r="BH815" s="232">
        <f>IF(N815="sníž. přenesená",J815,0)</f>
        <v>0</v>
      </c>
      <c r="BI815" s="232">
        <f>IF(N815="nulová",J815,0)</f>
        <v>0</v>
      </c>
      <c r="BJ815" s="19" t="s">
        <v>22</v>
      </c>
      <c r="BK815" s="232">
        <f>ROUND(I815*H815,2)</f>
        <v>0</v>
      </c>
      <c r="BL815" s="19" t="s">
        <v>256</v>
      </c>
      <c r="BM815" s="231" t="s">
        <v>1121</v>
      </c>
    </row>
    <row r="816" s="12" customFormat="1" ht="22.8" customHeight="1">
      <c r="A816" s="12"/>
      <c r="B816" s="204"/>
      <c r="C816" s="205"/>
      <c r="D816" s="206" t="s">
        <v>75</v>
      </c>
      <c r="E816" s="218" t="s">
        <v>1122</v>
      </c>
      <c r="F816" s="218" t="s">
        <v>1123</v>
      </c>
      <c r="G816" s="205"/>
      <c r="H816" s="205"/>
      <c r="I816" s="208"/>
      <c r="J816" s="219">
        <f>BK816</f>
        <v>0</v>
      </c>
      <c r="K816" s="205"/>
      <c r="L816" s="210"/>
      <c r="M816" s="211"/>
      <c r="N816" s="212"/>
      <c r="O816" s="212"/>
      <c r="P816" s="213">
        <f>SUM(P817:P837)</f>
        <v>0</v>
      </c>
      <c r="Q816" s="212"/>
      <c r="R816" s="213">
        <f>SUM(R817:R837)</f>
        <v>0.021274440000000002</v>
      </c>
      <c r="S816" s="212"/>
      <c r="T816" s="214">
        <f>SUM(T817:T837)</f>
        <v>0.020634509999999998</v>
      </c>
      <c r="U816" s="12"/>
      <c r="V816" s="12"/>
      <c r="W816" s="12"/>
      <c r="X816" s="12"/>
      <c r="Y816" s="12"/>
      <c r="Z816" s="12"/>
      <c r="AA816" s="12"/>
      <c r="AB816" s="12"/>
      <c r="AC816" s="12"/>
      <c r="AD816" s="12"/>
      <c r="AE816" s="12"/>
      <c r="AR816" s="215" t="s">
        <v>85</v>
      </c>
      <c r="AT816" s="216" t="s">
        <v>75</v>
      </c>
      <c r="AU816" s="216" t="s">
        <v>22</v>
      </c>
      <c r="AY816" s="215" t="s">
        <v>133</v>
      </c>
      <c r="BK816" s="217">
        <f>SUM(BK817:BK837)</f>
        <v>0</v>
      </c>
    </row>
    <row r="817" s="2" customFormat="1" ht="24" customHeight="1">
      <c r="A817" s="40"/>
      <c r="B817" s="41"/>
      <c r="C817" s="220" t="s">
        <v>1124</v>
      </c>
      <c r="D817" s="220" t="s">
        <v>136</v>
      </c>
      <c r="E817" s="221" t="s">
        <v>1125</v>
      </c>
      <c r="F817" s="222" t="s">
        <v>1126</v>
      </c>
      <c r="G817" s="223" t="s">
        <v>183</v>
      </c>
      <c r="H817" s="224">
        <v>158.727</v>
      </c>
      <c r="I817" s="225"/>
      <c r="J817" s="226">
        <f>ROUND(I817*H817,2)</f>
        <v>0</v>
      </c>
      <c r="K817" s="222" t="s">
        <v>207</v>
      </c>
      <c r="L817" s="46"/>
      <c r="M817" s="227" t="s">
        <v>20</v>
      </c>
      <c r="N817" s="228" t="s">
        <v>47</v>
      </c>
      <c r="O817" s="86"/>
      <c r="P817" s="229">
        <f>O817*H817</f>
        <v>0</v>
      </c>
      <c r="Q817" s="229">
        <v>0</v>
      </c>
      <c r="R817" s="229">
        <f>Q817*H817</f>
        <v>0</v>
      </c>
      <c r="S817" s="229">
        <v>0</v>
      </c>
      <c r="T817" s="230">
        <f>S817*H817</f>
        <v>0</v>
      </c>
      <c r="U817" s="40"/>
      <c r="V817" s="40"/>
      <c r="W817" s="40"/>
      <c r="X817" s="40"/>
      <c r="Y817" s="40"/>
      <c r="Z817" s="40"/>
      <c r="AA817" s="40"/>
      <c r="AB817" s="40"/>
      <c r="AC817" s="40"/>
      <c r="AD817" s="40"/>
      <c r="AE817" s="40"/>
      <c r="AR817" s="231" t="s">
        <v>256</v>
      </c>
      <c r="AT817" s="231" t="s">
        <v>136</v>
      </c>
      <c r="AU817" s="231" t="s">
        <v>85</v>
      </c>
      <c r="AY817" s="19" t="s">
        <v>133</v>
      </c>
      <c r="BE817" s="232">
        <f>IF(N817="základní",J817,0)</f>
        <v>0</v>
      </c>
      <c r="BF817" s="232">
        <f>IF(N817="snížená",J817,0)</f>
        <v>0</v>
      </c>
      <c r="BG817" s="232">
        <f>IF(N817="zákl. přenesená",J817,0)</f>
        <v>0</v>
      </c>
      <c r="BH817" s="232">
        <f>IF(N817="sníž. přenesená",J817,0)</f>
        <v>0</v>
      </c>
      <c r="BI817" s="232">
        <f>IF(N817="nulová",J817,0)</f>
        <v>0</v>
      </c>
      <c r="BJ817" s="19" t="s">
        <v>22</v>
      </c>
      <c r="BK817" s="232">
        <f>ROUND(I817*H817,2)</f>
        <v>0</v>
      </c>
      <c r="BL817" s="19" t="s">
        <v>256</v>
      </c>
      <c r="BM817" s="231" t="s">
        <v>1127</v>
      </c>
    </row>
    <row r="818" s="2" customFormat="1">
      <c r="A818" s="40"/>
      <c r="B818" s="41"/>
      <c r="C818" s="42"/>
      <c r="D818" s="235" t="s">
        <v>288</v>
      </c>
      <c r="E818" s="42"/>
      <c r="F818" s="276" t="s">
        <v>1128</v>
      </c>
      <c r="G818" s="42"/>
      <c r="H818" s="42"/>
      <c r="I818" s="138"/>
      <c r="J818" s="42"/>
      <c r="K818" s="42"/>
      <c r="L818" s="46"/>
      <c r="M818" s="277"/>
      <c r="N818" s="278"/>
      <c r="O818" s="86"/>
      <c r="P818" s="86"/>
      <c r="Q818" s="86"/>
      <c r="R818" s="86"/>
      <c r="S818" s="86"/>
      <c r="T818" s="87"/>
      <c r="U818" s="40"/>
      <c r="V818" s="40"/>
      <c r="W818" s="40"/>
      <c r="X818" s="40"/>
      <c r="Y818" s="40"/>
      <c r="Z818" s="40"/>
      <c r="AA818" s="40"/>
      <c r="AB818" s="40"/>
      <c r="AC818" s="40"/>
      <c r="AD818" s="40"/>
      <c r="AE818" s="40"/>
      <c r="AT818" s="19" t="s">
        <v>288</v>
      </c>
      <c r="AU818" s="19" t="s">
        <v>85</v>
      </c>
    </row>
    <row r="819" s="13" customFormat="1">
      <c r="A819" s="13"/>
      <c r="B819" s="233"/>
      <c r="C819" s="234"/>
      <c r="D819" s="235" t="s">
        <v>147</v>
      </c>
      <c r="E819" s="236" t="s">
        <v>20</v>
      </c>
      <c r="F819" s="237" t="s">
        <v>708</v>
      </c>
      <c r="G819" s="234"/>
      <c r="H819" s="236" t="s">
        <v>20</v>
      </c>
      <c r="I819" s="238"/>
      <c r="J819" s="234"/>
      <c r="K819" s="234"/>
      <c r="L819" s="239"/>
      <c r="M819" s="240"/>
      <c r="N819" s="241"/>
      <c r="O819" s="241"/>
      <c r="P819" s="241"/>
      <c r="Q819" s="241"/>
      <c r="R819" s="241"/>
      <c r="S819" s="241"/>
      <c r="T819" s="242"/>
      <c r="U819" s="13"/>
      <c r="V819" s="13"/>
      <c r="W819" s="13"/>
      <c r="X819" s="13"/>
      <c r="Y819" s="13"/>
      <c r="Z819" s="13"/>
      <c r="AA819" s="13"/>
      <c r="AB819" s="13"/>
      <c r="AC819" s="13"/>
      <c r="AD819" s="13"/>
      <c r="AE819" s="13"/>
      <c r="AT819" s="243" t="s">
        <v>147</v>
      </c>
      <c r="AU819" s="243" t="s">
        <v>85</v>
      </c>
      <c r="AV819" s="13" t="s">
        <v>22</v>
      </c>
      <c r="AW819" s="13" t="s">
        <v>38</v>
      </c>
      <c r="AX819" s="13" t="s">
        <v>76</v>
      </c>
      <c r="AY819" s="243" t="s">
        <v>133</v>
      </c>
    </row>
    <row r="820" s="13" customFormat="1">
      <c r="A820" s="13"/>
      <c r="B820" s="233"/>
      <c r="C820" s="234"/>
      <c r="D820" s="235" t="s">
        <v>147</v>
      </c>
      <c r="E820" s="236" t="s">
        <v>20</v>
      </c>
      <c r="F820" s="237" t="s">
        <v>1129</v>
      </c>
      <c r="G820" s="234"/>
      <c r="H820" s="236" t="s">
        <v>20</v>
      </c>
      <c r="I820" s="238"/>
      <c r="J820" s="234"/>
      <c r="K820" s="234"/>
      <c r="L820" s="239"/>
      <c r="M820" s="240"/>
      <c r="N820" s="241"/>
      <c r="O820" s="241"/>
      <c r="P820" s="241"/>
      <c r="Q820" s="241"/>
      <c r="R820" s="241"/>
      <c r="S820" s="241"/>
      <c r="T820" s="242"/>
      <c r="U820" s="13"/>
      <c r="V820" s="13"/>
      <c r="W820" s="13"/>
      <c r="X820" s="13"/>
      <c r="Y820" s="13"/>
      <c r="Z820" s="13"/>
      <c r="AA820" s="13"/>
      <c r="AB820" s="13"/>
      <c r="AC820" s="13"/>
      <c r="AD820" s="13"/>
      <c r="AE820" s="13"/>
      <c r="AT820" s="243" t="s">
        <v>147</v>
      </c>
      <c r="AU820" s="243" t="s">
        <v>85</v>
      </c>
      <c r="AV820" s="13" t="s">
        <v>22</v>
      </c>
      <c r="AW820" s="13" t="s">
        <v>38</v>
      </c>
      <c r="AX820" s="13" t="s">
        <v>76</v>
      </c>
      <c r="AY820" s="243" t="s">
        <v>133</v>
      </c>
    </row>
    <row r="821" s="13" customFormat="1">
      <c r="A821" s="13"/>
      <c r="B821" s="233"/>
      <c r="C821" s="234"/>
      <c r="D821" s="235" t="s">
        <v>147</v>
      </c>
      <c r="E821" s="236" t="s">
        <v>20</v>
      </c>
      <c r="F821" s="237" t="s">
        <v>709</v>
      </c>
      <c r="G821" s="234"/>
      <c r="H821" s="236" t="s">
        <v>20</v>
      </c>
      <c r="I821" s="238"/>
      <c r="J821" s="234"/>
      <c r="K821" s="234"/>
      <c r="L821" s="239"/>
      <c r="M821" s="240"/>
      <c r="N821" s="241"/>
      <c r="O821" s="241"/>
      <c r="P821" s="241"/>
      <c r="Q821" s="241"/>
      <c r="R821" s="241"/>
      <c r="S821" s="241"/>
      <c r="T821" s="242"/>
      <c r="U821" s="13"/>
      <c r="V821" s="13"/>
      <c r="W821" s="13"/>
      <c r="X821" s="13"/>
      <c r="Y821" s="13"/>
      <c r="Z821" s="13"/>
      <c r="AA821" s="13"/>
      <c r="AB821" s="13"/>
      <c r="AC821" s="13"/>
      <c r="AD821" s="13"/>
      <c r="AE821" s="13"/>
      <c r="AT821" s="243" t="s">
        <v>147</v>
      </c>
      <c r="AU821" s="243" t="s">
        <v>85</v>
      </c>
      <c r="AV821" s="13" t="s">
        <v>22</v>
      </c>
      <c r="AW821" s="13" t="s">
        <v>38</v>
      </c>
      <c r="AX821" s="13" t="s">
        <v>76</v>
      </c>
      <c r="AY821" s="243" t="s">
        <v>133</v>
      </c>
    </row>
    <row r="822" s="14" customFormat="1">
      <c r="A822" s="14"/>
      <c r="B822" s="244"/>
      <c r="C822" s="245"/>
      <c r="D822" s="235" t="s">
        <v>147</v>
      </c>
      <c r="E822" s="246" t="s">
        <v>20</v>
      </c>
      <c r="F822" s="247" t="s">
        <v>813</v>
      </c>
      <c r="G822" s="245"/>
      <c r="H822" s="248">
        <v>82.603999999999999</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147</v>
      </c>
      <c r="AU822" s="254" t="s">
        <v>85</v>
      </c>
      <c r="AV822" s="14" t="s">
        <v>85</v>
      </c>
      <c r="AW822" s="14" t="s">
        <v>38</v>
      </c>
      <c r="AX822" s="14" t="s">
        <v>76</v>
      </c>
      <c r="AY822" s="254" t="s">
        <v>133</v>
      </c>
    </row>
    <row r="823" s="14" customFormat="1">
      <c r="A823" s="14"/>
      <c r="B823" s="244"/>
      <c r="C823" s="245"/>
      <c r="D823" s="235" t="s">
        <v>147</v>
      </c>
      <c r="E823" s="246" t="s">
        <v>20</v>
      </c>
      <c r="F823" s="247" t="s">
        <v>814</v>
      </c>
      <c r="G823" s="245"/>
      <c r="H823" s="248">
        <v>39.494</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147</v>
      </c>
      <c r="AU823" s="254" t="s">
        <v>85</v>
      </c>
      <c r="AV823" s="14" t="s">
        <v>85</v>
      </c>
      <c r="AW823" s="14" t="s">
        <v>38</v>
      </c>
      <c r="AX823" s="14" t="s">
        <v>76</v>
      </c>
      <c r="AY823" s="254" t="s">
        <v>133</v>
      </c>
    </row>
    <row r="824" s="14" customFormat="1">
      <c r="A824" s="14"/>
      <c r="B824" s="244"/>
      <c r="C824" s="245"/>
      <c r="D824" s="235" t="s">
        <v>147</v>
      </c>
      <c r="E824" s="246" t="s">
        <v>20</v>
      </c>
      <c r="F824" s="247" t="s">
        <v>1130</v>
      </c>
      <c r="G824" s="245"/>
      <c r="H824" s="248">
        <v>36.628999999999998</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147</v>
      </c>
      <c r="AU824" s="254" t="s">
        <v>85</v>
      </c>
      <c r="AV824" s="14" t="s">
        <v>85</v>
      </c>
      <c r="AW824" s="14" t="s">
        <v>38</v>
      </c>
      <c r="AX824" s="14" t="s">
        <v>76</v>
      </c>
      <c r="AY824" s="254" t="s">
        <v>133</v>
      </c>
    </row>
    <row r="825" s="15" customFormat="1">
      <c r="A825" s="15"/>
      <c r="B825" s="255"/>
      <c r="C825" s="256"/>
      <c r="D825" s="235" t="s">
        <v>147</v>
      </c>
      <c r="E825" s="257" t="s">
        <v>20</v>
      </c>
      <c r="F825" s="258" t="s">
        <v>159</v>
      </c>
      <c r="G825" s="256"/>
      <c r="H825" s="259">
        <v>158.727</v>
      </c>
      <c r="I825" s="260"/>
      <c r="J825" s="256"/>
      <c r="K825" s="256"/>
      <c r="L825" s="261"/>
      <c r="M825" s="262"/>
      <c r="N825" s="263"/>
      <c r="O825" s="263"/>
      <c r="P825" s="263"/>
      <c r="Q825" s="263"/>
      <c r="R825" s="263"/>
      <c r="S825" s="263"/>
      <c r="T825" s="264"/>
      <c r="U825" s="15"/>
      <c r="V825" s="15"/>
      <c r="W825" s="15"/>
      <c r="X825" s="15"/>
      <c r="Y825" s="15"/>
      <c r="Z825" s="15"/>
      <c r="AA825" s="15"/>
      <c r="AB825" s="15"/>
      <c r="AC825" s="15"/>
      <c r="AD825" s="15"/>
      <c r="AE825" s="15"/>
      <c r="AT825" s="265" t="s">
        <v>147</v>
      </c>
      <c r="AU825" s="265" t="s">
        <v>85</v>
      </c>
      <c r="AV825" s="15" t="s">
        <v>160</v>
      </c>
      <c r="AW825" s="15" t="s">
        <v>38</v>
      </c>
      <c r="AX825" s="15" t="s">
        <v>22</v>
      </c>
      <c r="AY825" s="265" t="s">
        <v>133</v>
      </c>
    </row>
    <row r="826" s="2" customFormat="1" ht="24" customHeight="1">
      <c r="A826" s="40"/>
      <c r="B826" s="41"/>
      <c r="C826" s="266" t="s">
        <v>1131</v>
      </c>
      <c r="D826" s="266" t="s">
        <v>220</v>
      </c>
      <c r="E826" s="267" t="s">
        <v>1132</v>
      </c>
      <c r="F826" s="268" t="s">
        <v>1133</v>
      </c>
      <c r="G826" s="269" t="s">
        <v>183</v>
      </c>
      <c r="H826" s="270">
        <v>177.28700000000001</v>
      </c>
      <c r="I826" s="271"/>
      <c r="J826" s="272">
        <f>ROUND(I826*H826,2)</f>
        <v>0</v>
      </c>
      <c r="K826" s="268" t="s">
        <v>140</v>
      </c>
      <c r="L826" s="273"/>
      <c r="M826" s="274" t="s">
        <v>20</v>
      </c>
      <c r="N826" s="275" t="s">
        <v>47</v>
      </c>
      <c r="O826" s="86"/>
      <c r="P826" s="229">
        <f>O826*H826</f>
        <v>0</v>
      </c>
      <c r="Q826" s="229">
        <v>0.00012</v>
      </c>
      <c r="R826" s="229">
        <f>Q826*H826</f>
        <v>0.021274440000000002</v>
      </c>
      <c r="S826" s="229">
        <v>0</v>
      </c>
      <c r="T826" s="230">
        <f>S826*H826</f>
        <v>0</v>
      </c>
      <c r="U826" s="40"/>
      <c r="V826" s="40"/>
      <c r="W826" s="40"/>
      <c r="X826" s="40"/>
      <c r="Y826" s="40"/>
      <c r="Z826" s="40"/>
      <c r="AA826" s="40"/>
      <c r="AB826" s="40"/>
      <c r="AC826" s="40"/>
      <c r="AD826" s="40"/>
      <c r="AE826" s="40"/>
      <c r="AR826" s="231" t="s">
        <v>358</v>
      </c>
      <c r="AT826" s="231" t="s">
        <v>220</v>
      </c>
      <c r="AU826" s="231" t="s">
        <v>85</v>
      </c>
      <c r="AY826" s="19" t="s">
        <v>133</v>
      </c>
      <c r="BE826" s="232">
        <f>IF(N826="základní",J826,0)</f>
        <v>0</v>
      </c>
      <c r="BF826" s="232">
        <f>IF(N826="snížená",J826,0)</f>
        <v>0</v>
      </c>
      <c r="BG826" s="232">
        <f>IF(N826="zákl. přenesená",J826,0)</f>
        <v>0</v>
      </c>
      <c r="BH826" s="232">
        <f>IF(N826="sníž. přenesená",J826,0)</f>
        <v>0</v>
      </c>
      <c r="BI826" s="232">
        <f>IF(N826="nulová",J826,0)</f>
        <v>0</v>
      </c>
      <c r="BJ826" s="19" t="s">
        <v>22</v>
      </c>
      <c r="BK826" s="232">
        <f>ROUND(I826*H826,2)</f>
        <v>0</v>
      </c>
      <c r="BL826" s="19" t="s">
        <v>256</v>
      </c>
      <c r="BM826" s="231" t="s">
        <v>1134</v>
      </c>
    </row>
    <row r="827" s="14" customFormat="1">
      <c r="A827" s="14"/>
      <c r="B827" s="244"/>
      <c r="C827" s="245"/>
      <c r="D827" s="235" t="s">
        <v>147</v>
      </c>
      <c r="E827" s="246" t="s">
        <v>20</v>
      </c>
      <c r="F827" s="247" t="s">
        <v>1135</v>
      </c>
      <c r="G827" s="245"/>
      <c r="H827" s="248">
        <v>177.28700000000001</v>
      </c>
      <c r="I827" s="249"/>
      <c r="J827" s="245"/>
      <c r="K827" s="245"/>
      <c r="L827" s="250"/>
      <c r="M827" s="251"/>
      <c r="N827" s="252"/>
      <c r="O827" s="252"/>
      <c r="P827" s="252"/>
      <c r="Q827" s="252"/>
      <c r="R827" s="252"/>
      <c r="S827" s="252"/>
      <c r="T827" s="253"/>
      <c r="U827" s="14"/>
      <c r="V827" s="14"/>
      <c r="W827" s="14"/>
      <c r="X827" s="14"/>
      <c r="Y827" s="14"/>
      <c r="Z827" s="14"/>
      <c r="AA827" s="14"/>
      <c r="AB827" s="14"/>
      <c r="AC827" s="14"/>
      <c r="AD827" s="14"/>
      <c r="AE827" s="14"/>
      <c r="AT827" s="254" t="s">
        <v>147</v>
      </c>
      <c r="AU827" s="254" t="s">
        <v>85</v>
      </c>
      <c r="AV827" s="14" t="s">
        <v>85</v>
      </c>
      <c r="AW827" s="14" t="s">
        <v>38</v>
      </c>
      <c r="AX827" s="14" t="s">
        <v>22</v>
      </c>
      <c r="AY827" s="254" t="s">
        <v>133</v>
      </c>
    </row>
    <row r="828" s="2" customFormat="1" ht="24" customHeight="1">
      <c r="A828" s="40"/>
      <c r="B828" s="41"/>
      <c r="C828" s="220" t="s">
        <v>1136</v>
      </c>
      <c r="D828" s="220" t="s">
        <v>136</v>
      </c>
      <c r="E828" s="221" t="s">
        <v>1137</v>
      </c>
      <c r="F828" s="222" t="s">
        <v>1138</v>
      </c>
      <c r="G828" s="223" t="s">
        <v>183</v>
      </c>
      <c r="H828" s="224">
        <v>158.727</v>
      </c>
      <c r="I828" s="225"/>
      <c r="J828" s="226">
        <f>ROUND(I828*H828,2)</f>
        <v>0</v>
      </c>
      <c r="K828" s="222" t="s">
        <v>207</v>
      </c>
      <c r="L828" s="46"/>
      <c r="M828" s="227" t="s">
        <v>20</v>
      </c>
      <c r="N828" s="228" t="s">
        <v>47</v>
      </c>
      <c r="O828" s="86"/>
      <c r="P828" s="229">
        <f>O828*H828</f>
        <v>0</v>
      </c>
      <c r="Q828" s="229">
        <v>0</v>
      </c>
      <c r="R828" s="229">
        <f>Q828*H828</f>
        <v>0</v>
      </c>
      <c r="S828" s="229">
        <v>0</v>
      </c>
      <c r="T828" s="230">
        <f>S828*H828</f>
        <v>0</v>
      </c>
      <c r="U828" s="40"/>
      <c r="V828" s="40"/>
      <c r="W828" s="40"/>
      <c r="X828" s="40"/>
      <c r="Y828" s="40"/>
      <c r="Z828" s="40"/>
      <c r="AA828" s="40"/>
      <c r="AB828" s="40"/>
      <c r="AC828" s="40"/>
      <c r="AD828" s="40"/>
      <c r="AE828" s="40"/>
      <c r="AR828" s="231" t="s">
        <v>256</v>
      </c>
      <c r="AT828" s="231" t="s">
        <v>136</v>
      </c>
      <c r="AU828" s="231" t="s">
        <v>85</v>
      </c>
      <c r="AY828" s="19" t="s">
        <v>133</v>
      </c>
      <c r="BE828" s="232">
        <f>IF(N828="základní",J828,0)</f>
        <v>0</v>
      </c>
      <c r="BF828" s="232">
        <f>IF(N828="snížená",J828,0)</f>
        <v>0</v>
      </c>
      <c r="BG828" s="232">
        <f>IF(N828="zákl. přenesená",J828,0)</f>
        <v>0</v>
      </c>
      <c r="BH828" s="232">
        <f>IF(N828="sníž. přenesená",J828,0)</f>
        <v>0</v>
      </c>
      <c r="BI828" s="232">
        <f>IF(N828="nulová",J828,0)</f>
        <v>0</v>
      </c>
      <c r="BJ828" s="19" t="s">
        <v>22</v>
      </c>
      <c r="BK828" s="232">
        <f>ROUND(I828*H828,2)</f>
        <v>0</v>
      </c>
      <c r="BL828" s="19" t="s">
        <v>256</v>
      </c>
      <c r="BM828" s="231" t="s">
        <v>1139</v>
      </c>
    </row>
    <row r="829" s="2" customFormat="1">
      <c r="A829" s="40"/>
      <c r="B829" s="41"/>
      <c r="C829" s="42"/>
      <c r="D829" s="235" t="s">
        <v>288</v>
      </c>
      <c r="E829" s="42"/>
      <c r="F829" s="276" t="s">
        <v>1128</v>
      </c>
      <c r="G829" s="42"/>
      <c r="H829" s="42"/>
      <c r="I829" s="138"/>
      <c r="J829" s="42"/>
      <c r="K829" s="42"/>
      <c r="L829" s="46"/>
      <c r="M829" s="277"/>
      <c r="N829" s="278"/>
      <c r="O829" s="86"/>
      <c r="P829" s="86"/>
      <c r="Q829" s="86"/>
      <c r="R829" s="86"/>
      <c r="S829" s="86"/>
      <c r="T829" s="87"/>
      <c r="U829" s="40"/>
      <c r="V829" s="40"/>
      <c r="W829" s="40"/>
      <c r="X829" s="40"/>
      <c r="Y829" s="40"/>
      <c r="Z829" s="40"/>
      <c r="AA829" s="40"/>
      <c r="AB829" s="40"/>
      <c r="AC829" s="40"/>
      <c r="AD829" s="40"/>
      <c r="AE829" s="40"/>
      <c r="AT829" s="19" t="s">
        <v>288</v>
      </c>
      <c r="AU829" s="19" t="s">
        <v>85</v>
      </c>
    </row>
    <row r="830" s="2" customFormat="1" ht="16.5" customHeight="1">
      <c r="A830" s="40"/>
      <c r="B830" s="41"/>
      <c r="C830" s="220" t="s">
        <v>1140</v>
      </c>
      <c r="D830" s="220" t="s">
        <v>136</v>
      </c>
      <c r="E830" s="221" t="s">
        <v>1141</v>
      </c>
      <c r="F830" s="222" t="s">
        <v>1142</v>
      </c>
      <c r="G830" s="223" t="s">
        <v>183</v>
      </c>
      <c r="H830" s="224">
        <v>158.727</v>
      </c>
      <c r="I830" s="225"/>
      <c r="J830" s="226">
        <f>ROUND(I830*H830,2)</f>
        <v>0</v>
      </c>
      <c r="K830" s="222" t="s">
        <v>207</v>
      </c>
      <c r="L830" s="46"/>
      <c r="M830" s="227" t="s">
        <v>20</v>
      </c>
      <c r="N830" s="228" t="s">
        <v>47</v>
      </c>
      <c r="O830" s="86"/>
      <c r="P830" s="229">
        <f>O830*H830</f>
        <v>0</v>
      </c>
      <c r="Q830" s="229">
        <v>0</v>
      </c>
      <c r="R830" s="229">
        <f>Q830*H830</f>
        <v>0</v>
      </c>
      <c r="S830" s="229">
        <v>0.00012999999999999999</v>
      </c>
      <c r="T830" s="230">
        <f>S830*H830</f>
        <v>0.020634509999999998</v>
      </c>
      <c r="U830" s="40"/>
      <c r="V830" s="40"/>
      <c r="W830" s="40"/>
      <c r="X830" s="40"/>
      <c r="Y830" s="40"/>
      <c r="Z830" s="40"/>
      <c r="AA830" s="40"/>
      <c r="AB830" s="40"/>
      <c r="AC830" s="40"/>
      <c r="AD830" s="40"/>
      <c r="AE830" s="40"/>
      <c r="AR830" s="231" t="s">
        <v>256</v>
      </c>
      <c r="AT830" s="231" t="s">
        <v>136</v>
      </c>
      <c r="AU830" s="231" t="s">
        <v>85</v>
      </c>
      <c r="AY830" s="19" t="s">
        <v>133</v>
      </c>
      <c r="BE830" s="232">
        <f>IF(N830="základní",J830,0)</f>
        <v>0</v>
      </c>
      <c r="BF830" s="232">
        <f>IF(N830="snížená",J830,0)</f>
        <v>0</v>
      </c>
      <c r="BG830" s="232">
        <f>IF(N830="zákl. přenesená",J830,0)</f>
        <v>0</v>
      </c>
      <c r="BH830" s="232">
        <f>IF(N830="sníž. přenesená",J830,0)</f>
        <v>0</v>
      </c>
      <c r="BI830" s="232">
        <f>IF(N830="nulová",J830,0)</f>
        <v>0</v>
      </c>
      <c r="BJ830" s="19" t="s">
        <v>22</v>
      </c>
      <c r="BK830" s="232">
        <f>ROUND(I830*H830,2)</f>
        <v>0</v>
      </c>
      <c r="BL830" s="19" t="s">
        <v>256</v>
      </c>
      <c r="BM830" s="231" t="s">
        <v>1143</v>
      </c>
    </row>
    <row r="831" s="13" customFormat="1">
      <c r="A831" s="13"/>
      <c r="B831" s="233"/>
      <c r="C831" s="234"/>
      <c r="D831" s="235" t="s">
        <v>147</v>
      </c>
      <c r="E831" s="236" t="s">
        <v>20</v>
      </c>
      <c r="F831" s="237" t="s">
        <v>708</v>
      </c>
      <c r="G831" s="234"/>
      <c r="H831" s="236" t="s">
        <v>20</v>
      </c>
      <c r="I831" s="238"/>
      <c r="J831" s="234"/>
      <c r="K831" s="234"/>
      <c r="L831" s="239"/>
      <c r="M831" s="240"/>
      <c r="N831" s="241"/>
      <c r="O831" s="241"/>
      <c r="P831" s="241"/>
      <c r="Q831" s="241"/>
      <c r="R831" s="241"/>
      <c r="S831" s="241"/>
      <c r="T831" s="242"/>
      <c r="U831" s="13"/>
      <c r="V831" s="13"/>
      <c r="W831" s="13"/>
      <c r="X831" s="13"/>
      <c r="Y831" s="13"/>
      <c r="Z831" s="13"/>
      <c r="AA831" s="13"/>
      <c r="AB831" s="13"/>
      <c r="AC831" s="13"/>
      <c r="AD831" s="13"/>
      <c r="AE831" s="13"/>
      <c r="AT831" s="243" t="s">
        <v>147</v>
      </c>
      <c r="AU831" s="243" t="s">
        <v>85</v>
      </c>
      <c r="AV831" s="13" t="s">
        <v>22</v>
      </c>
      <c r="AW831" s="13" t="s">
        <v>38</v>
      </c>
      <c r="AX831" s="13" t="s">
        <v>76</v>
      </c>
      <c r="AY831" s="243" t="s">
        <v>133</v>
      </c>
    </row>
    <row r="832" s="13" customFormat="1">
      <c r="A832" s="13"/>
      <c r="B832" s="233"/>
      <c r="C832" s="234"/>
      <c r="D832" s="235" t="s">
        <v>147</v>
      </c>
      <c r="E832" s="236" t="s">
        <v>20</v>
      </c>
      <c r="F832" s="237" t="s">
        <v>709</v>
      </c>
      <c r="G832" s="234"/>
      <c r="H832" s="236" t="s">
        <v>20</v>
      </c>
      <c r="I832" s="238"/>
      <c r="J832" s="234"/>
      <c r="K832" s="234"/>
      <c r="L832" s="239"/>
      <c r="M832" s="240"/>
      <c r="N832" s="241"/>
      <c r="O832" s="241"/>
      <c r="P832" s="241"/>
      <c r="Q832" s="241"/>
      <c r="R832" s="241"/>
      <c r="S832" s="241"/>
      <c r="T832" s="242"/>
      <c r="U832" s="13"/>
      <c r="V832" s="13"/>
      <c r="W832" s="13"/>
      <c r="X832" s="13"/>
      <c r="Y832" s="13"/>
      <c r="Z832" s="13"/>
      <c r="AA832" s="13"/>
      <c r="AB832" s="13"/>
      <c r="AC832" s="13"/>
      <c r="AD832" s="13"/>
      <c r="AE832" s="13"/>
      <c r="AT832" s="243" t="s">
        <v>147</v>
      </c>
      <c r="AU832" s="243" t="s">
        <v>85</v>
      </c>
      <c r="AV832" s="13" t="s">
        <v>22</v>
      </c>
      <c r="AW832" s="13" t="s">
        <v>38</v>
      </c>
      <c r="AX832" s="13" t="s">
        <v>76</v>
      </c>
      <c r="AY832" s="243" t="s">
        <v>133</v>
      </c>
    </row>
    <row r="833" s="14" customFormat="1">
      <c r="A833" s="14"/>
      <c r="B833" s="244"/>
      <c r="C833" s="245"/>
      <c r="D833" s="235" t="s">
        <v>147</v>
      </c>
      <c r="E833" s="246" t="s">
        <v>20</v>
      </c>
      <c r="F833" s="247" t="s">
        <v>813</v>
      </c>
      <c r="G833" s="245"/>
      <c r="H833" s="248">
        <v>82.603999999999999</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147</v>
      </c>
      <c r="AU833" s="254" t="s">
        <v>85</v>
      </c>
      <c r="AV833" s="14" t="s">
        <v>85</v>
      </c>
      <c r="AW833" s="14" t="s">
        <v>38</v>
      </c>
      <c r="AX833" s="14" t="s">
        <v>76</v>
      </c>
      <c r="AY833" s="254" t="s">
        <v>133</v>
      </c>
    </row>
    <row r="834" s="14" customFormat="1">
      <c r="A834" s="14"/>
      <c r="B834" s="244"/>
      <c r="C834" s="245"/>
      <c r="D834" s="235" t="s">
        <v>147</v>
      </c>
      <c r="E834" s="246" t="s">
        <v>20</v>
      </c>
      <c r="F834" s="247" t="s">
        <v>814</v>
      </c>
      <c r="G834" s="245"/>
      <c r="H834" s="248">
        <v>39.494</v>
      </c>
      <c r="I834" s="249"/>
      <c r="J834" s="245"/>
      <c r="K834" s="245"/>
      <c r="L834" s="250"/>
      <c r="M834" s="251"/>
      <c r="N834" s="252"/>
      <c r="O834" s="252"/>
      <c r="P834" s="252"/>
      <c r="Q834" s="252"/>
      <c r="R834" s="252"/>
      <c r="S834" s="252"/>
      <c r="T834" s="253"/>
      <c r="U834" s="14"/>
      <c r="V834" s="14"/>
      <c r="W834" s="14"/>
      <c r="X834" s="14"/>
      <c r="Y834" s="14"/>
      <c r="Z834" s="14"/>
      <c r="AA834" s="14"/>
      <c r="AB834" s="14"/>
      <c r="AC834" s="14"/>
      <c r="AD834" s="14"/>
      <c r="AE834" s="14"/>
      <c r="AT834" s="254" t="s">
        <v>147</v>
      </c>
      <c r="AU834" s="254" t="s">
        <v>85</v>
      </c>
      <c r="AV834" s="14" t="s">
        <v>85</v>
      </c>
      <c r="AW834" s="14" t="s">
        <v>38</v>
      </c>
      <c r="AX834" s="14" t="s">
        <v>76</v>
      </c>
      <c r="AY834" s="254" t="s">
        <v>133</v>
      </c>
    </row>
    <row r="835" s="14" customFormat="1">
      <c r="A835" s="14"/>
      <c r="B835" s="244"/>
      <c r="C835" s="245"/>
      <c r="D835" s="235" t="s">
        <v>147</v>
      </c>
      <c r="E835" s="246" t="s">
        <v>20</v>
      </c>
      <c r="F835" s="247" t="s">
        <v>1130</v>
      </c>
      <c r="G835" s="245"/>
      <c r="H835" s="248">
        <v>36.628999999999998</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147</v>
      </c>
      <c r="AU835" s="254" t="s">
        <v>85</v>
      </c>
      <c r="AV835" s="14" t="s">
        <v>85</v>
      </c>
      <c r="AW835" s="14" t="s">
        <v>38</v>
      </c>
      <c r="AX835" s="14" t="s">
        <v>76</v>
      </c>
      <c r="AY835" s="254" t="s">
        <v>133</v>
      </c>
    </row>
    <row r="836" s="15" customFormat="1">
      <c r="A836" s="15"/>
      <c r="B836" s="255"/>
      <c r="C836" s="256"/>
      <c r="D836" s="235" t="s">
        <v>147</v>
      </c>
      <c r="E836" s="257" t="s">
        <v>20</v>
      </c>
      <c r="F836" s="258" t="s">
        <v>159</v>
      </c>
      <c r="G836" s="256"/>
      <c r="H836" s="259">
        <v>158.727</v>
      </c>
      <c r="I836" s="260"/>
      <c r="J836" s="256"/>
      <c r="K836" s="256"/>
      <c r="L836" s="261"/>
      <c r="M836" s="262"/>
      <c r="N836" s="263"/>
      <c r="O836" s="263"/>
      <c r="P836" s="263"/>
      <c r="Q836" s="263"/>
      <c r="R836" s="263"/>
      <c r="S836" s="263"/>
      <c r="T836" s="264"/>
      <c r="U836" s="15"/>
      <c r="V836" s="15"/>
      <c r="W836" s="15"/>
      <c r="X836" s="15"/>
      <c r="Y836" s="15"/>
      <c r="Z836" s="15"/>
      <c r="AA836" s="15"/>
      <c r="AB836" s="15"/>
      <c r="AC836" s="15"/>
      <c r="AD836" s="15"/>
      <c r="AE836" s="15"/>
      <c r="AT836" s="265" t="s">
        <v>147</v>
      </c>
      <c r="AU836" s="265" t="s">
        <v>85</v>
      </c>
      <c r="AV836" s="15" t="s">
        <v>160</v>
      </c>
      <c r="AW836" s="15" t="s">
        <v>38</v>
      </c>
      <c r="AX836" s="15" t="s">
        <v>22</v>
      </c>
      <c r="AY836" s="265" t="s">
        <v>133</v>
      </c>
    </row>
    <row r="837" s="2" customFormat="1" ht="16.5" customHeight="1">
      <c r="A837" s="40"/>
      <c r="B837" s="41"/>
      <c r="C837" s="220" t="s">
        <v>1144</v>
      </c>
      <c r="D837" s="220" t="s">
        <v>136</v>
      </c>
      <c r="E837" s="221" t="s">
        <v>1145</v>
      </c>
      <c r="F837" s="222" t="s">
        <v>1146</v>
      </c>
      <c r="G837" s="223" t="s">
        <v>480</v>
      </c>
      <c r="H837" s="224">
        <v>1</v>
      </c>
      <c r="I837" s="225"/>
      <c r="J837" s="226">
        <f>ROUND(I837*H837,2)</f>
        <v>0</v>
      </c>
      <c r="K837" s="222" t="s">
        <v>140</v>
      </c>
      <c r="L837" s="46"/>
      <c r="M837" s="227" t="s">
        <v>20</v>
      </c>
      <c r="N837" s="228" t="s">
        <v>47</v>
      </c>
      <c r="O837" s="86"/>
      <c r="P837" s="229">
        <f>O837*H837</f>
        <v>0</v>
      </c>
      <c r="Q837" s="229">
        <v>0</v>
      </c>
      <c r="R837" s="229">
        <f>Q837*H837</f>
        <v>0</v>
      </c>
      <c r="S837" s="229">
        <v>0</v>
      </c>
      <c r="T837" s="230">
        <f>S837*H837</f>
        <v>0</v>
      </c>
      <c r="U837" s="40"/>
      <c r="V837" s="40"/>
      <c r="W837" s="40"/>
      <c r="X837" s="40"/>
      <c r="Y837" s="40"/>
      <c r="Z837" s="40"/>
      <c r="AA837" s="40"/>
      <c r="AB837" s="40"/>
      <c r="AC837" s="40"/>
      <c r="AD837" s="40"/>
      <c r="AE837" s="40"/>
      <c r="AR837" s="231" t="s">
        <v>256</v>
      </c>
      <c r="AT837" s="231" t="s">
        <v>136</v>
      </c>
      <c r="AU837" s="231" t="s">
        <v>85</v>
      </c>
      <c r="AY837" s="19" t="s">
        <v>133</v>
      </c>
      <c r="BE837" s="232">
        <f>IF(N837="základní",J837,0)</f>
        <v>0</v>
      </c>
      <c r="BF837" s="232">
        <f>IF(N837="snížená",J837,0)</f>
        <v>0</v>
      </c>
      <c r="BG837" s="232">
        <f>IF(N837="zákl. přenesená",J837,0)</f>
        <v>0</v>
      </c>
      <c r="BH837" s="232">
        <f>IF(N837="sníž. přenesená",J837,0)</f>
        <v>0</v>
      </c>
      <c r="BI837" s="232">
        <f>IF(N837="nulová",J837,0)</f>
        <v>0</v>
      </c>
      <c r="BJ837" s="19" t="s">
        <v>22</v>
      </c>
      <c r="BK837" s="232">
        <f>ROUND(I837*H837,2)</f>
        <v>0</v>
      </c>
      <c r="BL837" s="19" t="s">
        <v>256</v>
      </c>
      <c r="BM837" s="231" t="s">
        <v>1147</v>
      </c>
    </row>
    <row r="838" s="12" customFormat="1" ht="22.8" customHeight="1">
      <c r="A838" s="12"/>
      <c r="B838" s="204"/>
      <c r="C838" s="205"/>
      <c r="D838" s="206" t="s">
        <v>75</v>
      </c>
      <c r="E838" s="218" t="s">
        <v>1148</v>
      </c>
      <c r="F838" s="218" t="s">
        <v>1149</v>
      </c>
      <c r="G838" s="205"/>
      <c r="H838" s="205"/>
      <c r="I838" s="208"/>
      <c r="J838" s="219">
        <f>BK838</f>
        <v>0</v>
      </c>
      <c r="K838" s="205"/>
      <c r="L838" s="210"/>
      <c r="M838" s="211"/>
      <c r="N838" s="212"/>
      <c r="O838" s="212"/>
      <c r="P838" s="213">
        <f>SUM(P839:P981)</f>
        <v>0</v>
      </c>
      <c r="Q838" s="212"/>
      <c r="R838" s="213">
        <f>SUM(R839:R981)</f>
        <v>0.0596</v>
      </c>
      <c r="S838" s="212"/>
      <c r="T838" s="214">
        <f>SUM(T839:T981)</f>
        <v>0.44400000000000001</v>
      </c>
      <c r="U838" s="12"/>
      <c r="V838" s="12"/>
      <c r="W838" s="12"/>
      <c r="X838" s="12"/>
      <c r="Y838" s="12"/>
      <c r="Z838" s="12"/>
      <c r="AA838" s="12"/>
      <c r="AB838" s="12"/>
      <c r="AC838" s="12"/>
      <c r="AD838" s="12"/>
      <c r="AE838" s="12"/>
      <c r="AR838" s="215" t="s">
        <v>85</v>
      </c>
      <c r="AT838" s="216" t="s">
        <v>75</v>
      </c>
      <c r="AU838" s="216" t="s">
        <v>22</v>
      </c>
      <c r="AY838" s="215" t="s">
        <v>133</v>
      </c>
      <c r="BK838" s="217">
        <f>SUM(BK839:BK981)</f>
        <v>0</v>
      </c>
    </row>
    <row r="839" s="2" customFormat="1" ht="36" customHeight="1">
      <c r="A839" s="40"/>
      <c r="B839" s="41"/>
      <c r="C839" s="220" t="s">
        <v>1150</v>
      </c>
      <c r="D839" s="220" t="s">
        <v>136</v>
      </c>
      <c r="E839" s="221" t="s">
        <v>1151</v>
      </c>
      <c r="F839" s="222" t="s">
        <v>1152</v>
      </c>
      <c r="G839" s="223" t="s">
        <v>139</v>
      </c>
      <c r="H839" s="224">
        <v>1</v>
      </c>
      <c r="I839" s="225"/>
      <c r="J839" s="226">
        <f>ROUND(I839*H839,2)</f>
        <v>0</v>
      </c>
      <c r="K839" s="222" t="s">
        <v>140</v>
      </c>
      <c r="L839" s="46"/>
      <c r="M839" s="227" t="s">
        <v>20</v>
      </c>
      <c r="N839" s="228" t="s">
        <v>47</v>
      </c>
      <c r="O839" s="86"/>
      <c r="P839" s="229">
        <f>O839*H839</f>
        <v>0</v>
      </c>
      <c r="Q839" s="229">
        <v>0</v>
      </c>
      <c r="R839" s="229">
        <f>Q839*H839</f>
        <v>0</v>
      </c>
      <c r="S839" s="229">
        <v>0</v>
      </c>
      <c r="T839" s="230">
        <f>S839*H839</f>
        <v>0</v>
      </c>
      <c r="U839" s="40"/>
      <c r="V839" s="40"/>
      <c r="W839" s="40"/>
      <c r="X839" s="40"/>
      <c r="Y839" s="40"/>
      <c r="Z839" s="40"/>
      <c r="AA839" s="40"/>
      <c r="AB839" s="40"/>
      <c r="AC839" s="40"/>
      <c r="AD839" s="40"/>
      <c r="AE839" s="40"/>
      <c r="AR839" s="231" t="s">
        <v>141</v>
      </c>
      <c r="AT839" s="231" t="s">
        <v>136</v>
      </c>
      <c r="AU839" s="231" t="s">
        <v>85</v>
      </c>
      <c r="AY839" s="19" t="s">
        <v>133</v>
      </c>
      <c r="BE839" s="232">
        <f>IF(N839="základní",J839,0)</f>
        <v>0</v>
      </c>
      <c r="BF839" s="232">
        <f>IF(N839="snížená",J839,0)</f>
        <v>0</v>
      </c>
      <c r="BG839" s="232">
        <f>IF(N839="zákl. přenesená",J839,0)</f>
        <v>0</v>
      </c>
      <c r="BH839" s="232">
        <f>IF(N839="sníž. přenesená",J839,0)</f>
        <v>0</v>
      </c>
      <c r="BI839" s="232">
        <f>IF(N839="nulová",J839,0)</f>
        <v>0</v>
      </c>
      <c r="BJ839" s="19" t="s">
        <v>22</v>
      </c>
      <c r="BK839" s="232">
        <f>ROUND(I839*H839,2)</f>
        <v>0</v>
      </c>
      <c r="BL839" s="19" t="s">
        <v>141</v>
      </c>
      <c r="BM839" s="231" t="s">
        <v>1153</v>
      </c>
    </row>
    <row r="840" s="14" customFormat="1">
      <c r="A840" s="14"/>
      <c r="B840" s="244"/>
      <c r="C840" s="245"/>
      <c r="D840" s="235" t="s">
        <v>147</v>
      </c>
      <c r="E840" s="246" t="s">
        <v>20</v>
      </c>
      <c r="F840" s="247" t="s">
        <v>1154</v>
      </c>
      <c r="G840" s="245"/>
      <c r="H840" s="248">
        <v>1</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147</v>
      </c>
      <c r="AU840" s="254" t="s">
        <v>85</v>
      </c>
      <c r="AV840" s="14" t="s">
        <v>85</v>
      </c>
      <c r="AW840" s="14" t="s">
        <v>38</v>
      </c>
      <c r="AX840" s="14" t="s">
        <v>22</v>
      </c>
      <c r="AY840" s="254" t="s">
        <v>133</v>
      </c>
    </row>
    <row r="841" s="2" customFormat="1" ht="24" customHeight="1">
      <c r="A841" s="40"/>
      <c r="B841" s="41"/>
      <c r="C841" s="220" t="s">
        <v>1155</v>
      </c>
      <c r="D841" s="220" t="s">
        <v>136</v>
      </c>
      <c r="E841" s="221" t="s">
        <v>1156</v>
      </c>
      <c r="F841" s="222" t="s">
        <v>1157</v>
      </c>
      <c r="G841" s="223" t="s">
        <v>139</v>
      </c>
      <c r="H841" s="224">
        <v>2</v>
      </c>
      <c r="I841" s="225"/>
      <c r="J841" s="226">
        <f>ROUND(I841*H841,2)</f>
        <v>0</v>
      </c>
      <c r="K841" s="222" t="s">
        <v>140</v>
      </c>
      <c r="L841" s="46"/>
      <c r="M841" s="227" t="s">
        <v>20</v>
      </c>
      <c r="N841" s="228" t="s">
        <v>47</v>
      </c>
      <c r="O841" s="86"/>
      <c r="P841" s="229">
        <f>O841*H841</f>
        <v>0</v>
      </c>
      <c r="Q841" s="229">
        <v>0</v>
      </c>
      <c r="R841" s="229">
        <f>Q841*H841</f>
        <v>0</v>
      </c>
      <c r="S841" s="229">
        <v>0</v>
      </c>
      <c r="T841" s="230">
        <f>S841*H841</f>
        <v>0</v>
      </c>
      <c r="U841" s="40"/>
      <c r="V841" s="40"/>
      <c r="W841" s="40"/>
      <c r="X841" s="40"/>
      <c r="Y841" s="40"/>
      <c r="Z841" s="40"/>
      <c r="AA841" s="40"/>
      <c r="AB841" s="40"/>
      <c r="AC841" s="40"/>
      <c r="AD841" s="40"/>
      <c r="AE841" s="40"/>
      <c r="AR841" s="231" t="s">
        <v>141</v>
      </c>
      <c r="AT841" s="231" t="s">
        <v>136</v>
      </c>
      <c r="AU841" s="231" t="s">
        <v>85</v>
      </c>
      <c r="AY841" s="19" t="s">
        <v>133</v>
      </c>
      <c r="BE841" s="232">
        <f>IF(N841="základní",J841,0)</f>
        <v>0</v>
      </c>
      <c r="BF841" s="232">
        <f>IF(N841="snížená",J841,0)</f>
        <v>0</v>
      </c>
      <c r="BG841" s="232">
        <f>IF(N841="zákl. přenesená",J841,0)</f>
        <v>0</v>
      </c>
      <c r="BH841" s="232">
        <f>IF(N841="sníž. přenesená",J841,0)</f>
        <v>0</v>
      </c>
      <c r="BI841" s="232">
        <f>IF(N841="nulová",J841,0)</f>
        <v>0</v>
      </c>
      <c r="BJ841" s="19" t="s">
        <v>22</v>
      </c>
      <c r="BK841" s="232">
        <f>ROUND(I841*H841,2)</f>
        <v>0</v>
      </c>
      <c r="BL841" s="19" t="s">
        <v>141</v>
      </c>
      <c r="BM841" s="231" t="s">
        <v>1158</v>
      </c>
    </row>
    <row r="842" s="13" customFormat="1">
      <c r="A842" s="13"/>
      <c r="B842" s="233"/>
      <c r="C842" s="234"/>
      <c r="D842" s="235" t="s">
        <v>147</v>
      </c>
      <c r="E842" s="236" t="s">
        <v>20</v>
      </c>
      <c r="F842" s="237" t="s">
        <v>1159</v>
      </c>
      <c r="G842" s="234"/>
      <c r="H842" s="236" t="s">
        <v>20</v>
      </c>
      <c r="I842" s="238"/>
      <c r="J842" s="234"/>
      <c r="K842" s="234"/>
      <c r="L842" s="239"/>
      <c r="M842" s="240"/>
      <c r="N842" s="241"/>
      <c r="O842" s="241"/>
      <c r="P842" s="241"/>
      <c r="Q842" s="241"/>
      <c r="R842" s="241"/>
      <c r="S842" s="241"/>
      <c r="T842" s="242"/>
      <c r="U842" s="13"/>
      <c r="V842" s="13"/>
      <c r="W842" s="13"/>
      <c r="X842" s="13"/>
      <c r="Y842" s="13"/>
      <c r="Z842" s="13"/>
      <c r="AA842" s="13"/>
      <c r="AB842" s="13"/>
      <c r="AC842" s="13"/>
      <c r="AD842" s="13"/>
      <c r="AE842" s="13"/>
      <c r="AT842" s="243" t="s">
        <v>147</v>
      </c>
      <c r="AU842" s="243" t="s">
        <v>85</v>
      </c>
      <c r="AV842" s="13" t="s">
        <v>22</v>
      </c>
      <c r="AW842" s="13" t="s">
        <v>38</v>
      </c>
      <c r="AX842" s="13" t="s">
        <v>76</v>
      </c>
      <c r="AY842" s="243" t="s">
        <v>133</v>
      </c>
    </row>
    <row r="843" s="14" customFormat="1">
      <c r="A843" s="14"/>
      <c r="B843" s="244"/>
      <c r="C843" s="245"/>
      <c r="D843" s="235" t="s">
        <v>147</v>
      </c>
      <c r="E843" s="246" t="s">
        <v>20</v>
      </c>
      <c r="F843" s="247" t="s">
        <v>1160</v>
      </c>
      <c r="G843" s="245"/>
      <c r="H843" s="248">
        <v>2</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147</v>
      </c>
      <c r="AU843" s="254" t="s">
        <v>85</v>
      </c>
      <c r="AV843" s="14" t="s">
        <v>85</v>
      </c>
      <c r="AW843" s="14" t="s">
        <v>38</v>
      </c>
      <c r="AX843" s="14" t="s">
        <v>22</v>
      </c>
      <c r="AY843" s="254" t="s">
        <v>133</v>
      </c>
    </row>
    <row r="844" s="2" customFormat="1" ht="16.5" customHeight="1">
      <c r="A844" s="40"/>
      <c r="B844" s="41"/>
      <c r="C844" s="220" t="s">
        <v>1161</v>
      </c>
      <c r="D844" s="220" t="s">
        <v>136</v>
      </c>
      <c r="E844" s="221" t="s">
        <v>1162</v>
      </c>
      <c r="F844" s="222" t="s">
        <v>1163</v>
      </c>
      <c r="G844" s="223" t="s">
        <v>139</v>
      </c>
      <c r="H844" s="224">
        <v>4</v>
      </c>
      <c r="I844" s="225"/>
      <c r="J844" s="226">
        <f>ROUND(I844*H844,2)</f>
        <v>0</v>
      </c>
      <c r="K844" s="222" t="s">
        <v>140</v>
      </c>
      <c r="L844" s="46"/>
      <c r="M844" s="227" t="s">
        <v>20</v>
      </c>
      <c r="N844" s="228" t="s">
        <v>47</v>
      </c>
      <c r="O844" s="86"/>
      <c r="P844" s="229">
        <f>O844*H844</f>
        <v>0</v>
      </c>
      <c r="Q844" s="229">
        <v>0</v>
      </c>
      <c r="R844" s="229">
        <f>Q844*H844</f>
        <v>0</v>
      </c>
      <c r="S844" s="229">
        <v>0</v>
      </c>
      <c r="T844" s="230">
        <f>S844*H844</f>
        <v>0</v>
      </c>
      <c r="U844" s="40"/>
      <c r="V844" s="40"/>
      <c r="W844" s="40"/>
      <c r="X844" s="40"/>
      <c r="Y844" s="40"/>
      <c r="Z844" s="40"/>
      <c r="AA844" s="40"/>
      <c r="AB844" s="40"/>
      <c r="AC844" s="40"/>
      <c r="AD844" s="40"/>
      <c r="AE844" s="40"/>
      <c r="AR844" s="231" t="s">
        <v>141</v>
      </c>
      <c r="AT844" s="231" t="s">
        <v>136</v>
      </c>
      <c r="AU844" s="231" t="s">
        <v>85</v>
      </c>
      <c r="AY844" s="19" t="s">
        <v>133</v>
      </c>
      <c r="BE844" s="232">
        <f>IF(N844="základní",J844,0)</f>
        <v>0</v>
      </c>
      <c r="BF844" s="232">
        <f>IF(N844="snížená",J844,0)</f>
        <v>0</v>
      </c>
      <c r="BG844" s="232">
        <f>IF(N844="zákl. přenesená",J844,0)</f>
        <v>0</v>
      </c>
      <c r="BH844" s="232">
        <f>IF(N844="sníž. přenesená",J844,0)</f>
        <v>0</v>
      </c>
      <c r="BI844" s="232">
        <f>IF(N844="nulová",J844,0)</f>
        <v>0</v>
      </c>
      <c r="BJ844" s="19" t="s">
        <v>22</v>
      </c>
      <c r="BK844" s="232">
        <f>ROUND(I844*H844,2)</f>
        <v>0</v>
      </c>
      <c r="BL844" s="19" t="s">
        <v>141</v>
      </c>
      <c r="BM844" s="231" t="s">
        <v>1164</v>
      </c>
    </row>
    <row r="845" s="13" customFormat="1">
      <c r="A845" s="13"/>
      <c r="B845" s="233"/>
      <c r="C845" s="234"/>
      <c r="D845" s="235" t="s">
        <v>147</v>
      </c>
      <c r="E845" s="236" t="s">
        <v>20</v>
      </c>
      <c r="F845" s="237" t="s">
        <v>1159</v>
      </c>
      <c r="G845" s="234"/>
      <c r="H845" s="236" t="s">
        <v>20</v>
      </c>
      <c r="I845" s="238"/>
      <c r="J845" s="234"/>
      <c r="K845" s="234"/>
      <c r="L845" s="239"/>
      <c r="M845" s="240"/>
      <c r="N845" s="241"/>
      <c r="O845" s="241"/>
      <c r="P845" s="241"/>
      <c r="Q845" s="241"/>
      <c r="R845" s="241"/>
      <c r="S845" s="241"/>
      <c r="T845" s="242"/>
      <c r="U845" s="13"/>
      <c r="V845" s="13"/>
      <c r="W845" s="13"/>
      <c r="X845" s="13"/>
      <c r="Y845" s="13"/>
      <c r="Z845" s="13"/>
      <c r="AA845" s="13"/>
      <c r="AB845" s="13"/>
      <c r="AC845" s="13"/>
      <c r="AD845" s="13"/>
      <c r="AE845" s="13"/>
      <c r="AT845" s="243" t="s">
        <v>147</v>
      </c>
      <c r="AU845" s="243" t="s">
        <v>85</v>
      </c>
      <c r="AV845" s="13" t="s">
        <v>22</v>
      </c>
      <c r="AW845" s="13" t="s">
        <v>38</v>
      </c>
      <c r="AX845" s="13" t="s">
        <v>76</v>
      </c>
      <c r="AY845" s="243" t="s">
        <v>133</v>
      </c>
    </row>
    <row r="846" s="14" customFormat="1">
      <c r="A846" s="14"/>
      <c r="B846" s="244"/>
      <c r="C846" s="245"/>
      <c r="D846" s="235" t="s">
        <v>147</v>
      </c>
      <c r="E846" s="246" t="s">
        <v>20</v>
      </c>
      <c r="F846" s="247" t="s">
        <v>1165</v>
      </c>
      <c r="G846" s="245"/>
      <c r="H846" s="248">
        <v>4</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147</v>
      </c>
      <c r="AU846" s="254" t="s">
        <v>85</v>
      </c>
      <c r="AV846" s="14" t="s">
        <v>85</v>
      </c>
      <c r="AW846" s="14" t="s">
        <v>38</v>
      </c>
      <c r="AX846" s="14" t="s">
        <v>22</v>
      </c>
      <c r="AY846" s="254" t="s">
        <v>133</v>
      </c>
    </row>
    <row r="847" s="2" customFormat="1" ht="24" customHeight="1">
      <c r="A847" s="40"/>
      <c r="B847" s="41"/>
      <c r="C847" s="220" t="s">
        <v>1166</v>
      </c>
      <c r="D847" s="220" t="s">
        <v>136</v>
      </c>
      <c r="E847" s="221" t="s">
        <v>1167</v>
      </c>
      <c r="F847" s="222" t="s">
        <v>1168</v>
      </c>
      <c r="G847" s="223" t="s">
        <v>139</v>
      </c>
      <c r="H847" s="224">
        <v>2</v>
      </c>
      <c r="I847" s="225"/>
      <c r="J847" s="226">
        <f>ROUND(I847*H847,2)</f>
        <v>0</v>
      </c>
      <c r="K847" s="222" t="s">
        <v>140</v>
      </c>
      <c r="L847" s="46"/>
      <c r="M847" s="227" t="s">
        <v>20</v>
      </c>
      <c r="N847" s="228" t="s">
        <v>47</v>
      </c>
      <c r="O847" s="86"/>
      <c r="P847" s="229">
        <f>O847*H847</f>
        <v>0</v>
      </c>
      <c r="Q847" s="229">
        <v>0</v>
      </c>
      <c r="R847" s="229">
        <f>Q847*H847</f>
        <v>0</v>
      </c>
      <c r="S847" s="229">
        <v>0</v>
      </c>
      <c r="T847" s="230">
        <f>S847*H847</f>
        <v>0</v>
      </c>
      <c r="U847" s="40"/>
      <c r="V847" s="40"/>
      <c r="W847" s="40"/>
      <c r="X847" s="40"/>
      <c r="Y847" s="40"/>
      <c r="Z847" s="40"/>
      <c r="AA847" s="40"/>
      <c r="AB847" s="40"/>
      <c r="AC847" s="40"/>
      <c r="AD847" s="40"/>
      <c r="AE847" s="40"/>
      <c r="AR847" s="231" t="s">
        <v>141</v>
      </c>
      <c r="AT847" s="231" t="s">
        <v>136</v>
      </c>
      <c r="AU847" s="231" t="s">
        <v>85</v>
      </c>
      <c r="AY847" s="19" t="s">
        <v>133</v>
      </c>
      <c r="BE847" s="232">
        <f>IF(N847="základní",J847,0)</f>
        <v>0</v>
      </c>
      <c r="BF847" s="232">
        <f>IF(N847="snížená",J847,0)</f>
        <v>0</v>
      </c>
      <c r="BG847" s="232">
        <f>IF(N847="zákl. přenesená",J847,0)</f>
        <v>0</v>
      </c>
      <c r="BH847" s="232">
        <f>IF(N847="sníž. přenesená",J847,0)</f>
        <v>0</v>
      </c>
      <c r="BI847" s="232">
        <f>IF(N847="nulová",J847,0)</f>
        <v>0</v>
      </c>
      <c r="BJ847" s="19" t="s">
        <v>22</v>
      </c>
      <c r="BK847" s="232">
        <f>ROUND(I847*H847,2)</f>
        <v>0</v>
      </c>
      <c r="BL847" s="19" t="s">
        <v>141</v>
      </c>
      <c r="BM847" s="231" t="s">
        <v>1169</v>
      </c>
    </row>
    <row r="848" s="13" customFormat="1">
      <c r="A848" s="13"/>
      <c r="B848" s="233"/>
      <c r="C848" s="234"/>
      <c r="D848" s="235" t="s">
        <v>147</v>
      </c>
      <c r="E848" s="236" t="s">
        <v>20</v>
      </c>
      <c r="F848" s="237" t="s">
        <v>1159</v>
      </c>
      <c r="G848" s="234"/>
      <c r="H848" s="236" t="s">
        <v>20</v>
      </c>
      <c r="I848" s="238"/>
      <c r="J848" s="234"/>
      <c r="K848" s="234"/>
      <c r="L848" s="239"/>
      <c r="M848" s="240"/>
      <c r="N848" s="241"/>
      <c r="O848" s="241"/>
      <c r="P848" s="241"/>
      <c r="Q848" s="241"/>
      <c r="R848" s="241"/>
      <c r="S848" s="241"/>
      <c r="T848" s="242"/>
      <c r="U848" s="13"/>
      <c r="V848" s="13"/>
      <c r="W848" s="13"/>
      <c r="X848" s="13"/>
      <c r="Y848" s="13"/>
      <c r="Z848" s="13"/>
      <c r="AA848" s="13"/>
      <c r="AB848" s="13"/>
      <c r="AC848" s="13"/>
      <c r="AD848" s="13"/>
      <c r="AE848" s="13"/>
      <c r="AT848" s="243" t="s">
        <v>147</v>
      </c>
      <c r="AU848" s="243" t="s">
        <v>85</v>
      </c>
      <c r="AV848" s="13" t="s">
        <v>22</v>
      </c>
      <c r="AW848" s="13" t="s">
        <v>38</v>
      </c>
      <c r="AX848" s="13" t="s">
        <v>76</v>
      </c>
      <c r="AY848" s="243" t="s">
        <v>133</v>
      </c>
    </row>
    <row r="849" s="14" customFormat="1">
      <c r="A849" s="14"/>
      <c r="B849" s="244"/>
      <c r="C849" s="245"/>
      <c r="D849" s="235" t="s">
        <v>147</v>
      </c>
      <c r="E849" s="246" t="s">
        <v>20</v>
      </c>
      <c r="F849" s="247" t="s">
        <v>1160</v>
      </c>
      <c r="G849" s="245"/>
      <c r="H849" s="248">
        <v>2</v>
      </c>
      <c r="I849" s="249"/>
      <c r="J849" s="245"/>
      <c r="K849" s="245"/>
      <c r="L849" s="250"/>
      <c r="M849" s="251"/>
      <c r="N849" s="252"/>
      <c r="O849" s="252"/>
      <c r="P849" s="252"/>
      <c r="Q849" s="252"/>
      <c r="R849" s="252"/>
      <c r="S849" s="252"/>
      <c r="T849" s="253"/>
      <c r="U849" s="14"/>
      <c r="V849" s="14"/>
      <c r="W849" s="14"/>
      <c r="X849" s="14"/>
      <c r="Y849" s="14"/>
      <c r="Z849" s="14"/>
      <c r="AA849" s="14"/>
      <c r="AB849" s="14"/>
      <c r="AC849" s="14"/>
      <c r="AD849" s="14"/>
      <c r="AE849" s="14"/>
      <c r="AT849" s="254" t="s">
        <v>147</v>
      </c>
      <c r="AU849" s="254" t="s">
        <v>85</v>
      </c>
      <c r="AV849" s="14" t="s">
        <v>85</v>
      </c>
      <c r="AW849" s="14" t="s">
        <v>38</v>
      </c>
      <c r="AX849" s="14" t="s">
        <v>22</v>
      </c>
      <c r="AY849" s="254" t="s">
        <v>133</v>
      </c>
    </row>
    <row r="850" s="2" customFormat="1" ht="16.5" customHeight="1">
      <c r="A850" s="40"/>
      <c r="B850" s="41"/>
      <c r="C850" s="220" t="s">
        <v>1170</v>
      </c>
      <c r="D850" s="220" t="s">
        <v>136</v>
      </c>
      <c r="E850" s="221" t="s">
        <v>1171</v>
      </c>
      <c r="F850" s="222" t="s">
        <v>1172</v>
      </c>
      <c r="G850" s="223" t="s">
        <v>139</v>
      </c>
      <c r="H850" s="224">
        <v>3</v>
      </c>
      <c r="I850" s="225"/>
      <c r="J850" s="226">
        <f>ROUND(I850*H850,2)</f>
        <v>0</v>
      </c>
      <c r="K850" s="222" t="s">
        <v>140</v>
      </c>
      <c r="L850" s="46"/>
      <c r="M850" s="227" t="s">
        <v>20</v>
      </c>
      <c r="N850" s="228" t="s">
        <v>47</v>
      </c>
      <c r="O850" s="86"/>
      <c r="P850" s="229">
        <f>O850*H850</f>
        <v>0</v>
      </c>
      <c r="Q850" s="229">
        <v>0</v>
      </c>
      <c r="R850" s="229">
        <f>Q850*H850</f>
        <v>0</v>
      </c>
      <c r="S850" s="229">
        <v>0</v>
      </c>
      <c r="T850" s="230">
        <f>S850*H850</f>
        <v>0</v>
      </c>
      <c r="U850" s="40"/>
      <c r="V850" s="40"/>
      <c r="W850" s="40"/>
      <c r="X850" s="40"/>
      <c r="Y850" s="40"/>
      <c r="Z850" s="40"/>
      <c r="AA850" s="40"/>
      <c r="AB850" s="40"/>
      <c r="AC850" s="40"/>
      <c r="AD850" s="40"/>
      <c r="AE850" s="40"/>
      <c r="AR850" s="231" t="s">
        <v>141</v>
      </c>
      <c r="AT850" s="231" t="s">
        <v>136</v>
      </c>
      <c r="AU850" s="231" t="s">
        <v>85</v>
      </c>
      <c r="AY850" s="19" t="s">
        <v>133</v>
      </c>
      <c r="BE850" s="232">
        <f>IF(N850="základní",J850,0)</f>
        <v>0</v>
      </c>
      <c r="BF850" s="232">
        <f>IF(N850="snížená",J850,0)</f>
        <v>0</v>
      </c>
      <c r="BG850" s="232">
        <f>IF(N850="zákl. přenesená",J850,0)</f>
        <v>0</v>
      </c>
      <c r="BH850" s="232">
        <f>IF(N850="sníž. přenesená",J850,0)</f>
        <v>0</v>
      </c>
      <c r="BI850" s="232">
        <f>IF(N850="nulová",J850,0)</f>
        <v>0</v>
      </c>
      <c r="BJ850" s="19" t="s">
        <v>22</v>
      </c>
      <c r="BK850" s="232">
        <f>ROUND(I850*H850,2)</f>
        <v>0</v>
      </c>
      <c r="BL850" s="19" t="s">
        <v>141</v>
      </c>
      <c r="BM850" s="231" t="s">
        <v>1173</v>
      </c>
    </row>
    <row r="851" s="13" customFormat="1">
      <c r="A851" s="13"/>
      <c r="B851" s="233"/>
      <c r="C851" s="234"/>
      <c r="D851" s="235" t="s">
        <v>147</v>
      </c>
      <c r="E851" s="236" t="s">
        <v>20</v>
      </c>
      <c r="F851" s="237" t="s">
        <v>1159</v>
      </c>
      <c r="G851" s="234"/>
      <c r="H851" s="236" t="s">
        <v>20</v>
      </c>
      <c r="I851" s="238"/>
      <c r="J851" s="234"/>
      <c r="K851" s="234"/>
      <c r="L851" s="239"/>
      <c r="M851" s="240"/>
      <c r="N851" s="241"/>
      <c r="O851" s="241"/>
      <c r="P851" s="241"/>
      <c r="Q851" s="241"/>
      <c r="R851" s="241"/>
      <c r="S851" s="241"/>
      <c r="T851" s="242"/>
      <c r="U851" s="13"/>
      <c r="V851" s="13"/>
      <c r="W851" s="13"/>
      <c r="X851" s="13"/>
      <c r="Y851" s="13"/>
      <c r="Z851" s="13"/>
      <c r="AA851" s="13"/>
      <c r="AB851" s="13"/>
      <c r="AC851" s="13"/>
      <c r="AD851" s="13"/>
      <c r="AE851" s="13"/>
      <c r="AT851" s="243" t="s">
        <v>147</v>
      </c>
      <c r="AU851" s="243" t="s">
        <v>85</v>
      </c>
      <c r="AV851" s="13" t="s">
        <v>22</v>
      </c>
      <c r="AW851" s="13" t="s">
        <v>38</v>
      </c>
      <c r="AX851" s="13" t="s">
        <v>76</v>
      </c>
      <c r="AY851" s="243" t="s">
        <v>133</v>
      </c>
    </row>
    <row r="852" s="14" customFormat="1">
      <c r="A852" s="14"/>
      <c r="B852" s="244"/>
      <c r="C852" s="245"/>
      <c r="D852" s="235" t="s">
        <v>147</v>
      </c>
      <c r="E852" s="246" t="s">
        <v>20</v>
      </c>
      <c r="F852" s="247" t="s">
        <v>1174</v>
      </c>
      <c r="G852" s="245"/>
      <c r="H852" s="248">
        <v>3</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147</v>
      </c>
      <c r="AU852" s="254" t="s">
        <v>85</v>
      </c>
      <c r="AV852" s="14" t="s">
        <v>85</v>
      </c>
      <c r="AW852" s="14" t="s">
        <v>38</v>
      </c>
      <c r="AX852" s="14" t="s">
        <v>22</v>
      </c>
      <c r="AY852" s="254" t="s">
        <v>133</v>
      </c>
    </row>
    <row r="853" s="2" customFormat="1" ht="16.5" customHeight="1">
      <c r="A853" s="40"/>
      <c r="B853" s="41"/>
      <c r="C853" s="220" t="s">
        <v>1175</v>
      </c>
      <c r="D853" s="220" t="s">
        <v>136</v>
      </c>
      <c r="E853" s="221" t="s">
        <v>1176</v>
      </c>
      <c r="F853" s="222" t="s">
        <v>1177</v>
      </c>
      <c r="G853" s="223" t="s">
        <v>139</v>
      </c>
      <c r="H853" s="224">
        <v>1</v>
      </c>
      <c r="I853" s="225"/>
      <c r="J853" s="226">
        <f>ROUND(I853*H853,2)</f>
        <v>0</v>
      </c>
      <c r="K853" s="222" t="s">
        <v>140</v>
      </c>
      <c r="L853" s="46"/>
      <c r="M853" s="227" t="s">
        <v>20</v>
      </c>
      <c r="N853" s="228" t="s">
        <v>47</v>
      </c>
      <c r="O853" s="86"/>
      <c r="P853" s="229">
        <f>O853*H853</f>
        <v>0</v>
      </c>
      <c r="Q853" s="229">
        <v>0</v>
      </c>
      <c r="R853" s="229">
        <f>Q853*H853</f>
        <v>0</v>
      </c>
      <c r="S853" s="229">
        <v>0</v>
      </c>
      <c r="T853" s="230">
        <f>S853*H853</f>
        <v>0</v>
      </c>
      <c r="U853" s="40"/>
      <c r="V853" s="40"/>
      <c r="W853" s="40"/>
      <c r="X853" s="40"/>
      <c r="Y853" s="40"/>
      <c r="Z853" s="40"/>
      <c r="AA853" s="40"/>
      <c r="AB853" s="40"/>
      <c r="AC853" s="40"/>
      <c r="AD853" s="40"/>
      <c r="AE853" s="40"/>
      <c r="AR853" s="231" t="s">
        <v>141</v>
      </c>
      <c r="AT853" s="231" t="s">
        <v>136</v>
      </c>
      <c r="AU853" s="231" t="s">
        <v>85</v>
      </c>
      <c r="AY853" s="19" t="s">
        <v>133</v>
      </c>
      <c r="BE853" s="232">
        <f>IF(N853="základní",J853,0)</f>
        <v>0</v>
      </c>
      <c r="BF853" s="232">
        <f>IF(N853="snížená",J853,0)</f>
        <v>0</v>
      </c>
      <c r="BG853" s="232">
        <f>IF(N853="zákl. přenesená",J853,0)</f>
        <v>0</v>
      </c>
      <c r="BH853" s="232">
        <f>IF(N853="sníž. přenesená",J853,0)</f>
        <v>0</v>
      </c>
      <c r="BI853" s="232">
        <f>IF(N853="nulová",J853,0)</f>
        <v>0</v>
      </c>
      <c r="BJ853" s="19" t="s">
        <v>22</v>
      </c>
      <c r="BK853" s="232">
        <f>ROUND(I853*H853,2)</f>
        <v>0</v>
      </c>
      <c r="BL853" s="19" t="s">
        <v>141</v>
      </c>
      <c r="BM853" s="231" t="s">
        <v>1178</v>
      </c>
    </row>
    <row r="854" s="14" customFormat="1">
      <c r="A854" s="14"/>
      <c r="B854" s="244"/>
      <c r="C854" s="245"/>
      <c r="D854" s="235" t="s">
        <v>147</v>
      </c>
      <c r="E854" s="246" t="s">
        <v>20</v>
      </c>
      <c r="F854" s="247" t="s">
        <v>1179</v>
      </c>
      <c r="G854" s="245"/>
      <c r="H854" s="248">
        <v>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147</v>
      </c>
      <c r="AU854" s="254" t="s">
        <v>85</v>
      </c>
      <c r="AV854" s="14" t="s">
        <v>85</v>
      </c>
      <c r="AW854" s="14" t="s">
        <v>38</v>
      </c>
      <c r="AX854" s="14" t="s">
        <v>22</v>
      </c>
      <c r="AY854" s="254" t="s">
        <v>133</v>
      </c>
    </row>
    <row r="855" s="2" customFormat="1" ht="16.5" customHeight="1">
      <c r="A855" s="40"/>
      <c r="B855" s="41"/>
      <c r="C855" s="220" t="s">
        <v>1180</v>
      </c>
      <c r="D855" s="220" t="s">
        <v>136</v>
      </c>
      <c r="E855" s="221" t="s">
        <v>1181</v>
      </c>
      <c r="F855" s="222" t="s">
        <v>1182</v>
      </c>
      <c r="G855" s="223" t="s">
        <v>139</v>
      </c>
      <c r="H855" s="224">
        <v>1</v>
      </c>
      <c r="I855" s="225"/>
      <c r="J855" s="226">
        <f>ROUND(I855*H855,2)</f>
        <v>0</v>
      </c>
      <c r="K855" s="222" t="s">
        <v>140</v>
      </c>
      <c r="L855" s="46"/>
      <c r="M855" s="227" t="s">
        <v>20</v>
      </c>
      <c r="N855" s="228" t="s">
        <v>47</v>
      </c>
      <c r="O855" s="86"/>
      <c r="P855" s="229">
        <f>O855*H855</f>
        <v>0</v>
      </c>
      <c r="Q855" s="229">
        <v>0</v>
      </c>
      <c r="R855" s="229">
        <f>Q855*H855</f>
        <v>0</v>
      </c>
      <c r="S855" s="229">
        <v>0</v>
      </c>
      <c r="T855" s="230">
        <f>S855*H855</f>
        <v>0</v>
      </c>
      <c r="U855" s="40"/>
      <c r="V855" s="40"/>
      <c r="W855" s="40"/>
      <c r="X855" s="40"/>
      <c r="Y855" s="40"/>
      <c r="Z855" s="40"/>
      <c r="AA855" s="40"/>
      <c r="AB855" s="40"/>
      <c r="AC855" s="40"/>
      <c r="AD855" s="40"/>
      <c r="AE855" s="40"/>
      <c r="AR855" s="231" t="s">
        <v>141</v>
      </c>
      <c r="AT855" s="231" t="s">
        <v>136</v>
      </c>
      <c r="AU855" s="231" t="s">
        <v>85</v>
      </c>
      <c r="AY855" s="19" t="s">
        <v>133</v>
      </c>
      <c r="BE855" s="232">
        <f>IF(N855="základní",J855,0)</f>
        <v>0</v>
      </c>
      <c r="BF855" s="232">
        <f>IF(N855="snížená",J855,0)</f>
        <v>0</v>
      </c>
      <c r="BG855" s="232">
        <f>IF(N855="zákl. přenesená",J855,0)</f>
        <v>0</v>
      </c>
      <c r="BH855" s="232">
        <f>IF(N855="sníž. přenesená",J855,0)</f>
        <v>0</v>
      </c>
      <c r="BI855" s="232">
        <f>IF(N855="nulová",J855,0)</f>
        <v>0</v>
      </c>
      <c r="BJ855" s="19" t="s">
        <v>22</v>
      </c>
      <c r="BK855" s="232">
        <f>ROUND(I855*H855,2)</f>
        <v>0</v>
      </c>
      <c r="BL855" s="19" t="s">
        <v>141</v>
      </c>
      <c r="BM855" s="231" t="s">
        <v>1183</v>
      </c>
    </row>
    <row r="856" s="13" customFormat="1">
      <c r="A856" s="13"/>
      <c r="B856" s="233"/>
      <c r="C856" s="234"/>
      <c r="D856" s="235" t="s">
        <v>147</v>
      </c>
      <c r="E856" s="236" t="s">
        <v>20</v>
      </c>
      <c r="F856" s="237" t="s">
        <v>1159</v>
      </c>
      <c r="G856" s="234"/>
      <c r="H856" s="236" t="s">
        <v>20</v>
      </c>
      <c r="I856" s="238"/>
      <c r="J856" s="234"/>
      <c r="K856" s="234"/>
      <c r="L856" s="239"/>
      <c r="M856" s="240"/>
      <c r="N856" s="241"/>
      <c r="O856" s="241"/>
      <c r="P856" s="241"/>
      <c r="Q856" s="241"/>
      <c r="R856" s="241"/>
      <c r="S856" s="241"/>
      <c r="T856" s="242"/>
      <c r="U856" s="13"/>
      <c r="V856" s="13"/>
      <c r="W856" s="13"/>
      <c r="X856" s="13"/>
      <c r="Y856" s="13"/>
      <c r="Z856" s="13"/>
      <c r="AA856" s="13"/>
      <c r="AB856" s="13"/>
      <c r="AC856" s="13"/>
      <c r="AD856" s="13"/>
      <c r="AE856" s="13"/>
      <c r="AT856" s="243" t="s">
        <v>147</v>
      </c>
      <c r="AU856" s="243" t="s">
        <v>85</v>
      </c>
      <c r="AV856" s="13" t="s">
        <v>22</v>
      </c>
      <c r="AW856" s="13" t="s">
        <v>38</v>
      </c>
      <c r="AX856" s="13" t="s">
        <v>76</v>
      </c>
      <c r="AY856" s="243" t="s">
        <v>133</v>
      </c>
    </row>
    <row r="857" s="14" customFormat="1">
      <c r="A857" s="14"/>
      <c r="B857" s="244"/>
      <c r="C857" s="245"/>
      <c r="D857" s="235" t="s">
        <v>147</v>
      </c>
      <c r="E857" s="246" t="s">
        <v>20</v>
      </c>
      <c r="F857" s="247" t="s">
        <v>1179</v>
      </c>
      <c r="G857" s="245"/>
      <c r="H857" s="248">
        <v>1</v>
      </c>
      <c r="I857" s="249"/>
      <c r="J857" s="245"/>
      <c r="K857" s="245"/>
      <c r="L857" s="250"/>
      <c r="M857" s="251"/>
      <c r="N857" s="252"/>
      <c r="O857" s="252"/>
      <c r="P857" s="252"/>
      <c r="Q857" s="252"/>
      <c r="R857" s="252"/>
      <c r="S857" s="252"/>
      <c r="T857" s="253"/>
      <c r="U857" s="14"/>
      <c r="V857" s="14"/>
      <c r="W857" s="14"/>
      <c r="X857" s="14"/>
      <c r="Y857" s="14"/>
      <c r="Z857" s="14"/>
      <c r="AA857" s="14"/>
      <c r="AB857" s="14"/>
      <c r="AC857" s="14"/>
      <c r="AD857" s="14"/>
      <c r="AE857" s="14"/>
      <c r="AT857" s="254" t="s">
        <v>147</v>
      </c>
      <c r="AU857" s="254" t="s">
        <v>85</v>
      </c>
      <c r="AV857" s="14" t="s">
        <v>85</v>
      </c>
      <c r="AW857" s="14" t="s">
        <v>38</v>
      </c>
      <c r="AX857" s="14" t="s">
        <v>22</v>
      </c>
      <c r="AY857" s="254" t="s">
        <v>133</v>
      </c>
    </row>
    <row r="858" s="2" customFormat="1" ht="24" customHeight="1">
      <c r="A858" s="40"/>
      <c r="B858" s="41"/>
      <c r="C858" s="220" t="s">
        <v>1184</v>
      </c>
      <c r="D858" s="220" t="s">
        <v>136</v>
      </c>
      <c r="E858" s="221" t="s">
        <v>1185</v>
      </c>
      <c r="F858" s="222" t="s">
        <v>1186</v>
      </c>
      <c r="G858" s="223" t="s">
        <v>139</v>
      </c>
      <c r="H858" s="224">
        <v>3</v>
      </c>
      <c r="I858" s="225"/>
      <c r="J858" s="226">
        <f>ROUND(I858*H858,2)</f>
        <v>0</v>
      </c>
      <c r="K858" s="222" t="s">
        <v>140</v>
      </c>
      <c r="L858" s="46"/>
      <c r="M858" s="227" t="s">
        <v>20</v>
      </c>
      <c r="N858" s="228" t="s">
        <v>47</v>
      </c>
      <c r="O858" s="86"/>
      <c r="P858" s="229">
        <f>O858*H858</f>
        <v>0</v>
      </c>
      <c r="Q858" s="229">
        <v>0</v>
      </c>
      <c r="R858" s="229">
        <f>Q858*H858</f>
        <v>0</v>
      </c>
      <c r="S858" s="229">
        <v>0</v>
      </c>
      <c r="T858" s="230">
        <f>S858*H858</f>
        <v>0</v>
      </c>
      <c r="U858" s="40"/>
      <c r="V858" s="40"/>
      <c r="W858" s="40"/>
      <c r="X858" s="40"/>
      <c r="Y858" s="40"/>
      <c r="Z858" s="40"/>
      <c r="AA858" s="40"/>
      <c r="AB858" s="40"/>
      <c r="AC858" s="40"/>
      <c r="AD858" s="40"/>
      <c r="AE858" s="40"/>
      <c r="AR858" s="231" t="s">
        <v>141</v>
      </c>
      <c r="AT858" s="231" t="s">
        <v>136</v>
      </c>
      <c r="AU858" s="231" t="s">
        <v>85</v>
      </c>
      <c r="AY858" s="19" t="s">
        <v>133</v>
      </c>
      <c r="BE858" s="232">
        <f>IF(N858="základní",J858,0)</f>
        <v>0</v>
      </c>
      <c r="BF858" s="232">
        <f>IF(N858="snížená",J858,0)</f>
        <v>0</v>
      </c>
      <c r="BG858" s="232">
        <f>IF(N858="zákl. přenesená",J858,0)</f>
        <v>0</v>
      </c>
      <c r="BH858" s="232">
        <f>IF(N858="sníž. přenesená",J858,0)</f>
        <v>0</v>
      </c>
      <c r="BI858" s="232">
        <f>IF(N858="nulová",J858,0)</f>
        <v>0</v>
      </c>
      <c r="BJ858" s="19" t="s">
        <v>22</v>
      </c>
      <c r="BK858" s="232">
        <f>ROUND(I858*H858,2)</f>
        <v>0</v>
      </c>
      <c r="BL858" s="19" t="s">
        <v>141</v>
      </c>
      <c r="BM858" s="231" t="s">
        <v>1187</v>
      </c>
    </row>
    <row r="859" s="13" customFormat="1">
      <c r="A859" s="13"/>
      <c r="B859" s="233"/>
      <c r="C859" s="234"/>
      <c r="D859" s="235" t="s">
        <v>147</v>
      </c>
      <c r="E859" s="236" t="s">
        <v>20</v>
      </c>
      <c r="F859" s="237" t="s">
        <v>1159</v>
      </c>
      <c r="G859" s="234"/>
      <c r="H859" s="236" t="s">
        <v>20</v>
      </c>
      <c r="I859" s="238"/>
      <c r="J859" s="234"/>
      <c r="K859" s="234"/>
      <c r="L859" s="239"/>
      <c r="M859" s="240"/>
      <c r="N859" s="241"/>
      <c r="O859" s="241"/>
      <c r="P859" s="241"/>
      <c r="Q859" s="241"/>
      <c r="R859" s="241"/>
      <c r="S859" s="241"/>
      <c r="T859" s="242"/>
      <c r="U859" s="13"/>
      <c r="V859" s="13"/>
      <c r="W859" s="13"/>
      <c r="X859" s="13"/>
      <c r="Y859" s="13"/>
      <c r="Z859" s="13"/>
      <c r="AA859" s="13"/>
      <c r="AB859" s="13"/>
      <c r="AC859" s="13"/>
      <c r="AD859" s="13"/>
      <c r="AE859" s="13"/>
      <c r="AT859" s="243" t="s">
        <v>147</v>
      </c>
      <c r="AU859" s="243" t="s">
        <v>85</v>
      </c>
      <c r="AV859" s="13" t="s">
        <v>22</v>
      </c>
      <c r="AW859" s="13" t="s">
        <v>38</v>
      </c>
      <c r="AX859" s="13" t="s">
        <v>76</v>
      </c>
      <c r="AY859" s="243" t="s">
        <v>133</v>
      </c>
    </row>
    <row r="860" s="14" customFormat="1">
      <c r="A860" s="14"/>
      <c r="B860" s="244"/>
      <c r="C860" s="245"/>
      <c r="D860" s="235" t="s">
        <v>147</v>
      </c>
      <c r="E860" s="246" t="s">
        <v>20</v>
      </c>
      <c r="F860" s="247" t="s">
        <v>1174</v>
      </c>
      <c r="G860" s="245"/>
      <c r="H860" s="248">
        <v>3</v>
      </c>
      <c r="I860" s="249"/>
      <c r="J860" s="245"/>
      <c r="K860" s="245"/>
      <c r="L860" s="250"/>
      <c r="M860" s="251"/>
      <c r="N860" s="252"/>
      <c r="O860" s="252"/>
      <c r="P860" s="252"/>
      <c r="Q860" s="252"/>
      <c r="R860" s="252"/>
      <c r="S860" s="252"/>
      <c r="T860" s="253"/>
      <c r="U860" s="14"/>
      <c r="V860" s="14"/>
      <c r="W860" s="14"/>
      <c r="X860" s="14"/>
      <c r="Y860" s="14"/>
      <c r="Z860" s="14"/>
      <c r="AA860" s="14"/>
      <c r="AB860" s="14"/>
      <c r="AC860" s="14"/>
      <c r="AD860" s="14"/>
      <c r="AE860" s="14"/>
      <c r="AT860" s="254" t="s">
        <v>147</v>
      </c>
      <c r="AU860" s="254" t="s">
        <v>85</v>
      </c>
      <c r="AV860" s="14" t="s">
        <v>85</v>
      </c>
      <c r="AW860" s="14" t="s">
        <v>38</v>
      </c>
      <c r="AX860" s="14" t="s">
        <v>22</v>
      </c>
      <c r="AY860" s="254" t="s">
        <v>133</v>
      </c>
    </row>
    <row r="861" s="2" customFormat="1" ht="24" customHeight="1">
      <c r="A861" s="40"/>
      <c r="B861" s="41"/>
      <c r="C861" s="220" t="s">
        <v>1188</v>
      </c>
      <c r="D861" s="220" t="s">
        <v>136</v>
      </c>
      <c r="E861" s="221" t="s">
        <v>1189</v>
      </c>
      <c r="F861" s="222" t="s">
        <v>1190</v>
      </c>
      <c r="G861" s="223" t="s">
        <v>139</v>
      </c>
      <c r="H861" s="224">
        <v>2</v>
      </c>
      <c r="I861" s="225"/>
      <c r="J861" s="226">
        <f>ROUND(I861*H861,2)</f>
        <v>0</v>
      </c>
      <c r="K861" s="222" t="s">
        <v>140</v>
      </c>
      <c r="L861" s="46"/>
      <c r="M861" s="227" t="s">
        <v>20</v>
      </c>
      <c r="N861" s="228" t="s">
        <v>47</v>
      </c>
      <c r="O861" s="86"/>
      <c r="P861" s="229">
        <f>O861*H861</f>
        <v>0</v>
      </c>
      <c r="Q861" s="229">
        <v>0</v>
      </c>
      <c r="R861" s="229">
        <f>Q861*H861</f>
        <v>0</v>
      </c>
      <c r="S861" s="229">
        <v>0</v>
      </c>
      <c r="T861" s="230">
        <f>S861*H861</f>
        <v>0</v>
      </c>
      <c r="U861" s="40"/>
      <c r="V861" s="40"/>
      <c r="W861" s="40"/>
      <c r="X861" s="40"/>
      <c r="Y861" s="40"/>
      <c r="Z861" s="40"/>
      <c r="AA861" s="40"/>
      <c r="AB861" s="40"/>
      <c r="AC861" s="40"/>
      <c r="AD861" s="40"/>
      <c r="AE861" s="40"/>
      <c r="AR861" s="231" t="s">
        <v>141</v>
      </c>
      <c r="AT861" s="231" t="s">
        <v>136</v>
      </c>
      <c r="AU861" s="231" t="s">
        <v>85</v>
      </c>
      <c r="AY861" s="19" t="s">
        <v>133</v>
      </c>
      <c r="BE861" s="232">
        <f>IF(N861="základní",J861,0)</f>
        <v>0</v>
      </c>
      <c r="BF861" s="232">
        <f>IF(N861="snížená",J861,0)</f>
        <v>0</v>
      </c>
      <c r="BG861" s="232">
        <f>IF(N861="zákl. přenesená",J861,0)</f>
        <v>0</v>
      </c>
      <c r="BH861" s="232">
        <f>IF(N861="sníž. přenesená",J861,0)</f>
        <v>0</v>
      </c>
      <c r="BI861" s="232">
        <f>IF(N861="nulová",J861,0)</f>
        <v>0</v>
      </c>
      <c r="BJ861" s="19" t="s">
        <v>22</v>
      </c>
      <c r="BK861" s="232">
        <f>ROUND(I861*H861,2)</f>
        <v>0</v>
      </c>
      <c r="BL861" s="19" t="s">
        <v>141</v>
      </c>
      <c r="BM861" s="231" t="s">
        <v>1191</v>
      </c>
    </row>
    <row r="862" s="13" customFormat="1">
      <c r="A862" s="13"/>
      <c r="B862" s="233"/>
      <c r="C862" s="234"/>
      <c r="D862" s="235" t="s">
        <v>147</v>
      </c>
      <c r="E862" s="236" t="s">
        <v>20</v>
      </c>
      <c r="F862" s="237" t="s">
        <v>1159</v>
      </c>
      <c r="G862" s="234"/>
      <c r="H862" s="236" t="s">
        <v>20</v>
      </c>
      <c r="I862" s="238"/>
      <c r="J862" s="234"/>
      <c r="K862" s="234"/>
      <c r="L862" s="239"/>
      <c r="M862" s="240"/>
      <c r="N862" s="241"/>
      <c r="O862" s="241"/>
      <c r="P862" s="241"/>
      <c r="Q862" s="241"/>
      <c r="R862" s="241"/>
      <c r="S862" s="241"/>
      <c r="T862" s="242"/>
      <c r="U862" s="13"/>
      <c r="V862" s="13"/>
      <c r="W862" s="13"/>
      <c r="X862" s="13"/>
      <c r="Y862" s="13"/>
      <c r="Z862" s="13"/>
      <c r="AA862" s="13"/>
      <c r="AB862" s="13"/>
      <c r="AC862" s="13"/>
      <c r="AD862" s="13"/>
      <c r="AE862" s="13"/>
      <c r="AT862" s="243" t="s">
        <v>147</v>
      </c>
      <c r="AU862" s="243" t="s">
        <v>85</v>
      </c>
      <c r="AV862" s="13" t="s">
        <v>22</v>
      </c>
      <c r="AW862" s="13" t="s">
        <v>38</v>
      </c>
      <c r="AX862" s="13" t="s">
        <v>76</v>
      </c>
      <c r="AY862" s="243" t="s">
        <v>133</v>
      </c>
    </row>
    <row r="863" s="14" customFormat="1">
      <c r="A863" s="14"/>
      <c r="B863" s="244"/>
      <c r="C863" s="245"/>
      <c r="D863" s="235" t="s">
        <v>147</v>
      </c>
      <c r="E863" s="246" t="s">
        <v>20</v>
      </c>
      <c r="F863" s="247" t="s">
        <v>1160</v>
      </c>
      <c r="G863" s="245"/>
      <c r="H863" s="248">
        <v>2</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147</v>
      </c>
      <c r="AU863" s="254" t="s">
        <v>85</v>
      </c>
      <c r="AV863" s="14" t="s">
        <v>85</v>
      </c>
      <c r="AW863" s="14" t="s">
        <v>38</v>
      </c>
      <c r="AX863" s="14" t="s">
        <v>22</v>
      </c>
      <c r="AY863" s="254" t="s">
        <v>133</v>
      </c>
    </row>
    <row r="864" s="2" customFormat="1" ht="24" customHeight="1">
      <c r="A864" s="40"/>
      <c r="B864" s="41"/>
      <c r="C864" s="220" t="s">
        <v>1192</v>
      </c>
      <c r="D864" s="220" t="s">
        <v>136</v>
      </c>
      <c r="E864" s="221" t="s">
        <v>1193</v>
      </c>
      <c r="F864" s="222" t="s">
        <v>1194</v>
      </c>
      <c r="G864" s="223" t="s">
        <v>145</v>
      </c>
      <c r="H864" s="224">
        <v>4.3600000000000003</v>
      </c>
      <c r="I864" s="225"/>
      <c r="J864" s="226">
        <f>ROUND(I864*H864,2)</f>
        <v>0</v>
      </c>
      <c r="K864" s="222" t="s">
        <v>140</v>
      </c>
      <c r="L864" s="46"/>
      <c r="M864" s="227" t="s">
        <v>20</v>
      </c>
      <c r="N864" s="228" t="s">
        <v>47</v>
      </c>
      <c r="O864" s="86"/>
      <c r="P864" s="229">
        <f>O864*H864</f>
        <v>0</v>
      </c>
      <c r="Q864" s="229">
        <v>0</v>
      </c>
      <c r="R864" s="229">
        <f>Q864*H864</f>
        <v>0</v>
      </c>
      <c r="S864" s="229">
        <v>0</v>
      </c>
      <c r="T864" s="230">
        <f>S864*H864</f>
        <v>0</v>
      </c>
      <c r="U864" s="40"/>
      <c r="V864" s="40"/>
      <c r="W864" s="40"/>
      <c r="X864" s="40"/>
      <c r="Y864" s="40"/>
      <c r="Z864" s="40"/>
      <c r="AA864" s="40"/>
      <c r="AB864" s="40"/>
      <c r="AC864" s="40"/>
      <c r="AD864" s="40"/>
      <c r="AE864" s="40"/>
      <c r="AR864" s="231" t="s">
        <v>141</v>
      </c>
      <c r="AT864" s="231" t="s">
        <v>136</v>
      </c>
      <c r="AU864" s="231" t="s">
        <v>85</v>
      </c>
      <c r="AY864" s="19" t="s">
        <v>133</v>
      </c>
      <c r="BE864" s="232">
        <f>IF(N864="základní",J864,0)</f>
        <v>0</v>
      </c>
      <c r="BF864" s="232">
        <f>IF(N864="snížená",J864,0)</f>
        <v>0</v>
      </c>
      <c r="BG864" s="232">
        <f>IF(N864="zákl. přenesená",J864,0)</f>
        <v>0</v>
      </c>
      <c r="BH864" s="232">
        <f>IF(N864="sníž. přenesená",J864,0)</f>
        <v>0</v>
      </c>
      <c r="BI864" s="232">
        <f>IF(N864="nulová",J864,0)</f>
        <v>0</v>
      </c>
      <c r="BJ864" s="19" t="s">
        <v>22</v>
      </c>
      <c r="BK864" s="232">
        <f>ROUND(I864*H864,2)</f>
        <v>0</v>
      </c>
      <c r="BL864" s="19" t="s">
        <v>141</v>
      </c>
      <c r="BM864" s="231" t="s">
        <v>1195</v>
      </c>
    </row>
    <row r="865" s="14" customFormat="1">
      <c r="A865" s="14"/>
      <c r="B865" s="244"/>
      <c r="C865" s="245"/>
      <c r="D865" s="235" t="s">
        <v>147</v>
      </c>
      <c r="E865" s="246" t="s">
        <v>20</v>
      </c>
      <c r="F865" s="247" t="s">
        <v>1196</v>
      </c>
      <c r="G865" s="245"/>
      <c r="H865" s="248">
        <v>4.3600000000000003</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147</v>
      </c>
      <c r="AU865" s="254" t="s">
        <v>85</v>
      </c>
      <c r="AV865" s="14" t="s">
        <v>85</v>
      </c>
      <c r="AW865" s="14" t="s">
        <v>38</v>
      </c>
      <c r="AX865" s="14" t="s">
        <v>22</v>
      </c>
      <c r="AY865" s="254" t="s">
        <v>133</v>
      </c>
    </row>
    <row r="866" s="2" customFormat="1" ht="24" customHeight="1">
      <c r="A866" s="40"/>
      <c r="B866" s="41"/>
      <c r="C866" s="220" t="s">
        <v>1197</v>
      </c>
      <c r="D866" s="220" t="s">
        <v>136</v>
      </c>
      <c r="E866" s="221" t="s">
        <v>1198</v>
      </c>
      <c r="F866" s="222" t="s">
        <v>1199</v>
      </c>
      <c r="G866" s="223" t="s">
        <v>139</v>
      </c>
      <c r="H866" s="224">
        <v>1</v>
      </c>
      <c r="I866" s="225"/>
      <c r="J866" s="226">
        <f>ROUND(I866*H866,2)</f>
        <v>0</v>
      </c>
      <c r="K866" s="222" t="s">
        <v>140</v>
      </c>
      <c r="L866" s="46"/>
      <c r="M866" s="227" t="s">
        <v>20</v>
      </c>
      <c r="N866" s="228" t="s">
        <v>47</v>
      </c>
      <c r="O866" s="86"/>
      <c r="P866" s="229">
        <f>O866*H866</f>
        <v>0</v>
      </c>
      <c r="Q866" s="229">
        <v>0</v>
      </c>
      <c r="R866" s="229">
        <f>Q866*H866</f>
        <v>0</v>
      </c>
      <c r="S866" s="229">
        <v>0</v>
      </c>
      <c r="T866" s="230">
        <f>S866*H866</f>
        <v>0</v>
      </c>
      <c r="U866" s="40"/>
      <c r="V866" s="40"/>
      <c r="W866" s="40"/>
      <c r="X866" s="40"/>
      <c r="Y866" s="40"/>
      <c r="Z866" s="40"/>
      <c r="AA866" s="40"/>
      <c r="AB866" s="40"/>
      <c r="AC866" s="40"/>
      <c r="AD866" s="40"/>
      <c r="AE866" s="40"/>
      <c r="AR866" s="231" t="s">
        <v>141</v>
      </c>
      <c r="AT866" s="231" t="s">
        <v>136</v>
      </c>
      <c r="AU866" s="231" t="s">
        <v>85</v>
      </c>
      <c r="AY866" s="19" t="s">
        <v>133</v>
      </c>
      <c r="BE866" s="232">
        <f>IF(N866="základní",J866,0)</f>
        <v>0</v>
      </c>
      <c r="BF866" s="232">
        <f>IF(N866="snížená",J866,0)</f>
        <v>0</v>
      </c>
      <c r="BG866" s="232">
        <f>IF(N866="zákl. přenesená",J866,0)</f>
        <v>0</v>
      </c>
      <c r="BH866" s="232">
        <f>IF(N866="sníž. přenesená",J866,0)</f>
        <v>0</v>
      </c>
      <c r="BI866" s="232">
        <f>IF(N866="nulová",J866,0)</f>
        <v>0</v>
      </c>
      <c r="BJ866" s="19" t="s">
        <v>22</v>
      </c>
      <c r="BK866" s="232">
        <f>ROUND(I866*H866,2)</f>
        <v>0</v>
      </c>
      <c r="BL866" s="19" t="s">
        <v>141</v>
      </c>
      <c r="BM866" s="231" t="s">
        <v>1200</v>
      </c>
    </row>
    <row r="867" s="13" customFormat="1">
      <c r="A867" s="13"/>
      <c r="B867" s="233"/>
      <c r="C867" s="234"/>
      <c r="D867" s="235" t="s">
        <v>147</v>
      </c>
      <c r="E867" s="236" t="s">
        <v>20</v>
      </c>
      <c r="F867" s="237" t="s">
        <v>1159</v>
      </c>
      <c r="G867" s="234"/>
      <c r="H867" s="236" t="s">
        <v>20</v>
      </c>
      <c r="I867" s="238"/>
      <c r="J867" s="234"/>
      <c r="K867" s="234"/>
      <c r="L867" s="239"/>
      <c r="M867" s="240"/>
      <c r="N867" s="241"/>
      <c r="O867" s="241"/>
      <c r="P867" s="241"/>
      <c r="Q867" s="241"/>
      <c r="R867" s="241"/>
      <c r="S867" s="241"/>
      <c r="T867" s="242"/>
      <c r="U867" s="13"/>
      <c r="V867" s="13"/>
      <c r="W867" s="13"/>
      <c r="X867" s="13"/>
      <c r="Y867" s="13"/>
      <c r="Z867" s="13"/>
      <c r="AA867" s="13"/>
      <c r="AB867" s="13"/>
      <c r="AC867" s="13"/>
      <c r="AD867" s="13"/>
      <c r="AE867" s="13"/>
      <c r="AT867" s="243" t="s">
        <v>147</v>
      </c>
      <c r="AU867" s="243" t="s">
        <v>85</v>
      </c>
      <c r="AV867" s="13" t="s">
        <v>22</v>
      </c>
      <c r="AW867" s="13" t="s">
        <v>38</v>
      </c>
      <c r="AX867" s="13" t="s">
        <v>76</v>
      </c>
      <c r="AY867" s="243" t="s">
        <v>133</v>
      </c>
    </row>
    <row r="868" s="14" customFormat="1">
      <c r="A868" s="14"/>
      <c r="B868" s="244"/>
      <c r="C868" s="245"/>
      <c r="D868" s="235" t="s">
        <v>147</v>
      </c>
      <c r="E868" s="246" t="s">
        <v>20</v>
      </c>
      <c r="F868" s="247" t="s">
        <v>1179</v>
      </c>
      <c r="G868" s="245"/>
      <c r="H868" s="248">
        <v>1</v>
      </c>
      <c r="I868" s="249"/>
      <c r="J868" s="245"/>
      <c r="K868" s="245"/>
      <c r="L868" s="250"/>
      <c r="M868" s="251"/>
      <c r="N868" s="252"/>
      <c r="O868" s="252"/>
      <c r="P868" s="252"/>
      <c r="Q868" s="252"/>
      <c r="R868" s="252"/>
      <c r="S868" s="252"/>
      <c r="T868" s="253"/>
      <c r="U868" s="14"/>
      <c r="V868" s="14"/>
      <c r="W868" s="14"/>
      <c r="X868" s="14"/>
      <c r="Y868" s="14"/>
      <c r="Z868" s="14"/>
      <c r="AA868" s="14"/>
      <c r="AB868" s="14"/>
      <c r="AC868" s="14"/>
      <c r="AD868" s="14"/>
      <c r="AE868" s="14"/>
      <c r="AT868" s="254" t="s">
        <v>147</v>
      </c>
      <c r="AU868" s="254" t="s">
        <v>85</v>
      </c>
      <c r="AV868" s="14" t="s">
        <v>85</v>
      </c>
      <c r="AW868" s="14" t="s">
        <v>38</v>
      </c>
      <c r="AX868" s="14" t="s">
        <v>22</v>
      </c>
      <c r="AY868" s="254" t="s">
        <v>133</v>
      </c>
    </row>
    <row r="869" s="2" customFormat="1" ht="24" customHeight="1">
      <c r="A869" s="40"/>
      <c r="B869" s="41"/>
      <c r="C869" s="220" t="s">
        <v>1201</v>
      </c>
      <c r="D869" s="220" t="s">
        <v>136</v>
      </c>
      <c r="E869" s="221" t="s">
        <v>1202</v>
      </c>
      <c r="F869" s="222" t="s">
        <v>1203</v>
      </c>
      <c r="G869" s="223" t="s">
        <v>139</v>
      </c>
      <c r="H869" s="224">
        <v>1</v>
      </c>
      <c r="I869" s="225"/>
      <c r="J869" s="226">
        <f>ROUND(I869*H869,2)</f>
        <v>0</v>
      </c>
      <c r="K869" s="222" t="s">
        <v>140</v>
      </c>
      <c r="L869" s="46"/>
      <c r="M869" s="227" t="s">
        <v>20</v>
      </c>
      <c r="N869" s="228" t="s">
        <v>47</v>
      </c>
      <c r="O869" s="86"/>
      <c r="P869" s="229">
        <f>O869*H869</f>
        <v>0</v>
      </c>
      <c r="Q869" s="229">
        <v>0</v>
      </c>
      <c r="R869" s="229">
        <f>Q869*H869</f>
        <v>0</v>
      </c>
      <c r="S869" s="229">
        <v>0</v>
      </c>
      <c r="T869" s="230">
        <f>S869*H869</f>
        <v>0</v>
      </c>
      <c r="U869" s="40"/>
      <c r="V869" s="40"/>
      <c r="W869" s="40"/>
      <c r="X869" s="40"/>
      <c r="Y869" s="40"/>
      <c r="Z869" s="40"/>
      <c r="AA869" s="40"/>
      <c r="AB869" s="40"/>
      <c r="AC869" s="40"/>
      <c r="AD869" s="40"/>
      <c r="AE869" s="40"/>
      <c r="AR869" s="231" t="s">
        <v>141</v>
      </c>
      <c r="AT869" s="231" t="s">
        <v>136</v>
      </c>
      <c r="AU869" s="231" t="s">
        <v>85</v>
      </c>
      <c r="AY869" s="19" t="s">
        <v>133</v>
      </c>
      <c r="BE869" s="232">
        <f>IF(N869="základní",J869,0)</f>
        <v>0</v>
      </c>
      <c r="BF869" s="232">
        <f>IF(N869="snížená",J869,0)</f>
        <v>0</v>
      </c>
      <c r="BG869" s="232">
        <f>IF(N869="zákl. přenesená",J869,0)</f>
        <v>0</v>
      </c>
      <c r="BH869" s="232">
        <f>IF(N869="sníž. přenesená",J869,0)</f>
        <v>0</v>
      </c>
      <c r="BI869" s="232">
        <f>IF(N869="nulová",J869,0)</f>
        <v>0</v>
      </c>
      <c r="BJ869" s="19" t="s">
        <v>22</v>
      </c>
      <c r="BK869" s="232">
        <f>ROUND(I869*H869,2)</f>
        <v>0</v>
      </c>
      <c r="BL869" s="19" t="s">
        <v>141</v>
      </c>
      <c r="BM869" s="231" t="s">
        <v>1204</v>
      </c>
    </row>
    <row r="870" s="13" customFormat="1">
      <c r="A870" s="13"/>
      <c r="B870" s="233"/>
      <c r="C870" s="234"/>
      <c r="D870" s="235" t="s">
        <v>147</v>
      </c>
      <c r="E870" s="236" t="s">
        <v>20</v>
      </c>
      <c r="F870" s="237" t="s">
        <v>1159</v>
      </c>
      <c r="G870" s="234"/>
      <c r="H870" s="236" t="s">
        <v>20</v>
      </c>
      <c r="I870" s="238"/>
      <c r="J870" s="234"/>
      <c r="K870" s="234"/>
      <c r="L870" s="239"/>
      <c r="M870" s="240"/>
      <c r="N870" s="241"/>
      <c r="O870" s="241"/>
      <c r="P870" s="241"/>
      <c r="Q870" s="241"/>
      <c r="R870" s="241"/>
      <c r="S870" s="241"/>
      <c r="T870" s="242"/>
      <c r="U870" s="13"/>
      <c r="V870" s="13"/>
      <c r="W870" s="13"/>
      <c r="X870" s="13"/>
      <c r="Y870" s="13"/>
      <c r="Z870" s="13"/>
      <c r="AA870" s="13"/>
      <c r="AB870" s="13"/>
      <c r="AC870" s="13"/>
      <c r="AD870" s="13"/>
      <c r="AE870" s="13"/>
      <c r="AT870" s="243" t="s">
        <v>147</v>
      </c>
      <c r="AU870" s="243" t="s">
        <v>85</v>
      </c>
      <c r="AV870" s="13" t="s">
        <v>22</v>
      </c>
      <c r="AW870" s="13" t="s">
        <v>38</v>
      </c>
      <c r="AX870" s="13" t="s">
        <v>76</v>
      </c>
      <c r="AY870" s="243" t="s">
        <v>133</v>
      </c>
    </row>
    <row r="871" s="14" customFormat="1">
      <c r="A871" s="14"/>
      <c r="B871" s="244"/>
      <c r="C871" s="245"/>
      <c r="D871" s="235" t="s">
        <v>147</v>
      </c>
      <c r="E871" s="246" t="s">
        <v>20</v>
      </c>
      <c r="F871" s="247" t="s">
        <v>1179</v>
      </c>
      <c r="G871" s="245"/>
      <c r="H871" s="248">
        <v>1</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147</v>
      </c>
      <c r="AU871" s="254" t="s">
        <v>85</v>
      </c>
      <c r="AV871" s="14" t="s">
        <v>85</v>
      </c>
      <c r="AW871" s="14" t="s">
        <v>38</v>
      </c>
      <c r="AX871" s="14" t="s">
        <v>22</v>
      </c>
      <c r="AY871" s="254" t="s">
        <v>133</v>
      </c>
    </row>
    <row r="872" s="2" customFormat="1" ht="24" customHeight="1">
      <c r="A872" s="40"/>
      <c r="B872" s="41"/>
      <c r="C872" s="220" t="s">
        <v>1205</v>
      </c>
      <c r="D872" s="220" t="s">
        <v>136</v>
      </c>
      <c r="E872" s="221" t="s">
        <v>1206</v>
      </c>
      <c r="F872" s="222" t="s">
        <v>1207</v>
      </c>
      <c r="G872" s="223" t="s">
        <v>139</v>
      </c>
      <c r="H872" s="224">
        <v>2</v>
      </c>
      <c r="I872" s="225"/>
      <c r="J872" s="226">
        <f>ROUND(I872*H872,2)</f>
        <v>0</v>
      </c>
      <c r="K872" s="222" t="s">
        <v>140</v>
      </c>
      <c r="L872" s="46"/>
      <c r="M872" s="227" t="s">
        <v>20</v>
      </c>
      <c r="N872" s="228" t="s">
        <v>47</v>
      </c>
      <c r="O872" s="86"/>
      <c r="P872" s="229">
        <f>O872*H872</f>
        <v>0</v>
      </c>
      <c r="Q872" s="229">
        <v>0</v>
      </c>
      <c r="R872" s="229">
        <f>Q872*H872</f>
        <v>0</v>
      </c>
      <c r="S872" s="229">
        <v>0</v>
      </c>
      <c r="T872" s="230">
        <f>S872*H872</f>
        <v>0</v>
      </c>
      <c r="U872" s="40"/>
      <c r="V872" s="40"/>
      <c r="W872" s="40"/>
      <c r="X872" s="40"/>
      <c r="Y872" s="40"/>
      <c r="Z872" s="40"/>
      <c r="AA872" s="40"/>
      <c r="AB872" s="40"/>
      <c r="AC872" s="40"/>
      <c r="AD872" s="40"/>
      <c r="AE872" s="40"/>
      <c r="AR872" s="231" t="s">
        <v>141</v>
      </c>
      <c r="AT872" s="231" t="s">
        <v>136</v>
      </c>
      <c r="AU872" s="231" t="s">
        <v>85</v>
      </c>
      <c r="AY872" s="19" t="s">
        <v>133</v>
      </c>
      <c r="BE872" s="232">
        <f>IF(N872="základní",J872,0)</f>
        <v>0</v>
      </c>
      <c r="BF872" s="232">
        <f>IF(N872="snížená",J872,0)</f>
        <v>0</v>
      </c>
      <c r="BG872" s="232">
        <f>IF(N872="zákl. přenesená",J872,0)</f>
        <v>0</v>
      </c>
      <c r="BH872" s="232">
        <f>IF(N872="sníž. přenesená",J872,0)</f>
        <v>0</v>
      </c>
      <c r="BI872" s="232">
        <f>IF(N872="nulová",J872,0)</f>
        <v>0</v>
      </c>
      <c r="BJ872" s="19" t="s">
        <v>22</v>
      </c>
      <c r="BK872" s="232">
        <f>ROUND(I872*H872,2)</f>
        <v>0</v>
      </c>
      <c r="BL872" s="19" t="s">
        <v>141</v>
      </c>
      <c r="BM872" s="231" t="s">
        <v>1208</v>
      </c>
    </row>
    <row r="873" s="13" customFormat="1">
      <c r="A873" s="13"/>
      <c r="B873" s="233"/>
      <c r="C873" s="234"/>
      <c r="D873" s="235" t="s">
        <v>147</v>
      </c>
      <c r="E873" s="236" t="s">
        <v>20</v>
      </c>
      <c r="F873" s="237" t="s">
        <v>1159</v>
      </c>
      <c r="G873" s="234"/>
      <c r="H873" s="236" t="s">
        <v>20</v>
      </c>
      <c r="I873" s="238"/>
      <c r="J873" s="234"/>
      <c r="K873" s="234"/>
      <c r="L873" s="239"/>
      <c r="M873" s="240"/>
      <c r="N873" s="241"/>
      <c r="O873" s="241"/>
      <c r="P873" s="241"/>
      <c r="Q873" s="241"/>
      <c r="R873" s="241"/>
      <c r="S873" s="241"/>
      <c r="T873" s="242"/>
      <c r="U873" s="13"/>
      <c r="V873" s="13"/>
      <c r="W873" s="13"/>
      <c r="X873" s="13"/>
      <c r="Y873" s="13"/>
      <c r="Z873" s="13"/>
      <c r="AA873" s="13"/>
      <c r="AB873" s="13"/>
      <c r="AC873" s="13"/>
      <c r="AD873" s="13"/>
      <c r="AE873" s="13"/>
      <c r="AT873" s="243" t="s">
        <v>147</v>
      </c>
      <c r="AU873" s="243" t="s">
        <v>85</v>
      </c>
      <c r="AV873" s="13" t="s">
        <v>22</v>
      </c>
      <c r="AW873" s="13" t="s">
        <v>38</v>
      </c>
      <c r="AX873" s="13" t="s">
        <v>76</v>
      </c>
      <c r="AY873" s="243" t="s">
        <v>133</v>
      </c>
    </row>
    <row r="874" s="14" customFormat="1">
      <c r="A874" s="14"/>
      <c r="B874" s="244"/>
      <c r="C874" s="245"/>
      <c r="D874" s="235" t="s">
        <v>147</v>
      </c>
      <c r="E874" s="246" t="s">
        <v>20</v>
      </c>
      <c r="F874" s="247" t="s">
        <v>1160</v>
      </c>
      <c r="G874" s="245"/>
      <c r="H874" s="248">
        <v>2</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147</v>
      </c>
      <c r="AU874" s="254" t="s">
        <v>85</v>
      </c>
      <c r="AV874" s="14" t="s">
        <v>85</v>
      </c>
      <c r="AW874" s="14" t="s">
        <v>38</v>
      </c>
      <c r="AX874" s="14" t="s">
        <v>22</v>
      </c>
      <c r="AY874" s="254" t="s">
        <v>133</v>
      </c>
    </row>
    <row r="875" s="2" customFormat="1" ht="24" customHeight="1">
      <c r="A875" s="40"/>
      <c r="B875" s="41"/>
      <c r="C875" s="220" t="s">
        <v>1209</v>
      </c>
      <c r="D875" s="220" t="s">
        <v>136</v>
      </c>
      <c r="E875" s="221" t="s">
        <v>1210</v>
      </c>
      <c r="F875" s="222" t="s">
        <v>1211</v>
      </c>
      <c r="G875" s="223" t="s">
        <v>145</v>
      </c>
      <c r="H875" s="224">
        <v>4.5</v>
      </c>
      <c r="I875" s="225"/>
      <c r="J875" s="226">
        <f>ROUND(I875*H875,2)</f>
        <v>0</v>
      </c>
      <c r="K875" s="222" t="s">
        <v>140</v>
      </c>
      <c r="L875" s="46"/>
      <c r="M875" s="227" t="s">
        <v>20</v>
      </c>
      <c r="N875" s="228" t="s">
        <v>47</v>
      </c>
      <c r="O875" s="86"/>
      <c r="P875" s="229">
        <f>O875*H875</f>
        <v>0</v>
      </c>
      <c r="Q875" s="229">
        <v>0</v>
      </c>
      <c r="R875" s="229">
        <f>Q875*H875</f>
        <v>0</v>
      </c>
      <c r="S875" s="229">
        <v>0</v>
      </c>
      <c r="T875" s="230">
        <f>S875*H875</f>
        <v>0</v>
      </c>
      <c r="U875" s="40"/>
      <c r="V875" s="40"/>
      <c r="W875" s="40"/>
      <c r="X875" s="40"/>
      <c r="Y875" s="40"/>
      <c r="Z875" s="40"/>
      <c r="AA875" s="40"/>
      <c r="AB875" s="40"/>
      <c r="AC875" s="40"/>
      <c r="AD875" s="40"/>
      <c r="AE875" s="40"/>
      <c r="AR875" s="231" t="s">
        <v>141</v>
      </c>
      <c r="AT875" s="231" t="s">
        <v>136</v>
      </c>
      <c r="AU875" s="231" t="s">
        <v>85</v>
      </c>
      <c r="AY875" s="19" t="s">
        <v>133</v>
      </c>
      <c r="BE875" s="232">
        <f>IF(N875="základní",J875,0)</f>
        <v>0</v>
      </c>
      <c r="BF875" s="232">
        <f>IF(N875="snížená",J875,0)</f>
        <v>0</v>
      </c>
      <c r="BG875" s="232">
        <f>IF(N875="zákl. přenesená",J875,0)</f>
        <v>0</v>
      </c>
      <c r="BH875" s="232">
        <f>IF(N875="sníž. přenesená",J875,0)</f>
        <v>0</v>
      </c>
      <c r="BI875" s="232">
        <f>IF(N875="nulová",J875,0)</f>
        <v>0</v>
      </c>
      <c r="BJ875" s="19" t="s">
        <v>22</v>
      </c>
      <c r="BK875" s="232">
        <f>ROUND(I875*H875,2)</f>
        <v>0</v>
      </c>
      <c r="BL875" s="19" t="s">
        <v>141</v>
      </c>
      <c r="BM875" s="231" t="s">
        <v>1212</v>
      </c>
    </row>
    <row r="876" s="14" customFormat="1">
      <c r="A876" s="14"/>
      <c r="B876" s="244"/>
      <c r="C876" s="245"/>
      <c r="D876" s="235" t="s">
        <v>147</v>
      </c>
      <c r="E876" s="246" t="s">
        <v>20</v>
      </c>
      <c r="F876" s="247" t="s">
        <v>1213</v>
      </c>
      <c r="G876" s="245"/>
      <c r="H876" s="248">
        <v>4.5</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147</v>
      </c>
      <c r="AU876" s="254" t="s">
        <v>85</v>
      </c>
      <c r="AV876" s="14" t="s">
        <v>85</v>
      </c>
      <c r="AW876" s="14" t="s">
        <v>38</v>
      </c>
      <c r="AX876" s="14" t="s">
        <v>22</v>
      </c>
      <c r="AY876" s="254" t="s">
        <v>133</v>
      </c>
    </row>
    <row r="877" s="2" customFormat="1" ht="24" customHeight="1">
      <c r="A877" s="40"/>
      <c r="B877" s="41"/>
      <c r="C877" s="220" t="s">
        <v>1214</v>
      </c>
      <c r="D877" s="220" t="s">
        <v>136</v>
      </c>
      <c r="E877" s="221" t="s">
        <v>1215</v>
      </c>
      <c r="F877" s="222" t="s">
        <v>1216</v>
      </c>
      <c r="G877" s="223" t="s">
        <v>139</v>
      </c>
      <c r="H877" s="224">
        <v>1</v>
      </c>
      <c r="I877" s="225"/>
      <c r="J877" s="226">
        <f>ROUND(I877*H877,2)</f>
        <v>0</v>
      </c>
      <c r="K877" s="222" t="s">
        <v>140</v>
      </c>
      <c r="L877" s="46"/>
      <c r="M877" s="227" t="s">
        <v>20</v>
      </c>
      <c r="N877" s="228" t="s">
        <v>47</v>
      </c>
      <c r="O877" s="86"/>
      <c r="P877" s="229">
        <f>O877*H877</f>
        <v>0</v>
      </c>
      <c r="Q877" s="229">
        <v>0</v>
      </c>
      <c r="R877" s="229">
        <f>Q877*H877</f>
        <v>0</v>
      </c>
      <c r="S877" s="229">
        <v>0</v>
      </c>
      <c r="T877" s="230">
        <f>S877*H877</f>
        <v>0</v>
      </c>
      <c r="U877" s="40"/>
      <c r="V877" s="40"/>
      <c r="W877" s="40"/>
      <c r="X877" s="40"/>
      <c r="Y877" s="40"/>
      <c r="Z877" s="40"/>
      <c r="AA877" s="40"/>
      <c r="AB877" s="40"/>
      <c r="AC877" s="40"/>
      <c r="AD877" s="40"/>
      <c r="AE877" s="40"/>
      <c r="AR877" s="231" t="s">
        <v>141</v>
      </c>
      <c r="AT877" s="231" t="s">
        <v>136</v>
      </c>
      <c r="AU877" s="231" t="s">
        <v>85</v>
      </c>
      <c r="AY877" s="19" t="s">
        <v>133</v>
      </c>
      <c r="BE877" s="232">
        <f>IF(N877="základní",J877,0)</f>
        <v>0</v>
      </c>
      <c r="BF877" s="232">
        <f>IF(N877="snížená",J877,0)</f>
        <v>0</v>
      </c>
      <c r="BG877" s="232">
        <f>IF(N877="zákl. přenesená",J877,0)</f>
        <v>0</v>
      </c>
      <c r="BH877" s="232">
        <f>IF(N877="sníž. přenesená",J877,0)</f>
        <v>0</v>
      </c>
      <c r="BI877" s="232">
        <f>IF(N877="nulová",J877,0)</f>
        <v>0</v>
      </c>
      <c r="BJ877" s="19" t="s">
        <v>22</v>
      </c>
      <c r="BK877" s="232">
        <f>ROUND(I877*H877,2)</f>
        <v>0</v>
      </c>
      <c r="BL877" s="19" t="s">
        <v>141</v>
      </c>
      <c r="BM877" s="231" t="s">
        <v>1217</v>
      </c>
    </row>
    <row r="878" s="13" customFormat="1">
      <c r="A878" s="13"/>
      <c r="B878" s="233"/>
      <c r="C878" s="234"/>
      <c r="D878" s="235" t="s">
        <v>147</v>
      </c>
      <c r="E878" s="236" t="s">
        <v>20</v>
      </c>
      <c r="F878" s="237" t="s">
        <v>1159</v>
      </c>
      <c r="G878" s="234"/>
      <c r="H878" s="236" t="s">
        <v>20</v>
      </c>
      <c r="I878" s="238"/>
      <c r="J878" s="234"/>
      <c r="K878" s="234"/>
      <c r="L878" s="239"/>
      <c r="M878" s="240"/>
      <c r="N878" s="241"/>
      <c r="O878" s="241"/>
      <c r="P878" s="241"/>
      <c r="Q878" s="241"/>
      <c r="R878" s="241"/>
      <c r="S878" s="241"/>
      <c r="T878" s="242"/>
      <c r="U878" s="13"/>
      <c r="V878" s="13"/>
      <c r="W878" s="13"/>
      <c r="X878" s="13"/>
      <c r="Y878" s="13"/>
      <c r="Z878" s="13"/>
      <c r="AA878" s="13"/>
      <c r="AB878" s="13"/>
      <c r="AC878" s="13"/>
      <c r="AD878" s="13"/>
      <c r="AE878" s="13"/>
      <c r="AT878" s="243" t="s">
        <v>147</v>
      </c>
      <c r="AU878" s="243" t="s">
        <v>85</v>
      </c>
      <c r="AV878" s="13" t="s">
        <v>22</v>
      </c>
      <c r="AW878" s="13" t="s">
        <v>38</v>
      </c>
      <c r="AX878" s="13" t="s">
        <v>76</v>
      </c>
      <c r="AY878" s="243" t="s">
        <v>133</v>
      </c>
    </row>
    <row r="879" s="14" customFormat="1">
      <c r="A879" s="14"/>
      <c r="B879" s="244"/>
      <c r="C879" s="245"/>
      <c r="D879" s="235" t="s">
        <v>147</v>
      </c>
      <c r="E879" s="246" t="s">
        <v>20</v>
      </c>
      <c r="F879" s="247" t="s">
        <v>1179</v>
      </c>
      <c r="G879" s="245"/>
      <c r="H879" s="248">
        <v>1</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147</v>
      </c>
      <c r="AU879" s="254" t="s">
        <v>85</v>
      </c>
      <c r="AV879" s="14" t="s">
        <v>85</v>
      </c>
      <c r="AW879" s="14" t="s">
        <v>38</v>
      </c>
      <c r="AX879" s="14" t="s">
        <v>22</v>
      </c>
      <c r="AY879" s="254" t="s">
        <v>133</v>
      </c>
    </row>
    <row r="880" s="2" customFormat="1" ht="16.5" customHeight="1">
      <c r="A880" s="40"/>
      <c r="B880" s="41"/>
      <c r="C880" s="220" t="s">
        <v>1218</v>
      </c>
      <c r="D880" s="220" t="s">
        <v>136</v>
      </c>
      <c r="E880" s="221" t="s">
        <v>1219</v>
      </c>
      <c r="F880" s="222" t="s">
        <v>1220</v>
      </c>
      <c r="G880" s="223" t="s">
        <v>139</v>
      </c>
      <c r="H880" s="224">
        <v>2</v>
      </c>
      <c r="I880" s="225"/>
      <c r="J880" s="226">
        <f>ROUND(I880*H880,2)</f>
        <v>0</v>
      </c>
      <c r="K880" s="222" t="s">
        <v>140</v>
      </c>
      <c r="L880" s="46"/>
      <c r="M880" s="227" t="s">
        <v>20</v>
      </c>
      <c r="N880" s="228" t="s">
        <v>47</v>
      </c>
      <c r="O880" s="86"/>
      <c r="P880" s="229">
        <f>O880*H880</f>
        <v>0</v>
      </c>
      <c r="Q880" s="229">
        <v>0</v>
      </c>
      <c r="R880" s="229">
        <f>Q880*H880</f>
        <v>0</v>
      </c>
      <c r="S880" s="229">
        <v>0</v>
      </c>
      <c r="T880" s="230">
        <f>S880*H880</f>
        <v>0</v>
      </c>
      <c r="U880" s="40"/>
      <c r="V880" s="40"/>
      <c r="W880" s="40"/>
      <c r="X880" s="40"/>
      <c r="Y880" s="40"/>
      <c r="Z880" s="40"/>
      <c r="AA880" s="40"/>
      <c r="AB880" s="40"/>
      <c r="AC880" s="40"/>
      <c r="AD880" s="40"/>
      <c r="AE880" s="40"/>
      <c r="AR880" s="231" t="s">
        <v>141</v>
      </c>
      <c r="AT880" s="231" t="s">
        <v>136</v>
      </c>
      <c r="AU880" s="231" t="s">
        <v>85</v>
      </c>
      <c r="AY880" s="19" t="s">
        <v>133</v>
      </c>
      <c r="BE880" s="232">
        <f>IF(N880="základní",J880,0)</f>
        <v>0</v>
      </c>
      <c r="BF880" s="232">
        <f>IF(N880="snížená",J880,0)</f>
        <v>0</v>
      </c>
      <c r="BG880" s="232">
        <f>IF(N880="zákl. přenesená",J880,0)</f>
        <v>0</v>
      </c>
      <c r="BH880" s="232">
        <f>IF(N880="sníž. přenesená",J880,0)</f>
        <v>0</v>
      </c>
      <c r="BI880" s="232">
        <f>IF(N880="nulová",J880,0)</f>
        <v>0</v>
      </c>
      <c r="BJ880" s="19" t="s">
        <v>22</v>
      </c>
      <c r="BK880" s="232">
        <f>ROUND(I880*H880,2)</f>
        <v>0</v>
      </c>
      <c r="BL880" s="19" t="s">
        <v>141</v>
      </c>
      <c r="BM880" s="231" t="s">
        <v>1221</v>
      </c>
    </row>
    <row r="881" s="13" customFormat="1">
      <c r="A881" s="13"/>
      <c r="B881" s="233"/>
      <c r="C881" s="234"/>
      <c r="D881" s="235" t="s">
        <v>147</v>
      </c>
      <c r="E881" s="236" t="s">
        <v>20</v>
      </c>
      <c r="F881" s="237" t="s">
        <v>1159</v>
      </c>
      <c r="G881" s="234"/>
      <c r="H881" s="236" t="s">
        <v>20</v>
      </c>
      <c r="I881" s="238"/>
      <c r="J881" s="234"/>
      <c r="K881" s="234"/>
      <c r="L881" s="239"/>
      <c r="M881" s="240"/>
      <c r="N881" s="241"/>
      <c r="O881" s="241"/>
      <c r="P881" s="241"/>
      <c r="Q881" s="241"/>
      <c r="R881" s="241"/>
      <c r="S881" s="241"/>
      <c r="T881" s="242"/>
      <c r="U881" s="13"/>
      <c r="V881" s="13"/>
      <c r="W881" s="13"/>
      <c r="X881" s="13"/>
      <c r="Y881" s="13"/>
      <c r="Z881" s="13"/>
      <c r="AA881" s="13"/>
      <c r="AB881" s="13"/>
      <c r="AC881" s="13"/>
      <c r="AD881" s="13"/>
      <c r="AE881" s="13"/>
      <c r="AT881" s="243" t="s">
        <v>147</v>
      </c>
      <c r="AU881" s="243" t="s">
        <v>85</v>
      </c>
      <c r="AV881" s="13" t="s">
        <v>22</v>
      </c>
      <c r="AW881" s="13" t="s">
        <v>38</v>
      </c>
      <c r="AX881" s="13" t="s">
        <v>76</v>
      </c>
      <c r="AY881" s="243" t="s">
        <v>133</v>
      </c>
    </row>
    <row r="882" s="14" customFormat="1">
      <c r="A882" s="14"/>
      <c r="B882" s="244"/>
      <c r="C882" s="245"/>
      <c r="D882" s="235" t="s">
        <v>147</v>
      </c>
      <c r="E882" s="246" t="s">
        <v>20</v>
      </c>
      <c r="F882" s="247" t="s">
        <v>1160</v>
      </c>
      <c r="G882" s="245"/>
      <c r="H882" s="248">
        <v>2</v>
      </c>
      <c r="I882" s="249"/>
      <c r="J882" s="245"/>
      <c r="K882" s="245"/>
      <c r="L882" s="250"/>
      <c r="M882" s="251"/>
      <c r="N882" s="252"/>
      <c r="O882" s="252"/>
      <c r="P882" s="252"/>
      <c r="Q882" s="252"/>
      <c r="R882" s="252"/>
      <c r="S882" s="252"/>
      <c r="T882" s="253"/>
      <c r="U882" s="14"/>
      <c r="V882" s="14"/>
      <c r="W882" s="14"/>
      <c r="X882" s="14"/>
      <c r="Y882" s="14"/>
      <c r="Z882" s="14"/>
      <c r="AA882" s="14"/>
      <c r="AB882" s="14"/>
      <c r="AC882" s="14"/>
      <c r="AD882" s="14"/>
      <c r="AE882" s="14"/>
      <c r="AT882" s="254" t="s">
        <v>147</v>
      </c>
      <c r="AU882" s="254" t="s">
        <v>85</v>
      </c>
      <c r="AV882" s="14" t="s">
        <v>85</v>
      </c>
      <c r="AW882" s="14" t="s">
        <v>38</v>
      </c>
      <c r="AX882" s="14" t="s">
        <v>22</v>
      </c>
      <c r="AY882" s="254" t="s">
        <v>133</v>
      </c>
    </row>
    <row r="883" s="2" customFormat="1" ht="16.5" customHeight="1">
      <c r="A883" s="40"/>
      <c r="B883" s="41"/>
      <c r="C883" s="220" t="s">
        <v>1222</v>
      </c>
      <c r="D883" s="220" t="s">
        <v>136</v>
      </c>
      <c r="E883" s="221" t="s">
        <v>1223</v>
      </c>
      <c r="F883" s="222" t="s">
        <v>1224</v>
      </c>
      <c r="G883" s="223" t="s">
        <v>139</v>
      </c>
      <c r="H883" s="224">
        <v>1</v>
      </c>
      <c r="I883" s="225"/>
      <c r="J883" s="226">
        <f>ROUND(I883*H883,2)</f>
        <v>0</v>
      </c>
      <c r="K883" s="222" t="s">
        <v>140</v>
      </c>
      <c r="L883" s="46"/>
      <c r="M883" s="227" t="s">
        <v>20</v>
      </c>
      <c r="N883" s="228" t="s">
        <v>47</v>
      </c>
      <c r="O883" s="86"/>
      <c r="P883" s="229">
        <f>O883*H883</f>
        <v>0</v>
      </c>
      <c r="Q883" s="229">
        <v>0</v>
      </c>
      <c r="R883" s="229">
        <f>Q883*H883</f>
        <v>0</v>
      </c>
      <c r="S883" s="229">
        <v>0</v>
      </c>
      <c r="T883" s="230">
        <f>S883*H883</f>
        <v>0</v>
      </c>
      <c r="U883" s="40"/>
      <c r="V883" s="40"/>
      <c r="W883" s="40"/>
      <c r="X883" s="40"/>
      <c r="Y883" s="40"/>
      <c r="Z883" s="40"/>
      <c r="AA883" s="40"/>
      <c r="AB883" s="40"/>
      <c r="AC883" s="40"/>
      <c r="AD883" s="40"/>
      <c r="AE883" s="40"/>
      <c r="AR883" s="231" t="s">
        <v>141</v>
      </c>
      <c r="AT883" s="231" t="s">
        <v>136</v>
      </c>
      <c r="AU883" s="231" t="s">
        <v>85</v>
      </c>
      <c r="AY883" s="19" t="s">
        <v>133</v>
      </c>
      <c r="BE883" s="232">
        <f>IF(N883="základní",J883,0)</f>
        <v>0</v>
      </c>
      <c r="BF883" s="232">
        <f>IF(N883="snížená",J883,0)</f>
        <v>0</v>
      </c>
      <c r="BG883" s="232">
        <f>IF(N883="zákl. přenesená",J883,0)</f>
        <v>0</v>
      </c>
      <c r="BH883" s="232">
        <f>IF(N883="sníž. přenesená",J883,0)</f>
        <v>0</v>
      </c>
      <c r="BI883" s="232">
        <f>IF(N883="nulová",J883,0)</f>
        <v>0</v>
      </c>
      <c r="BJ883" s="19" t="s">
        <v>22</v>
      </c>
      <c r="BK883" s="232">
        <f>ROUND(I883*H883,2)</f>
        <v>0</v>
      </c>
      <c r="BL883" s="19" t="s">
        <v>141</v>
      </c>
      <c r="BM883" s="231" t="s">
        <v>1225</v>
      </c>
    </row>
    <row r="884" s="13" customFormat="1">
      <c r="A884" s="13"/>
      <c r="B884" s="233"/>
      <c r="C884" s="234"/>
      <c r="D884" s="235" t="s">
        <v>147</v>
      </c>
      <c r="E884" s="236" t="s">
        <v>20</v>
      </c>
      <c r="F884" s="237" t="s">
        <v>1159</v>
      </c>
      <c r="G884" s="234"/>
      <c r="H884" s="236" t="s">
        <v>20</v>
      </c>
      <c r="I884" s="238"/>
      <c r="J884" s="234"/>
      <c r="K884" s="234"/>
      <c r="L884" s="239"/>
      <c r="M884" s="240"/>
      <c r="N884" s="241"/>
      <c r="O884" s="241"/>
      <c r="P884" s="241"/>
      <c r="Q884" s="241"/>
      <c r="R884" s="241"/>
      <c r="S884" s="241"/>
      <c r="T884" s="242"/>
      <c r="U884" s="13"/>
      <c r="V884" s="13"/>
      <c r="W884" s="13"/>
      <c r="X884" s="13"/>
      <c r="Y884" s="13"/>
      <c r="Z884" s="13"/>
      <c r="AA884" s="13"/>
      <c r="AB884" s="13"/>
      <c r="AC884" s="13"/>
      <c r="AD884" s="13"/>
      <c r="AE884" s="13"/>
      <c r="AT884" s="243" t="s">
        <v>147</v>
      </c>
      <c r="AU884" s="243" t="s">
        <v>85</v>
      </c>
      <c r="AV884" s="13" t="s">
        <v>22</v>
      </c>
      <c r="AW884" s="13" t="s">
        <v>38</v>
      </c>
      <c r="AX884" s="13" t="s">
        <v>76</v>
      </c>
      <c r="AY884" s="243" t="s">
        <v>133</v>
      </c>
    </row>
    <row r="885" s="14" customFormat="1">
      <c r="A885" s="14"/>
      <c r="B885" s="244"/>
      <c r="C885" s="245"/>
      <c r="D885" s="235" t="s">
        <v>147</v>
      </c>
      <c r="E885" s="246" t="s">
        <v>20</v>
      </c>
      <c r="F885" s="247" t="s">
        <v>1179</v>
      </c>
      <c r="G885" s="245"/>
      <c r="H885" s="248">
        <v>1</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147</v>
      </c>
      <c r="AU885" s="254" t="s">
        <v>85</v>
      </c>
      <c r="AV885" s="14" t="s">
        <v>85</v>
      </c>
      <c r="AW885" s="14" t="s">
        <v>38</v>
      </c>
      <c r="AX885" s="14" t="s">
        <v>22</v>
      </c>
      <c r="AY885" s="254" t="s">
        <v>133</v>
      </c>
    </row>
    <row r="886" s="2" customFormat="1" ht="16.5" customHeight="1">
      <c r="A886" s="40"/>
      <c r="B886" s="41"/>
      <c r="C886" s="220" t="s">
        <v>1226</v>
      </c>
      <c r="D886" s="220" t="s">
        <v>136</v>
      </c>
      <c r="E886" s="221" t="s">
        <v>1227</v>
      </c>
      <c r="F886" s="222" t="s">
        <v>1228</v>
      </c>
      <c r="G886" s="223" t="s">
        <v>139</v>
      </c>
      <c r="H886" s="224">
        <v>1</v>
      </c>
      <c r="I886" s="225"/>
      <c r="J886" s="226">
        <f>ROUND(I886*H886,2)</f>
        <v>0</v>
      </c>
      <c r="K886" s="222" t="s">
        <v>140</v>
      </c>
      <c r="L886" s="46"/>
      <c r="M886" s="227" t="s">
        <v>20</v>
      </c>
      <c r="N886" s="228" t="s">
        <v>47</v>
      </c>
      <c r="O886" s="86"/>
      <c r="P886" s="229">
        <f>O886*H886</f>
        <v>0</v>
      </c>
      <c r="Q886" s="229">
        <v>0</v>
      </c>
      <c r="R886" s="229">
        <f>Q886*H886</f>
        <v>0</v>
      </c>
      <c r="S886" s="229">
        <v>0</v>
      </c>
      <c r="T886" s="230">
        <f>S886*H886</f>
        <v>0</v>
      </c>
      <c r="U886" s="40"/>
      <c r="V886" s="40"/>
      <c r="W886" s="40"/>
      <c r="X886" s="40"/>
      <c r="Y886" s="40"/>
      <c r="Z886" s="40"/>
      <c r="AA886" s="40"/>
      <c r="AB886" s="40"/>
      <c r="AC886" s="40"/>
      <c r="AD886" s="40"/>
      <c r="AE886" s="40"/>
      <c r="AR886" s="231" t="s">
        <v>141</v>
      </c>
      <c r="AT886" s="231" t="s">
        <v>136</v>
      </c>
      <c r="AU886" s="231" t="s">
        <v>85</v>
      </c>
      <c r="AY886" s="19" t="s">
        <v>133</v>
      </c>
      <c r="BE886" s="232">
        <f>IF(N886="základní",J886,0)</f>
        <v>0</v>
      </c>
      <c r="BF886" s="232">
        <f>IF(N886="snížená",J886,0)</f>
        <v>0</v>
      </c>
      <c r="BG886" s="232">
        <f>IF(N886="zákl. přenesená",J886,0)</f>
        <v>0</v>
      </c>
      <c r="BH886" s="232">
        <f>IF(N886="sníž. přenesená",J886,0)</f>
        <v>0</v>
      </c>
      <c r="BI886" s="232">
        <f>IF(N886="nulová",J886,0)</f>
        <v>0</v>
      </c>
      <c r="BJ886" s="19" t="s">
        <v>22</v>
      </c>
      <c r="BK886" s="232">
        <f>ROUND(I886*H886,2)</f>
        <v>0</v>
      </c>
      <c r="BL886" s="19" t="s">
        <v>141</v>
      </c>
      <c r="BM886" s="231" t="s">
        <v>1229</v>
      </c>
    </row>
    <row r="887" s="13" customFormat="1">
      <c r="A887" s="13"/>
      <c r="B887" s="233"/>
      <c r="C887" s="234"/>
      <c r="D887" s="235" t="s">
        <v>147</v>
      </c>
      <c r="E887" s="236" t="s">
        <v>20</v>
      </c>
      <c r="F887" s="237" t="s">
        <v>1159</v>
      </c>
      <c r="G887" s="234"/>
      <c r="H887" s="236" t="s">
        <v>20</v>
      </c>
      <c r="I887" s="238"/>
      <c r="J887" s="234"/>
      <c r="K887" s="234"/>
      <c r="L887" s="239"/>
      <c r="M887" s="240"/>
      <c r="N887" s="241"/>
      <c r="O887" s="241"/>
      <c r="P887" s="241"/>
      <c r="Q887" s="241"/>
      <c r="R887" s="241"/>
      <c r="S887" s="241"/>
      <c r="T887" s="242"/>
      <c r="U887" s="13"/>
      <c r="V887" s="13"/>
      <c r="W887" s="13"/>
      <c r="X887" s="13"/>
      <c r="Y887" s="13"/>
      <c r="Z887" s="13"/>
      <c r="AA887" s="13"/>
      <c r="AB887" s="13"/>
      <c r="AC887" s="13"/>
      <c r="AD887" s="13"/>
      <c r="AE887" s="13"/>
      <c r="AT887" s="243" t="s">
        <v>147</v>
      </c>
      <c r="AU887" s="243" t="s">
        <v>85</v>
      </c>
      <c r="AV887" s="13" t="s">
        <v>22</v>
      </c>
      <c r="AW887" s="13" t="s">
        <v>38</v>
      </c>
      <c r="AX887" s="13" t="s">
        <v>76</v>
      </c>
      <c r="AY887" s="243" t="s">
        <v>133</v>
      </c>
    </row>
    <row r="888" s="14" customFormat="1">
      <c r="A888" s="14"/>
      <c r="B888" s="244"/>
      <c r="C888" s="245"/>
      <c r="D888" s="235" t="s">
        <v>147</v>
      </c>
      <c r="E888" s="246" t="s">
        <v>20</v>
      </c>
      <c r="F888" s="247" t="s">
        <v>1179</v>
      </c>
      <c r="G888" s="245"/>
      <c r="H888" s="248">
        <v>1</v>
      </c>
      <c r="I888" s="249"/>
      <c r="J888" s="245"/>
      <c r="K888" s="245"/>
      <c r="L888" s="250"/>
      <c r="M888" s="251"/>
      <c r="N888" s="252"/>
      <c r="O888" s="252"/>
      <c r="P888" s="252"/>
      <c r="Q888" s="252"/>
      <c r="R888" s="252"/>
      <c r="S888" s="252"/>
      <c r="T888" s="253"/>
      <c r="U888" s="14"/>
      <c r="V888" s="14"/>
      <c r="W888" s="14"/>
      <c r="X888" s="14"/>
      <c r="Y888" s="14"/>
      <c r="Z888" s="14"/>
      <c r="AA888" s="14"/>
      <c r="AB888" s="14"/>
      <c r="AC888" s="14"/>
      <c r="AD888" s="14"/>
      <c r="AE888" s="14"/>
      <c r="AT888" s="254" t="s">
        <v>147</v>
      </c>
      <c r="AU888" s="254" t="s">
        <v>85</v>
      </c>
      <c r="AV888" s="14" t="s">
        <v>85</v>
      </c>
      <c r="AW888" s="14" t="s">
        <v>38</v>
      </c>
      <c r="AX888" s="14" t="s">
        <v>22</v>
      </c>
      <c r="AY888" s="254" t="s">
        <v>133</v>
      </c>
    </row>
    <row r="889" s="2" customFormat="1" ht="16.5" customHeight="1">
      <c r="A889" s="40"/>
      <c r="B889" s="41"/>
      <c r="C889" s="220" t="s">
        <v>1230</v>
      </c>
      <c r="D889" s="220" t="s">
        <v>136</v>
      </c>
      <c r="E889" s="221" t="s">
        <v>1231</v>
      </c>
      <c r="F889" s="222" t="s">
        <v>1232</v>
      </c>
      <c r="G889" s="223" t="s">
        <v>139</v>
      </c>
      <c r="H889" s="224">
        <v>2</v>
      </c>
      <c r="I889" s="225"/>
      <c r="J889" s="226">
        <f>ROUND(I889*H889,2)</f>
        <v>0</v>
      </c>
      <c r="K889" s="222" t="s">
        <v>140</v>
      </c>
      <c r="L889" s="46"/>
      <c r="M889" s="227" t="s">
        <v>20</v>
      </c>
      <c r="N889" s="228" t="s">
        <v>47</v>
      </c>
      <c r="O889" s="86"/>
      <c r="P889" s="229">
        <f>O889*H889</f>
        <v>0</v>
      </c>
      <c r="Q889" s="229">
        <v>0</v>
      </c>
      <c r="R889" s="229">
        <f>Q889*H889</f>
        <v>0</v>
      </c>
      <c r="S889" s="229">
        <v>0</v>
      </c>
      <c r="T889" s="230">
        <f>S889*H889</f>
        <v>0</v>
      </c>
      <c r="U889" s="40"/>
      <c r="V889" s="40"/>
      <c r="W889" s="40"/>
      <c r="X889" s="40"/>
      <c r="Y889" s="40"/>
      <c r="Z889" s="40"/>
      <c r="AA889" s="40"/>
      <c r="AB889" s="40"/>
      <c r="AC889" s="40"/>
      <c r="AD889" s="40"/>
      <c r="AE889" s="40"/>
      <c r="AR889" s="231" t="s">
        <v>141</v>
      </c>
      <c r="AT889" s="231" t="s">
        <v>136</v>
      </c>
      <c r="AU889" s="231" t="s">
        <v>85</v>
      </c>
      <c r="AY889" s="19" t="s">
        <v>133</v>
      </c>
      <c r="BE889" s="232">
        <f>IF(N889="základní",J889,0)</f>
        <v>0</v>
      </c>
      <c r="BF889" s="232">
        <f>IF(N889="snížená",J889,0)</f>
        <v>0</v>
      </c>
      <c r="BG889" s="232">
        <f>IF(N889="zákl. přenesená",J889,0)</f>
        <v>0</v>
      </c>
      <c r="BH889" s="232">
        <f>IF(N889="sníž. přenesená",J889,0)</f>
        <v>0</v>
      </c>
      <c r="BI889" s="232">
        <f>IF(N889="nulová",J889,0)</f>
        <v>0</v>
      </c>
      <c r="BJ889" s="19" t="s">
        <v>22</v>
      </c>
      <c r="BK889" s="232">
        <f>ROUND(I889*H889,2)</f>
        <v>0</v>
      </c>
      <c r="BL889" s="19" t="s">
        <v>141</v>
      </c>
      <c r="BM889" s="231" t="s">
        <v>1233</v>
      </c>
    </row>
    <row r="890" s="13" customFormat="1">
      <c r="A890" s="13"/>
      <c r="B890" s="233"/>
      <c r="C890" s="234"/>
      <c r="D890" s="235" t="s">
        <v>147</v>
      </c>
      <c r="E890" s="236" t="s">
        <v>20</v>
      </c>
      <c r="F890" s="237" t="s">
        <v>1159</v>
      </c>
      <c r="G890" s="234"/>
      <c r="H890" s="236" t="s">
        <v>20</v>
      </c>
      <c r="I890" s="238"/>
      <c r="J890" s="234"/>
      <c r="K890" s="234"/>
      <c r="L890" s="239"/>
      <c r="M890" s="240"/>
      <c r="N890" s="241"/>
      <c r="O890" s="241"/>
      <c r="P890" s="241"/>
      <c r="Q890" s="241"/>
      <c r="R890" s="241"/>
      <c r="S890" s="241"/>
      <c r="T890" s="242"/>
      <c r="U890" s="13"/>
      <c r="V890" s="13"/>
      <c r="W890" s="13"/>
      <c r="X890" s="13"/>
      <c r="Y890" s="13"/>
      <c r="Z890" s="13"/>
      <c r="AA890" s="13"/>
      <c r="AB890" s="13"/>
      <c r="AC890" s="13"/>
      <c r="AD890" s="13"/>
      <c r="AE890" s="13"/>
      <c r="AT890" s="243" t="s">
        <v>147</v>
      </c>
      <c r="AU890" s="243" t="s">
        <v>85</v>
      </c>
      <c r="AV890" s="13" t="s">
        <v>22</v>
      </c>
      <c r="AW890" s="13" t="s">
        <v>38</v>
      </c>
      <c r="AX890" s="13" t="s">
        <v>76</v>
      </c>
      <c r="AY890" s="243" t="s">
        <v>133</v>
      </c>
    </row>
    <row r="891" s="14" customFormat="1">
      <c r="A891" s="14"/>
      <c r="B891" s="244"/>
      <c r="C891" s="245"/>
      <c r="D891" s="235" t="s">
        <v>147</v>
      </c>
      <c r="E891" s="246" t="s">
        <v>20</v>
      </c>
      <c r="F891" s="247" t="s">
        <v>1160</v>
      </c>
      <c r="G891" s="245"/>
      <c r="H891" s="248">
        <v>2</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147</v>
      </c>
      <c r="AU891" s="254" t="s">
        <v>85</v>
      </c>
      <c r="AV891" s="14" t="s">
        <v>85</v>
      </c>
      <c r="AW891" s="14" t="s">
        <v>38</v>
      </c>
      <c r="AX891" s="14" t="s">
        <v>22</v>
      </c>
      <c r="AY891" s="254" t="s">
        <v>133</v>
      </c>
    </row>
    <row r="892" s="2" customFormat="1" ht="16.5" customHeight="1">
      <c r="A892" s="40"/>
      <c r="B892" s="41"/>
      <c r="C892" s="220" t="s">
        <v>1234</v>
      </c>
      <c r="D892" s="220" t="s">
        <v>136</v>
      </c>
      <c r="E892" s="221" t="s">
        <v>1235</v>
      </c>
      <c r="F892" s="222" t="s">
        <v>1236</v>
      </c>
      <c r="G892" s="223" t="s">
        <v>139</v>
      </c>
      <c r="H892" s="224">
        <v>1</v>
      </c>
      <c r="I892" s="225"/>
      <c r="J892" s="226">
        <f>ROUND(I892*H892,2)</f>
        <v>0</v>
      </c>
      <c r="K892" s="222" t="s">
        <v>140</v>
      </c>
      <c r="L892" s="46"/>
      <c r="M892" s="227" t="s">
        <v>20</v>
      </c>
      <c r="N892" s="228" t="s">
        <v>47</v>
      </c>
      <c r="O892" s="86"/>
      <c r="P892" s="229">
        <f>O892*H892</f>
        <v>0</v>
      </c>
      <c r="Q892" s="229">
        <v>0</v>
      </c>
      <c r="R892" s="229">
        <f>Q892*H892</f>
        <v>0</v>
      </c>
      <c r="S892" s="229">
        <v>0</v>
      </c>
      <c r="T892" s="230">
        <f>S892*H892</f>
        <v>0</v>
      </c>
      <c r="U892" s="40"/>
      <c r="V892" s="40"/>
      <c r="W892" s="40"/>
      <c r="X892" s="40"/>
      <c r="Y892" s="40"/>
      <c r="Z892" s="40"/>
      <c r="AA892" s="40"/>
      <c r="AB892" s="40"/>
      <c r="AC892" s="40"/>
      <c r="AD892" s="40"/>
      <c r="AE892" s="40"/>
      <c r="AR892" s="231" t="s">
        <v>141</v>
      </c>
      <c r="AT892" s="231" t="s">
        <v>136</v>
      </c>
      <c r="AU892" s="231" t="s">
        <v>85</v>
      </c>
      <c r="AY892" s="19" t="s">
        <v>133</v>
      </c>
      <c r="BE892" s="232">
        <f>IF(N892="základní",J892,0)</f>
        <v>0</v>
      </c>
      <c r="BF892" s="232">
        <f>IF(N892="snížená",J892,0)</f>
        <v>0</v>
      </c>
      <c r="BG892" s="232">
        <f>IF(N892="zákl. přenesená",J892,0)</f>
        <v>0</v>
      </c>
      <c r="BH892" s="232">
        <f>IF(N892="sníž. přenesená",J892,0)</f>
        <v>0</v>
      </c>
      <c r="BI892" s="232">
        <f>IF(N892="nulová",J892,0)</f>
        <v>0</v>
      </c>
      <c r="BJ892" s="19" t="s">
        <v>22</v>
      </c>
      <c r="BK892" s="232">
        <f>ROUND(I892*H892,2)</f>
        <v>0</v>
      </c>
      <c r="BL892" s="19" t="s">
        <v>141</v>
      </c>
      <c r="BM892" s="231" t="s">
        <v>1237</v>
      </c>
    </row>
    <row r="893" s="13" customFormat="1">
      <c r="A893" s="13"/>
      <c r="B893" s="233"/>
      <c r="C893" s="234"/>
      <c r="D893" s="235" t="s">
        <v>147</v>
      </c>
      <c r="E893" s="236" t="s">
        <v>20</v>
      </c>
      <c r="F893" s="237" t="s">
        <v>1159</v>
      </c>
      <c r="G893" s="234"/>
      <c r="H893" s="236" t="s">
        <v>20</v>
      </c>
      <c r="I893" s="238"/>
      <c r="J893" s="234"/>
      <c r="K893" s="234"/>
      <c r="L893" s="239"/>
      <c r="M893" s="240"/>
      <c r="N893" s="241"/>
      <c r="O893" s="241"/>
      <c r="P893" s="241"/>
      <c r="Q893" s="241"/>
      <c r="R893" s="241"/>
      <c r="S893" s="241"/>
      <c r="T893" s="242"/>
      <c r="U893" s="13"/>
      <c r="V893" s="13"/>
      <c r="W893" s="13"/>
      <c r="X893" s="13"/>
      <c r="Y893" s="13"/>
      <c r="Z893" s="13"/>
      <c r="AA893" s="13"/>
      <c r="AB893" s="13"/>
      <c r="AC893" s="13"/>
      <c r="AD893" s="13"/>
      <c r="AE893" s="13"/>
      <c r="AT893" s="243" t="s">
        <v>147</v>
      </c>
      <c r="AU893" s="243" t="s">
        <v>85</v>
      </c>
      <c r="AV893" s="13" t="s">
        <v>22</v>
      </c>
      <c r="AW893" s="13" t="s">
        <v>38</v>
      </c>
      <c r="AX893" s="13" t="s">
        <v>76</v>
      </c>
      <c r="AY893" s="243" t="s">
        <v>133</v>
      </c>
    </row>
    <row r="894" s="14" customFormat="1">
      <c r="A894" s="14"/>
      <c r="B894" s="244"/>
      <c r="C894" s="245"/>
      <c r="D894" s="235" t="s">
        <v>147</v>
      </c>
      <c r="E894" s="246" t="s">
        <v>20</v>
      </c>
      <c r="F894" s="247" t="s">
        <v>1179</v>
      </c>
      <c r="G894" s="245"/>
      <c r="H894" s="248">
        <v>1</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147</v>
      </c>
      <c r="AU894" s="254" t="s">
        <v>85</v>
      </c>
      <c r="AV894" s="14" t="s">
        <v>85</v>
      </c>
      <c r="AW894" s="14" t="s">
        <v>38</v>
      </c>
      <c r="AX894" s="14" t="s">
        <v>22</v>
      </c>
      <c r="AY894" s="254" t="s">
        <v>133</v>
      </c>
    </row>
    <row r="895" s="2" customFormat="1" ht="24" customHeight="1">
      <c r="A895" s="40"/>
      <c r="B895" s="41"/>
      <c r="C895" s="220" t="s">
        <v>1238</v>
      </c>
      <c r="D895" s="220" t="s">
        <v>136</v>
      </c>
      <c r="E895" s="221" t="s">
        <v>1239</v>
      </c>
      <c r="F895" s="222" t="s">
        <v>1240</v>
      </c>
      <c r="G895" s="223" t="s">
        <v>139</v>
      </c>
      <c r="H895" s="224">
        <v>2</v>
      </c>
      <c r="I895" s="225"/>
      <c r="J895" s="226">
        <f>ROUND(I895*H895,2)</f>
        <v>0</v>
      </c>
      <c r="K895" s="222" t="s">
        <v>140</v>
      </c>
      <c r="L895" s="46"/>
      <c r="M895" s="227" t="s">
        <v>20</v>
      </c>
      <c r="N895" s="228" t="s">
        <v>47</v>
      </c>
      <c r="O895" s="86"/>
      <c r="P895" s="229">
        <f>O895*H895</f>
        <v>0</v>
      </c>
      <c r="Q895" s="229">
        <v>0</v>
      </c>
      <c r="R895" s="229">
        <f>Q895*H895</f>
        <v>0</v>
      </c>
      <c r="S895" s="229">
        <v>0</v>
      </c>
      <c r="T895" s="230">
        <f>S895*H895</f>
        <v>0</v>
      </c>
      <c r="U895" s="40"/>
      <c r="V895" s="40"/>
      <c r="W895" s="40"/>
      <c r="X895" s="40"/>
      <c r="Y895" s="40"/>
      <c r="Z895" s="40"/>
      <c r="AA895" s="40"/>
      <c r="AB895" s="40"/>
      <c r="AC895" s="40"/>
      <c r="AD895" s="40"/>
      <c r="AE895" s="40"/>
      <c r="AR895" s="231" t="s">
        <v>141</v>
      </c>
      <c r="AT895" s="231" t="s">
        <v>136</v>
      </c>
      <c r="AU895" s="231" t="s">
        <v>85</v>
      </c>
      <c r="AY895" s="19" t="s">
        <v>133</v>
      </c>
      <c r="BE895" s="232">
        <f>IF(N895="základní",J895,0)</f>
        <v>0</v>
      </c>
      <c r="BF895" s="232">
        <f>IF(N895="snížená",J895,0)</f>
        <v>0</v>
      </c>
      <c r="BG895" s="232">
        <f>IF(N895="zákl. přenesená",J895,0)</f>
        <v>0</v>
      </c>
      <c r="BH895" s="232">
        <f>IF(N895="sníž. přenesená",J895,0)</f>
        <v>0</v>
      </c>
      <c r="BI895" s="232">
        <f>IF(N895="nulová",J895,0)</f>
        <v>0</v>
      </c>
      <c r="BJ895" s="19" t="s">
        <v>22</v>
      </c>
      <c r="BK895" s="232">
        <f>ROUND(I895*H895,2)</f>
        <v>0</v>
      </c>
      <c r="BL895" s="19" t="s">
        <v>141</v>
      </c>
      <c r="BM895" s="231" t="s">
        <v>1241</v>
      </c>
    </row>
    <row r="896" s="13" customFormat="1">
      <c r="A896" s="13"/>
      <c r="B896" s="233"/>
      <c r="C896" s="234"/>
      <c r="D896" s="235" t="s">
        <v>147</v>
      </c>
      <c r="E896" s="236" t="s">
        <v>20</v>
      </c>
      <c r="F896" s="237" t="s">
        <v>1159</v>
      </c>
      <c r="G896" s="234"/>
      <c r="H896" s="236" t="s">
        <v>20</v>
      </c>
      <c r="I896" s="238"/>
      <c r="J896" s="234"/>
      <c r="K896" s="234"/>
      <c r="L896" s="239"/>
      <c r="M896" s="240"/>
      <c r="N896" s="241"/>
      <c r="O896" s="241"/>
      <c r="P896" s="241"/>
      <c r="Q896" s="241"/>
      <c r="R896" s="241"/>
      <c r="S896" s="241"/>
      <c r="T896" s="242"/>
      <c r="U896" s="13"/>
      <c r="V896" s="13"/>
      <c r="W896" s="13"/>
      <c r="X896" s="13"/>
      <c r="Y896" s="13"/>
      <c r="Z896" s="13"/>
      <c r="AA896" s="13"/>
      <c r="AB896" s="13"/>
      <c r="AC896" s="13"/>
      <c r="AD896" s="13"/>
      <c r="AE896" s="13"/>
      <c r="AT896" s="243" t="s">
        <v>147</v>
      </c>
      <c r="AU896" s="243" t="s">
        <v>85</v>
      </c>
      <c r="AV896" s="13" t="s">
        <v>22</v>
      </c>
      <c r="AW896" s="13" t="s">
        <v>38</v>
      </c>
      <c r="AX896" s="13" t="s">
        <v>76</v>
      </c>
      <c r="AY896" s="243" t="s">
        <v>133</v>
      </c>
    </row>
    <row r="897" s="14" customFormat="1">
      <c r="A897" s="14"/>
      <c r="B897" s="244"/>
      <c r="C897" s="245"/>
      <c r="D897" s="235" t="s">
        <v>147</v>
      </c>
      <c r="E897" s="246" t="s">
        <v>20</v>
      </c>
      <c r="F897" s="247" t="s">
        <v>1160</v>
      </c>
      <c r="G897" s="245"/>
      <c r="H897" s="248">
        <v>2</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147</v>
      </c>
      <c r="AU897" s="254" t="s">
        <v>85</v>
      </c>
      <c r="AV897" s="14" t="s">
        <v>85</v>
      </c>
      <c r="AW897" s="14" t="s">
        <v>38</v>
      </c>
      <c r="AX897" s="14" t="s">
        <v>22</v>
      </c>
      <c r="AY897" s="254" t="s">
        <v>133</v>
      </c>
    </row>
    <row r="898" s="2" customFormat="1" ht="16.5" customHeight="1">
      <c r="A898" s="40"/>
      <c r="B898" s="41"/>
      <c r="C898" s="220" t="s">
        <v>1242</v>
      </c>
      <c r="D898" s="220" t="s">
        <v>136</v>
      </c>
      <c r="E898" s="221" t="s">
        <v>1243</v>
      </c>
      <c r="F898" s="222" t="s">
        <v>1244</v>
      </c>
      <c r="G898" s="223" t="s">
        <v>139</v>
      </c>
      <c r="H898" s="224">
        <v>1</v>
      </c>
      <c r="I898" s="225"/>
      <c r="J898" s="226">
        <f>ROUND(I898*H898,2)</f>
        <v>0</v>
      </c>
      <c r="K898" s="222" t="s">
        <v>140</v>
      </c>
      <c r="L898" s="46"/>
      <c r="M898" s="227" t="s">
        <v>20</v>
      </c>
      <c r="N898" s="228" t="s">
        <v>47</v>
      </c>
      <c r="O898" s="86"/>
      <c r="P898" s="229">
        <f>O898*H898</f>
        <v>0</v>
      </c>
      <c r="Q898" s="229">
        <v>0</v>
      </c>
      <c r="R898" s="229">
        <f>Q898*H898</f>
        <v>0</v>
      </c>
      <c r="S898" s="229">
        <v>0</v>
      </c>
      <c r="T898" s="230">
        <f>S898*H898</f>
        <v>0</v>
      </c>
      <c r="U898" s="40"/>
      <c r="V898" s="40"/>
      <c r="W898" s="40"/>
      <c r="X898" s="40"/>
      <c r="Y898" s="40"/>
      <c r="Z898" s="40"/>
      <c r="AA898" s="40"/>
      <c r="AB898" s="40"/>
      <c r="AC898" s="40"/>
      <c r="AD898" s="40"/>
      <c r="AE898" s="40"/>
      <c r="AR898" s="231" t="s">
        <v>141</v>
      </c>
      <c r="AT898" s="231" t="s">
        <v>136</v>
      </c>
      <c r="AU898" s="231" t="s">
        <v>85</v>
      </c>
      <c r="AY898" s="19" t="s">
        <v>133</v>
      </c>
      <c r="BE898" s="232">
        <f>IF(N898="základní",J898,0)</f>
        <v>0</v>
      </c>
      <c r="BF898" s="232">
        <f>IF(N898="snížená",J898,0)</f>
        <v>0</v>
      </c>
      <c r="BG898" s="232">
        <f>IF(N898="zákl. přenesená",J898,0)</f>
        <v>0</v>
      </c>
      <c r="BH898" s="232">
        <f>IF(N898="sníž. přenesená",J898,0)</f>
        <v>0</v>
      </c>
      <c r="BI898" s="232">
        <f>IF(N898="nulová",J898,0)</f>
        <v>0</v>
      </c>
      <c r="BJ898" s="19" t="s">
        <v>22</v>
      </c>
      <c r="BK898" s="232">
        <f>ROUND(I898*H898,2)</f>
        <v>0</v>
      </c>
      <c r="BL898" s="19" t="s">
        <v>141</v>
      </c>
      <c r="BM898" s="231" t="s">
        <v>1245</v>
      </c>
    </row>
    <row r="899" s="13" customFormat="1">
      <c r="A899" s="13"/>
      <c r="B899" s="233"/>
      <c r="C899" s="234"/>
      <c r="D899" s="235" t="s">
        <v>147</v>
      </c>
      <c r="E899" s="236" t="s">
        <v>20</v>
      </c>
      <c r="F899" s="237" t="s">
        <v>1159</v>
      </c>
      <c r="G899" s="234"/>
      <c r="H899" s="236" t="s">
        <v>20</v>
      </c>
      <c r="I899" s="238"/>
      <c r="J899" s="234"/>
      <c r="K899" s="234"/>
      <c r="L899" s="239"/>
      <c r="M899" s="240"/>
      <c r="N899" s="241"/>
      <c r="O899" s="241"/>
      <c r="P899" s="241"/>
      <c r="Q899" s="241"/>
      <c r="R899" s="241"/>
      <c r="S899" s="241"/>
      <c r="T899" s="242"/>
      <c r="U899" s="13"/>
      <c r="V899" s="13"/>
      <c r="W899" s="13"/>
      <c r="X899" s="13"/>
      <c r="Y899" s="13"/>
      <c r="Z899" s="13"/>
      <c r="AA899" s="13"/>
      <c r="AB899" s="13"/>
      <c r="AC899" s="13"/>
      <c r="AD899" s="13"/>
      <c r="AE899" s="13"/>
      <c r="AT899" s="243" t="s">
        <v>147</v>
      </c>
      <c r="AU899" s="243" t="s">
        <v>85</v>
      </c>
      <c r="AV899" s="13" t="s">
        <v>22</v>
      </c>
      <c r="AW899" s="13" t="s">
        <v>38</v>
      </c>
      <c r="AX899" s="13" t="s">
        <v>76</v>
      </c>
      <c r="AY899" s="243" t="s">
        <v>133</v>
      </c>
    </row>
    <row r="900" s="14" customFormat="1">
      <c r="A900" s="14"/>
      <c r="B900" s="244"/>
      <c r="C900" s="245"/>
      <c r="D900" s="235" t="s">
        <v>147</v>
      </c>
      <c r="E900" s="246" t="s">
        <v>20</v>
      </c>
      <c r="F900" s="247" t="s">
        <v>1179</v>
      </c>
      <c r="G900" s="245"/>
      <c r="H900" s="248">
        <v>1</v>
      </c>
      <c r="I900" s="249"/>
      <c r="J900" s="245"/>
      <c r="K900" s="245"/>
      <c r="L900" s="250"/>
      <c r="M900" s="251"/>
      <c r="N900" s="252"/>
      <c r="O900" s="252"/>
      <c r="P900" s="252"/>
      <c r="Q900" s="252"/>
      <c r="R900" s="252"/>
      <c r="S900" s="252"/>
      <c r="T900" s="253"/>
      <c r="U900" s="14"/>
      <c r="V900" s="14"/>
      <c r="W900" s="14"/>
      <c r="X900" s="14"/>
      <c r="Y900" s="14"/>
      <c r="Z900" s="14"/>
      <c r="AA900" s="14"/>
      <c r="AB900" s="14"/>
      <c r="AC900" s="14"/>
      <c r="AD900" s="14"/>
      <c r="AE900" s="14"/>
      <c r="AT900" s="254" t="s">
        <v>147</v>
      </c>
      <c r="AU900" s="254" t="s">
        <v>85</v>
      </c>
      <c r="AV900" s="14" t="s">
        <v>85</v>
      </c>
      <c r="AW900" s="14" t="s">
        <v>38</v>
      </c>
      <c r="AX900" s="14" t="s">
        <v>22</v>
      </c>
      <c r="AY900" s="254" t="s">
        <v>133</v>
      </c>
    </row>
    <row r="901" s="2" customFormat="1" ht="16.5" customHeight="1">
      <c r="A901" s="40"/>
      <c r="B901" s="41"/>
      <c r="C901" s="220" t="s">
        <v>1246</v>
      </c>
      <c r="D901" s="220" t="s">
        <v>136</v>
      </c>
      <c r="E901" s="221" t="s">
        <v>1247</v>
      </c>
      <c r="F901" s="222" t="s">
        <v>1248</v>
      </c>
      <c r="G901" s="223" t="s">
        <v>139</v>
      </c>
      <c r="H901" s="224">
        <v>1</v>
      </c>
      <c r="I901" s="225"/>
      <c r="J901" s="226">
        <f>ROUND(I901*H901,2)</f>
        <v>0</v>
      </c>
      <c r="K901" s="222" t="s">
        <v>140</v>
      </c>
      <c r="L901" s="46"/>
      <c r="M901" s="227" t="s">
        <v>20</v>
      </c>
      <c r="N901" s="228" t="s">
        <v>47</v>
      </c>
      <c r="O901" s="86"/>
      <c r="P901" s="229">
        <f>O901*H901</f>
        <v>0</v>
      </c>
      <c r="Q901" s="229">
        <v>0</v>
      </c>
      <c r="R901" s="229">
        <f>Q901*H901</f>
        <v>0</v>
      </c>
      <c r="S901" s="229">
        <v>0</v>
      </c>
      <c r="T901" s="230">
        <f>S901*H901</f>
        <v>0</v>
      </c>
      <c r="U901" s="40"/>
      <c r="V901" s="40"/>
      <c r="W901" s="40"/>
      <c r="X901" s="40"/>
      <c r="Y901" s="40"/>
      <c r="Z901" s="40"/>
      <c r="AA901" s="40"/>
      <c r="AB901" s="40"/>
      <c r="AC901" s="40"/>
      <c r="AD901" s="40"/>
      <c r="AE901" s="40"/>
      <c r="AR901" s="231" t="s">
        <v>141</v>
      </c>
      <c r="AT901" s="231" t="s">
        <v>136</v>
      </c>
      <c r="AU901" s="231" t="s">
        <v>85</v>
      </c>
      <c r="AY901" s="19" t="s">
        <v>133</v>
      </c>
      <c r="BE901" s="232">
        <f>IF(N901="základní",J901,0)</f>
        <v>0</v>
      </c>
      <c r="BF901" s="232">
        <f>IF(N901="snížená",J901,0)</f>
        <v>0</v>
      </c>
      <c r="BG901" s="232">
        <f>IF(N901="zákl. přenesená",J901,0)</f>
        <v>0</v>
      </c>
      <c r="BH901" s="232">
        <f>IF(N901="sníž. přenesená",J901,0)</f>
        <v>0</v>
      </c>
      <c r="BI901" s="232">
        <f>IF(N901="nulová",J901,0)</f>
        <v>0</v>
      </c>
      <c r="BJ901" s="19" t="s">
        <v>22</v>
      </c>
      <c r="BK901" s="232">
        <f>ROUND(I901*H901,2)</f>
        <v>0</v>
      </c>
      <c r="BL901" s="19" t="s">
        <v>141</v>
      </c>
      <c r="BM901" s="231" t="s">
        <v>1249</v>
      </c>
    </row>
    <row r="902" s="13" customFormat="1">
      <c r="A902" s="13"/>
      <c r="B902" s="233"/>
      <c r="C902" s="234"/>
      <c r="D902" s="235" t="s">
        <v>147</v>
      </c>
      <c r="E902" s="236" t="s">
        <v>20</v>
      </c>
      <c r="F902" s="237" t="s">
        <v>1159</v>
      </c>
      <c r="G902" s="234"/>
      <c r="H902" s="236" t="s">
        <v>20</v>
      </c>
      <c r="I902" s="238"/>
      <c r="J902" s="234"/>
      <c r="K902" s="234"/>
      <c r="L902" s="239"/>
      <c r="M902" s="240"/>
      <c r="N902" s="241"/>
      <c r="O902" s="241"/>
      <c r="P902" s="241"/>
      <c r="Q902" s="241"/>
      <c r="R902" s="241"/>
      <c r="S902" s="241"/>
      <c r="T902" s="242"/>
      <c r="U902" s="13"/>
      <c r="V902" s="13"/>
      <c r="W902" s="13"/>
      <c r="X902" s="13"/>
      <c r="Y902" s="13"/>
      <c r="Z902" s="13"/>
      <c r="AA902" s="13"/>
      <c r="AB902" s="13"/>
      <c r="AC902" s="13"/>
      <c r="AD902" s="13"/>
      <c r="AE902" s="13"/>
      <c r="AT902" s="243" t="s">
        <v>147</v>
      </c>
      <c r="AU902" s="243" t="s">
        <v>85</v>
      </c>
      <c r="AV902" s="13" t="s">
        <v>22</v>
      </c>
      <c r="AW902" s="13" t="s">
        <v>38</v>
      </c>
      <c r="AX902" s="13" t="s">
        <v>76</v>
      </c>
      <c r="AY902" s="243" t="s">
        <v>133</v>
      </c>
    </row>
    <row r="903" s="14" customFormat="1">
      <c r="A903" s="14"/>
      <c r="B903" s="244"/>
      <c r="C903" s="245"/>
      <c r="D903" s="235" t="s">
        <v>147</v>
      </c>
      <c r="E903" s="246" t="s">
        <v>20</v>
      </c>
      <c r="F903" s="247" t="s">
        <v>1179</v>
      </c>
      <c r="G903" s="245"/>
      <c r="H903" s="248">
        <v>1</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147</v>
      </c>
      <c r="AU903" s="254" t="s">
        <v>85</v>
      </c>
      <c r="AV903" s="14" t="s">
        <v>85</v>
      </c>
      <c r="AW903" s="14" t="s">
        <v>38</v>
      </c>
      <c r="AX903" s="14" t="s">
        <v>22</v>
      </c>
      <c r="AY903" s="254" t="s">
        <v>133</v>
      </c>
    </row>
    <row r="904" s="2" customFormat="1" ht="16.5" customHeight="1">
      <c r="A904" s="40"/>
      <c r="B904" s="41"/>
      <c r="C904" s="220" t="s">
        <v>1250</v>
      </c>
      <c r="D904" s="220" t="s">
        <v>136</v>
      </c>
      <c r="E904" s="221" t="s">
        <v>1251</v>
      </c>
      <c r="F904" s="222" t="s">
        <v>1252</v>
      </c>
      <c r="G904" s="223" t="s">
        <v>139</v>
      </c>
      <c r="H904" s="224">
        <v>1</v>
      </c>
      <c r="I904" s="225"/>
      <c r="J904" s="226">
        <f>ROUND(I904*H904,2)</f>
        <v>0</v>
      </c>
      <c r="K904" s="222" t="s">
        <v>140</v>
      </c>
      <c r="L904" s="46"/>
      <c r="M904" s="227" t="s">
        <v>20</v>
      </c>
      <c r="N904" s="228" t="s">
        <v>47</v>
      </c>
      <c r="O904" s="86"/>
      <c r="P904" s="229">
        <f>O904*H904</f>
        <v>0</v>
      </c>
      <c r="Q904" s="229">
        <v>0</v>
      </c>
      <c r="R904" s="229">
        <f>Q904*H904</f>
        <v>0</v>
      </c>
      <c r="S904" s="229">
        <v>0</v>
      </c>
      <c r="T904" s="230">
        <f>S904*H904</f>
        <v>0</v>
      </c>
      <c r="U904" s="40"/>
      <c r="V904" s="40"/>
      <c r="W904" s="40"/>
      <c r="X904" s="40"/>
      <c r="Y904" s="40"/>
      <c r="Z904" s="40"/>
      <c r="AA904" s="40"/>
      <c r="AB904" s="40"/>
      <c r="AC904" s="40"/>
      <c r="AD904" s="40"/>
      <c r="AE904" s="40"/>
      <c r="AR904" s="231" t="s">
        <v>141</v>
      </c>
      <c r="AT904" s="231" t="s">
        <v>136</v>
      </c>
      <c r="AU904" s="231" t="s">
        <v>85</v>
      </c>
      <c r="AY904" s="19" t="s">
        <v>133</v>
      </c>
      <c r="BE904" s="232">
        <f>IF(N904="základní",J904,0)</f>
        <v>0</v>
      </c>
      <c r="BF904" s="232">
        <f>IF(N904="snížená",J904,0)</f>
        <v>0</v>
      </c>
      <c r="BG904" s="232">
        <f>IF(N904="zákl. přenesená",J904,0)</f>
        <v>0</v>
      </c>
      <c r="BH904" s="232">
        <f>IF(N904="sníž. přenesená",J904,0)</f>
        <v>0</v>
      </c>
      <c r="BI904" s="232">
        <f>IF(N904="nulová",J904,0)</f>
        <v>0</v>
      </c>
      <c r="BJ904" s="19" t="s">
        <v>22</v>
      </c>
      <c r="BK904" s="232">
        <f>ROUND(I904*H904,2)</f>
        <v>0</v>
      </c>
      <c r="BL904" s="19" t="s">
        <v>141</v>
      </c>
      <c r="BM904" s="231" t="s">
        <v>1253</v>
      </c>
    </row>
    <row r="905" s="13" customFormat="1">
      <c r="A905" s="13"/>
      <c r="B905" s="233"/>
      <c r="C905" s="234"/>
      <c r="D905" s="235" t="s">
        <v>147</v>
      </c>
      <c r="E905" s="236" t="s">
        <v>20</v>
      </c>
      <c r="F905" s="237" t="s">
        <v>1159</v>
      </c>
      <c r="G905" s="234"/>
      <c r="H905" s="236" t="s">
        <v>20</v>
      </c>
      <c r="I905" s="238"/>
      <c r="J905" s="234"/>
      <c r="K905" s="234"/>
      <c r="L905" s="239"/>
      <c r="M905" s="240"/>
      <c r="N905" s="241"/>
      <c r="O905" s="241"/>
      <c r="P905" s="241"/>
      <c r="Q905" s="241"/>
      <c r="R905" s="241"/>
      <c r="S905" s="241"/>
      <c r="T905" s="242"/>
      <c r="U905" s="13"/>
      <c r="V905" s="13"/>
      <c r="W905" s="13"/>
      <c r="X905" s="13"/>
      <c r="Y905" s="13"/>
      <c r="Z905" s="13"/>
      <c r="AA905" s="13"/>
      <c r="AB905" s="13"/>
      <c r="AC905" s="13"/>
      <c r="AD905" s="13"/>
      <c r="AE905" s="13"/>
      <c r="AT905" s="243" t="s">
        <v>147</v>
      </c>
      <c r="AU905" s="243" t="s">
        <v>85</v>
      </c>
      <c r="AV905" s="13" t="s">
        <v>22</v>
      </c>
      <c r="AW905" s="13" t="s">
        <v>38</v>
      </c>
      <c r="AX905" s="13" t="s">
        <v>76</v>
      </c>
      <c r="AY905" s="243" t="s">
        <v>133</v>
      </c>
    </row>
    <row r="906" s="14" customFormat="1">
      <c r="A906" s="14"/>
      <c r="B906" s="244"/>
      <c r="C906" s="245"/>
      <c r="D906" s="235" t="s">
        <v>147</v>
      </c>
      <c r="E906" s="246" t="s">
        <v>20</v>
      </c>
      <c r="F906" s="247" t="s">
        <v>1179</v>
      </c>
      <c r="G906" s="245"/>
      <c r="H906" s="248">
        <v>1</v>
      </c>
      <c r="I906" s="249"/>
      <c r="J906" s="245"/>
      <c r="K906" s="245"/>
      <c r="L906" s="250"/>
      <c r="M906" s="251"/>
      <c r="N906" s="252"/>
      <c r="O906" s="252"/>
      <c r="P906" s="252"/>
      <c r="Q906" s="252"/>
      <c r="R906" s="252"/>
      <c r="S906" s="252"/>
      <c r="T906" s="253"/>
      <c r="U906" s="14"/>
      <c r="V906" s="14"/>
      <c r="W906" s="14"/>
      <c r="X906" s="14"/>
      <c r="Y906" s="14"/>
      <c r="Z906" s="14"/>
      <c r="AA906" s="14"/>
      <c r="AB906" s="14"/>
      <c r="AC906" s="14"/>
      <c r="AD906" s="14"/>
      <c r="AE906" s="14"/>
      <c r="AT906" s="254" t="s">
        <v>147</v>
      </c>
      <c r="AU906" s="254" t="s">
        <v>85</v>
      </c>
      <c r="AV906" s="14" t="s">
        <v>85</v>
      </c>
      <c r="AW906" s="14" t="s">
        <v>38</v>
      </c>
      <c r="AX906" s="14" t="s">
        <v>22</v>
      </c>
      <c r="AY906" s="254" t="s">
        <v>133</v>
      </c>
    </row>
    <row r="907" s="2" customFormat="1" ht="16.5" customHeight="1">
      <c r="A907" s="40"/>
      <c r="B907" s="41"/>
      <c r="C907" s="220" t="s">
        <v>1254</v>
      </c>
      <c r="D907" s="220" t="s">
        <v>136</v>
      </c>
      <c r="E907" s="221" t="s">
        <v>1255</v>
      </c>
      <c r="F907" s="222" t="s">
        <v>1256</v>
      </c>
      <c r="G907" s="223" t="s">
        <v>139</v>
      </c>
      <c r="H907" s="224">
        <v>1</v>
      </c>
      <c r="I907" s="225"/>
      <c r="J907" s="226">
        <f>ROUND(I907*H907,2)</f>
        <v>0</v>
      </c>
      <c r="K907" s="222" t="s">
        <v>140</v>
      </c>
      <c r="L907" s="46"/>
      <c r="M907" s="227" t="s">
        <v>20</v>
      </c>
      <c r="N907" s="228" t="s">
        <v>47</v>
      </c>
      <c r="O907" s="86"/>
      <c r="P907" s="229">
        <f>O907*H907</f>
        <v>0</v>
      </c>
      <c r="Q907" s="229">
        <v>0</v>
      </c>
      <c r="R907" s="229">
        <f>Q907*H907</f>
        <v>0</v>
      </c>
      <c r="S907" s="229">
        <v>0</v>
      </c>
      <c r="T907" s="230">
        <f>S907*H907</f>
        <v>0</v>
      </c>
      <c r="U907" s="40"/>
      <c r="V907" s="40"/>
      <c r="W907" s="40"/>
      <c r="X907" s="40"/>
      <c r="Y907" s="40"/>
      <c r="Z907" s="40"/>
      <c r="AA907" s="40"/>
      <c r="AB907" s="40"/>
      <c r="AC907" s="40"/>
      <c r="AD907" s="40"/>
      <c r="AE907" s="40"/>
      <c r="AR907" s="231" t="s">
        <v>141</v>
      </c>
      <c r="AT907" s="231" t="s">
        <v>136</v>
      </c>
      <c r="AU907" s="231" t="s">
        <v>85</v>
      </c>
      <c r="AY907" s="19" t="s">
        <v>133</v>
      </c>
      <c r="BE907" s="232">
        <f>IF(N907="základní",J907,0)</f>
        <v>0</v>
      </c>
      <c r="BF907" s="232">
        <f>IF(N907="snížená",J907,0)</f>
        <v>0</v>
      </c>
      <c r="BG907" s="232">
        <f>IF(N907="zákl. přenesená",J907,0)</f>
        <v>0</v>
      </c>
      <c r="BH907" s="232">
        <f>IF(N907="sníž. přenesená",J907,0)</f>
        <v>0</v>
      </c>
      <c r="BI907" s="232">
        <f>IF(N907="nulová",J907,0)</f>
        <v>0</v>
      </c>
      <c r="BJ907" s="19" t="s">
        <v>22</v>
      </c>
      <c r="BK907" s="232">
        <f>ROUND(I907*H907,2)</f>
        <v>0</v>
      </c>
      <c r="BL907" s="19" t="s">
        <v>141</v>
      </c>
      <c r="BM907" s="231" t="s">
        <v>1257</v>
      </c>
    </row>
    <row r="908" s="13" customFormat="1">
      <c r="A908" s="13"/>
      <c r="B908" s="233"/>
      <c r="C908" s="234"/>
      <c r="D908" s="235" t="s">
        <v>147</v>
      </c>
      <c r="E908" s="236" t="s">
        <v>20</v>
      </c>
      <c r="F908" s="237" t="s">
        <v>1159</v>
      </c>
      <c r="G908" s="234"/>
      <c r="H908" s="236" t="s">
        <v>20</v>
      </c>
      <c r="I908" s="238"/>
      <c r="J908" s="234"/>
      <c r="K908" s="234"/>
      <c r="L908" s="239"/>
      <c r="M908" s="240"/>
      <c r="N908" s="241"/>
      <c r="O908" s="241"/>
      <c r="P908" s="241"/>
      <c r="Q908" s="241"/>
      <c r="R908" s="241"/>
      <c r="S908" s="241"/>
      <c r="T908" s="242"/>
      <c r="U908" s="13"/>
      <c r="V908" s="13"/>
      <c r="W908" s="13"/>
      <c r="X908" s="13"/>
      <c r="Y908" s="13"/>
      <c r="Z908" s="13"/>
      <c r="AA908" s="13"/>
      <c r="AB908" s="13"/>
      <c r="AC908" s="13"/>
      <c r="AD908" s="13"/>
      <c r="AE908" s="13"/>
      <c r="AT908" s="243" t="s">
        <v>147</v>
      </c>
      <c r="AU908" s="243" t="s">
        <v>85</v>
      </c>
      <c r="AV908" s="13" t="s">
        <v>22</v>
      </c>
      <c r="AW908" s="13" t="s">
        <v>38</v>
      </c>
      <c r="AX908" s="13" t="s">
        <v>76</v>
      </c>
      <c r="AY908" s="243" t="s">
        <v>133</v>
      </c>
    </row>
    <row r="909" s="14" customFormat="1">
      <c r="A909" s="14"/>
      <c r="B909" s="244"/>
      <c r="C909" s="245"/>
      <c r="D909" s="235" t="s">
        <v>147</v>
      </c>
      <c r="E909" s="246" t="s">
        <v>20</v>
      </c>
      <c r="F909" s="247" t="s">
        <v>1179</v>
      </c>
      <c r="G909" s="245"/>
      <c r="H909" s="248">
        <v>1</v>
      </c>
      <c r="I909" s="249"/>
      <c r="J909" s="245"/>
      <c r="K909" s="245"/>
      <c r="L909" s="250"/>
      <c r="M909" s="251"/>
      <c r="N909" s="252"/>
      <c r="O909" s="252"/>
      <c r="P909" s="252"/>
      <c r="Q909" s="252"/>
      <c r="R909" s="252"/>
      <c r="S909" s="252"/>
      <c r="T909" s="253"/>
      <c r="U909" s="14"/>
      <c r="V909" s="14"/>
      <c r="W909" s="14"/>
      <c r="X909" s="14"/>
      <c r="Y909" s="14"/>
      <c r="Z909" s="14"/>
      <c r="AA909" s="14"/>
      <c r="AB909" s="14"/>
      <c r="AC909" s="14"/>
      <c r="AD909" s="14"/>
      <c r="AE909" s="14"/>
      <c r="AT909" s="254" t="s">
        <v>147</v>
      </c>
      <c r="AU909" s="254" t="s">
        <v>85</v>
      </c>
      <c r="AV909" s="14" t="s">
        <v>85</v>
      </c>
      <c r="AW909" s="14" t="s">
        <v>38</v>
      </c>
      <c r="AX909" s="14" t="s">
        <v>22</v>
      </c>
      <c r="AY909" s="254" t="s">
        <v>133</v>
      </c>
    </row>
    <row r="910" s="2" customFormat="1" ht="16.5" customHeight="1">
      <c r="A910" s="40"/>
      <c r="B910" s="41"/>
      <c r="C910" s="220" t="s">
        <v>1258</v>
      </c>
      <c r="D910" s="220" t="s">
        <v>136</v>
      </c>
      <c r="E910" s="221" t="s">
        <v>1259</v>
      </c>
      <c r="F910" s="222" t="s">
        <v>1260</v>
      </c>
      <c r="G910" s="223" t="s">
        <v>139</v>
      </c>
      <c r="H910" s="224">
        <v>2</v>
      </c>
      <c r="I910" s="225"/>
      <c r="J910" s="226">
        <f>ROUND(I910*H910,2)</f>
        <v>0</v>
      </c>
      <c r="K910" s="222" t="s">
        <v>140</v>
      </c>
      <c r="L910" s="46"/>
      <c r="M910" s="227" t="s">
        <v>20</v>
      </c>
      <c r="N910" s="228" t="s">
        <v>47</v>
      </c>
      <c r="O910" s="86"/>
      <c r="P910" s="229">
        <f>O910*H910</f>
        <v>0</v>
      </c>
      <c r="Q910" s="229">
        <v>0</v>
      </c>
      <c r="R910" s="229">
        <f>Q910*H910</f>
        <v>0</v>
      </c>
      <c r="S910" s="229">
        <v>0</v>
      </c>
      <c r="T910" s="230">
        <f>S910*H910</f>
        <v>0</v>
      </c>
      <c r="U910" s="40"/>
      <c r="V910" s="40"/>
      <c r="W910" s="40"/>
      <c r="X910" s="40"/>
      <c r="Y910" s="40"/>
      <c r="Z910" s="40"/>
      <c r="AA910" s="40"/>
      <c r="AB910" s="40"/>
      <c r="AC910" s="40"/>
      <c r="AD910" s="40"/>
      <c r="AE910" s="40"/>
      <c r="AR910" s="231" t="s">
        <v>141</v>
      </c>
      <c r="AT910" s="231" t="s">
        <v>136</v>
      </c>
      <c r="AU910" s="231" t="s">
        <v>85</v>
      </c>
      <c r="AY910" s="19" t="s">
        <v>133</v>
      </c>
      <c r="BE910" s="232">
        <f>IF(N910="základní",J910,0)</f>
        <v>0</v>
      </c>
      <c r="BF910" s="232">
        <f>IF(N910="snížená",J910,0)</f>
        <v>0</v>
      </c>
      <c r="BG910" s="232">
        <f>IF(N910="zákl. přenesená",J910,0)</f>
        <v>0</v>
      </c>
      <c r="BH910" s="232">
        <f>IF(N910="sníž. přenesená",J910,0)</f>
        <v>0</v>
      </c>
      <c r="BI910" s="232">
        <f>IF(N910="nulová",J910,0)</f>
        <v>0</v>
      </c>
      <c r="BJ910" s="19" t="s">
        <v>22</v>
      </c>
      <c r="BK910" s="232">
        <f>ROUND(I910*H910,2)</f>
        <v>0</v>
      </c>
      <c r="BL910" s="19" t="s">
        <v>141</v>
      </c>
      <c r="BM910" s="231" t="s">
        <v>1261</v>
      </c>
    </row>
    <row r="911" s="13" customFormat="1">
      <c r="A911" s="13"/>
      <c r="B911" s="233"/>
      <c r="C911" s="234"/>
      <c r="D911" s="235" t="s">
        <v>147</v>
      </c>
      <c r="E911" s="236" t="s">
        <v>20</v>
      </c>
      <c r="F911" s="237" t="s">
        <v>1159</v>
      </c>
      <c r="G911" s="234"/>
      <c r="H911" s="236" t="s">
        <v>20</v>
      </c>
      <c r="I911" s="238"/>
      <c r="J911" s="234"/>
      <c r="K911" s="234"/>
      <c r="L911" s="239"/>
      <c r="M911" s="240"/>
      <c r="N911" s="241"/>
      <c r="O911" s="241"/>
      <c r="P911" s="241"/>
      <c r="Q911" s="241"/>
      <c r="R911" s="241"/>
      <c r="S911" s="241"/>
      <c r="T911" s="242"/>
      <c r="U911" s="13"/>
      <c r="V911" s="13"/>
      <c r="W911" s="13"/>
      <c r="X911" s="13"/>
      <c r="Y911" s="13"/>
      <c r="Z911" s="13"/>
      <c r="AA911" s="13"/>
      <c r="AB911" s="13"/>
      <c r="AC911" s="13"/>
      <c r="AD911" s="13"/>
      <c r="AE911" s="13"/>
      <c r="AT911" s="243" t="s">
        <v>147</v>
      </c>
      <c r="AU911" s="243" t="s">
        <v>85</v>
      </c>
      <c r="AV911" s="13" t="s">
        <v>22</v>
      </c>
      <c r="AW911" s="13" t="s">
        <v>38</v>
      </c>
      <c r="AX911" s="13" t="s">
        <v>76</v>
      </c>
      <c r="AY911" s="243" t="s">
        <v>133</v>
      </c>
    </row>
    <row r="912" s="14" customFormat="1">
      <c r="A912" s="14"/>
      <c r="B912" s="244"/>
      <c r="C912" s="245"/>
      <c r="D912" s="235" t="s">
        <v>147</v>
      </c>
      <c r="E912" s="246" t="s">
        <v>20</v>
      </c>
      <c r="F912" s="247" t="s">
        <v>1160</v>
      </c>
      <c r="G912" s="245"/>
      <c r="H912" s="248">
        <v>2</v>
      </c>
      <c r="I912" s="249"/>
      <c r="J912" s="245"/>
      <c r="K912" s="245"/>
      <c r="L912" s="250"/>
      <c r="M912" s="251"/>
      <c r="N912" s="252"/>
      <c r="O912" s="252"/>
      <c r="P912" s="252"/>
      <c r="Q912" s="252"/>
      <c r="R912" s="252"/>
      <c r="S912" s="252"/>
      <c r="T912" s="253"/>
      <c r="U912" s="14"/>
      <c r="V912" s="14"/>
      <c r="W912" s="14"/>
      <c r="X912" s="14"/>
      <c r="Y912" s="14"/>
      <c r="Z912" s="14"/>
      <c r="AA912" s="14"/>
      <c r="AB912" s="14"/>
      <c r="AC912" s="14"/>
      <c r="AD912" s="14"/>
      <c r="AE912" s="14"/>
      <c r="AT912" s="254" t="s">
        <v>147</v>
      </c>
      <c r="AU912" s="254" t="s">
        <v>85</v>
      </c>
      <c r="AV912" s="14" t="s">
        <v>85</v>
      </c>
      <c r="AW912" s="14" t="s">
        <v>38</v>
      </c>
      <c r="AX912" s="14" t="s">
        <v>22</v>
      </c>
      <c r="AY912" s="254" t="s">
        <v>133</v>
      </c>
    </row>
    <row r="913" s="2" customFormat="1" ht="16.5" customHeight="1">
      <c r="A913" s="40"/>
      <c r="B913" s="41"/>
      <c r="C913" s="220" t="s">
        <v>1262</v>
      </c>
      <c r="D913" s="220" t="s">
        <v>136</v>
      </c>
      <c r="E913" s="221" t="s">
        <v>1263</v>
      </c>
      <c r="F913" s="222" t="s">
        <v>1264</v>
      </c>
      <c r="G913" s="223" t="s">
        <v>139</v>
      </c>
      <c r="H913" s="224">
        <v>1</v>
      </c>
      <c r="I913" s="225"/>
      <c r="J913" s="226">
        <f>ROUND(I913*H913,2)</f>
        <v>0</v>
      </c>
      <c r="K913" s="222" t="s">
        <v>140</v>
      </c>
      <c r="L913" s="46"/>
      <c r="M913" s="227" t="s">
        <v>20</v>
      </c>
      <c r="N913" s="228" t="s">
        <v>47</v>
      </c>
      <c r="O913" s="86"/>
      <c r="P913" s="229">
        <f>O913*H913</f>
        <v>0</v>
      </c>
      <c r="Q913" s="229">
        <v>0</v>
      </c>
      <c r="R913" s="229">
        <f>Q913*H913</f>
        <v>0</v>
      </c>
      <c r="S913" s="229">
        <v>0</v>
      </c>
      <c r="T913" s="230">
        <f>S913*H913</f>
        <v>0</v>
      </c>
      <c r="U913" s="40"/>
      <c r="V913" s="40"/>
      <c r="W913" s="40"/>
      <c r="X913" s="40"/>
      <c r="Y913" s="40"/>
      <c r="Z913" s="40"/>
      <c r="AA913" s="40"/>
      <c r="AB913" s="40"/>
      <c r="AC913" s="40"/>
      <c r="AD913" s="40"/>
      <c r="AE913" s="40"/>
      <c r="AR913" s="231" t="s">
        <v>141</v>
      </c>
      <c r="AT913" s="231" t="s">
        <v>136</v>
      </c>
      <c r="AU913" s="231" t="s">
        <v>85</v>
      </c>
      <c r="AY913" s="19" t="s">
        <v>133</v>
      </c>
      <c r="BE913" s="232">
        <f>IF(N913="základní",J913,0)</f>
        <v>0</v>
      </c>
      <c r="BF913" s="232">
        <f>IF(N913="snížená",J913,0)</f>
        <v>0</v>
      </c>
      <c r="BG913" s="232">
        <f>IF(N913="zákl. přenesená",J913,0)</f>
        <v>0</v>
      </c>
      <c r="BH913" s="232">
        <f>IF(N913="sníž. přenesená",J913,0)</f>
        <v>0</v>
      </c>
      <c r="BI913" s="232">
        <f>IF(N913="nulová",J913,0)</f>
        <v>0</v>
      </c>
      <c r="BJ913" s="19" t="s">
        <v>22</v>
      </c>
      <c r="BK913" s="232">
        <f>ROUND(I913*H913,2)</f>
        <v>0</v>
      </c>
      <c r="BL913" s="19" t="s">
        <v>141</v>
      </c>
      <c r="BM913" s="231" t="s">
        <v>1265</v>
      </c>
    </row>
    <row r="914" s="13" customFormat="1">
      <c r="A914" s="13"/>
      <c r="B914" s="233"/>
      <c r="C914" s="234"/>
      <c r="D914" s="235" t="s">
        <v>147</v>
      </c>
      <c r="E914" s="236" t="s">
        <v>20</v>
      </c>
      <c r="F914" s="237" t="s">
        <v>1159</v>
      </c>
      <c r="G914" s="234"/>
      <c r="H914" s="236" t="s">
        <v>20</v>
      </c>
      <c r="I914" s="238"/>
      <c r="J914" s="234"/>
      <c r="K914" s="234"/>
      <c r="L914" s="239"/>
      <c r="M914" s="240"/>
      <c r="N914" s="241"/>
      <c r="O914" s="241"/>
      <c r="P914" s="241"/>
      <c r="Q914" s="241"/>
      <c r="R914" s="241"/>
      <c r="S914" s="241"/>
      <c r="T914" s="242"/>
      <c r="U914" s="13"/>
      <c r="V914" s="13"/>
      <c r="W914" s="13"/>
      <c r="X914" s="13"/>
      <c r="Y914" s="13"/>
      <c r="Z914" s="13"/>
      <c r="AA914" s="13"/>
      <c r="AB914" s="13"/>
      <c r="AC914" s="13"/>
      <c r="AD914" s="13"/>
      <c r="AE914" s="13"/>
      <c r="AT914" s="243" t="s">
        <v>147</v>
      </c>
      <c r="AU914" s="243" t="s">
        <v>85</v>
      </c>
      <c r="AV914" s="13" t="s">
        <v>22</v>
      </c>
      <c r="AW914" s="13" t="s">
        <v>38</v>
      </c>
      <c r="AX914" s="13" t="s">
        <v>76</v>
      </c>
      <c r="AY914" s="243" t="s">
        <v>133</v>
      </c>
    </row>
    <row r="915" s="14" customFormat="1">
      <c r="A915" s="14"/>
      <c r="B915" s="244"/>
      <c r="C915" s="245"/>
      <c r="D915" s="235" t="s">
        <v>147</v>
      </c>
      <c r="E915" s="246" t="s">
        <v>20</v>
      </c>
      <c r="F915" s="247" t="s">
        <v>1179</v>
      </c>
      <c r="G915" s="245"/>
      <c r="H915" s="248">
        <v>1</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147</v>
      </c>
      <c r="AU915" s="254" t="s">
        <v>85</v>
      </c>
      <c r="AV915" s="14" t="s">
        <v>85</v>
      </c>
      <c r="AW915" s="14" t="s">
        <v>38</v>
      </c>
      <c r="AX915" s="14" t="s">
        <v>22</v>
      </c>
      <c r="AY915" s="254" t="s">
        <v>133</v>
      </c>
    </row>
    <row r="916" s="2" customFormat="1" ht="16.5" customHeight="1">
      <c r="A916" s="40"/>
      <c r="B916" s="41"/>
      <c r="C916" s="220" t="s">
        <v>1266</v>
      </c>
      <c r="D916" s="220" t="s">
        <v>136</v>
      </c>
      <c r="E916" s="221" t="s">
        <v>1267</v>
      </c>
      <c r="F916" s="222" t="s">
        <v>1268</v>
      </c>
      <c r="G916" s="223" t="s">
        <v>139</v>
      </c>
      <c r="H916" s="224">
        <v>1</v>
      </c>
      <c r="I916" s="225"/>
      <c r="J916" s="226">
        <f>ROUND(I916*H916,2)</f>
        <v>0</v>
      </c>
      <c r="K916" s="222" t="s">
        <v>140</v>
      </c>
      <c r="L916" s="46"/>
      <c r="M916" s="227" t="s">
        <v>20</v>
      </c>
      <c r="N916" s="228" t="s">
        <v>47</v>
      </c>
      <c r="O916" s="86"/>
      <c r="P916" s="229">
        <f>O916*H916</f>
        <v>0</v>
      </c>
      <c r="Q916" s="229">
        <v>0</v>
      </c>
      <c r="R916" s="229">
        <f>Q916*H916</f>
        <v>0</v>
      </c>
      <c r="S916" s="229">
        <v>0</v>
      </c>
      <c r="T916" s="230">
        <f>S916*H916</f>
        <v>0</v>
      </c>
      <c r="U916" s="40"/>
      <c r="V916" s="40"/>
      <c r="W916" s="40"/>
      <c r="X916" s="40"/>
      <c r="Y916" s="40"/>
      <c r="Z916" s="40"/>
      <c r="AA916" s="40"/>
      <c r="AB916" s="40"/>
      <c r="AC916" s="40"/>
      <c r="AD916" s="40"/>
      <c r="AE916" s="40"/>
      <c r="AR916" s="231" t="s">
        <v>141</v>
      </c>
      <c r="AT916" s="231" t="s">
        <v>136</v>
      </c>
      <c r="AU916" s="231" t="s">
        <v>85</v>
      </c>
      <c r="AY916" s="19" t="s">
        <v>133</v>
      </c>
      <c r="BE916" s="232">
        <f>IF(N916="základní",J916,0)</f>
        <v>0</v>
      </c>
      <c r="BF916" s="232">
        <f>IF(N916="snížená",J916,0)</f>
        <v>0</v>
      </c>
      <c r="BG916" s="232">
        <f>IF(N916="zákl. přenesená",J916,0)</f>
        <v>0</v>
      </c>
      <c r="BH916" s="232">
        <f>IF(N916="sníž. přenesená",J916,0)</f>
        <v>0</v>
      </c>
      <c r="BI916" s="232">
        <f>IF(N916="nulová",J916,0)</f>
        <v>0</v>
      </c>
      <c r="BJ916" s="19" t="s">
        <v>22</v>
      </c>
      <c r="BK916" s="232">
        <f>ROUND(I916*H916,2)</f>
        <v>0</v>
      </c>
      <c r="BL916" s="19" t="s">
        <v>141</v>
      </c>
      <c r="BM916" s="231" t="s">
        <v>1269</v>
      </c>
    </row>
    <row r="917" s="13" customFormat="1">
      <c r="A917" s="13"/>
      <c r="B917" s="233"/>
      <c r="C917" s="234"/>
      <c r="D917" s="235" t="s">
        <v>147</v>
      </c>
      <c r="E917" s="236" t="s">
        <v>20</v>
      </c>
      <c r="F917" s="237" t="s">
        <v>1159</v>
      </c>
      <c r="G917" s="234"/>
      <c r="H917" s="236" t="s">
        <v>20</v>
      </c>
      <c r="I917" s="238"/>
      <c r="J917" s="234"/>
      <c r="K917" s="234"/>
      <c r="L917" s="239"/>
      <c r="M917" s="240"/>
      <c r="N917" s="241"/>
      <c r="O917" s="241"/>
      <c r="P917" s="241"/>
      <c r="Q917" s="241"/>
      <c r="R917" s="241"/>
      <c r="S917" s="241"/>
      <c r="T917" s="242"/>
      <c r="U917" s="13"/>
      <c r="V917" s="13"/>
      <c r="W917" s="13"/>
      <c r="X917" s="13"/>
      <c r="Y917" s="13"/>
      <c r="Z917" s="13"/>
      <c r="AA917" s="13"/>
      <c r="AB917" s="13"/>
      <c r="AC917" s="13"/>
      <c r="AD917" s="13"/>
      <c r="AE917" s="13"/>
      <c r="AT917" s="243" t="s">
        <v>147</v>
      </c>
      <c r="AU917" s="243" t="s">
        <v>85</v>
      </c>
      <c r="AV917" s="13" t="s">
        <v>22</v>
      </c>
      <c r="AW917" s="13" t="s">
        <v>38</v>
      </c>
      <c r="AX917" s="13" t="s">
        <v>76</v>
      </c>
      <c r="AY917" s="243" t="s">
        <v>133</v>
      </c>
    </row>
    <row r="918" s="14" customFormat="1">
      <c r="A918" s="14"/>
      <c r="B918" s="244"/>
      <c r="C918" s="245"/>
      <c r="D918" s="235" t="s">
        <v>147</v>
      </c>
      <c r="E918" s="246" t="s">
        <v>20</v>
      </c>
      <c r="F918" s="247" t="s">
        <v>1179</v>
      </c>
      <c r="G918" s="245"/>
      <c r="H918" s="248">
        <v>1</v>
      </c>
      <c r="I918" s="249"/>
      <c r="J918" s="245"/>
      <c r="K918" s="245"/>
      <c r="L918" s="250"/>
      <c r="M918" s="251"/>
      <c r="N918" s="252"/>
      <c r="O918" s="252"/>
      <c r="P918" s="252"/>
      <c r="Q918" s="252"/>
      <c r="R918" s="252"/>
      <c r="S918" s="252"/>
      <c r="T918" s="253"/>
      <c r="U918" s="14"/>
      <c r="V918" s="14"/>
      <c r="W918" s="14"/>
      <c r="X918" s="14"/>
      <c r="Y918" s="14"/>
      <c r="Z918" s="14"/>
      <c r="AA918" s="14"/>
      <c r="AB918" s="14"/>
      <c r="AC918" s="14"/>
      <c r="AD918" s="14"/>
      <c r="AE918" s="14"/>
      <c r="AT918" s="254" t="s">
        <v>147</v>
      </c>
      <c r="AU918" s="254" t="s">
        <v>85</v>
      </c>
      <c r="AV918" s="14" t="s">
        <v>85</v>
      </c>
      <c r="AW918" s="14" t="s">
        <v>38</v>
      </c>
      <c r="AX918" s="14" t="s">
        <v>22</v>
      </c>
      <c r="AY918" s="254" t="s">
        <v>133</v>
      </c>
    </row>
    <row r="919" s="2" customFormat="1" ht="16.5" customHeight="1">
      <c r="A919" s="40"/>
      <c r="B919" s="41"/>
      <c r="C919" s="220" t="s">
        <v>1270</v>
      </c>
      <c r="D919" s="220" t="s">
        <v>136</v>
      </c>
      <c r="E919" s="221" t="s">
        <v>1271</v>
      </c>
      <c r="F919" s="222" t="s">
        <v>1272</v>
      </c>
      <c r="G919" s="223" t="s">
        <v>139</v>
      </c>
      <c r="H919" s="224">
        <v>1</v>
      </c>
      <c r="I919" s="225"/>
      <c r="J919" s="226">
        <f>ROUND(I919*H919,2)</f>
        <v>0</v>
      </c>
      <c r="K919" s="222" t="s">
        <v>140</v>
      </c>
      <c r="L919" s="46"/>
      <c r="M919" s="227" t="s">
        <v>20</v>
      </c>
      <c r="N919" s="228" t="s">
        <v>47</v>
      </c>
      <c r="O919" s="86"/>
      <c r="P919" s="229">
        <f>O919*H919</f>
        <v>0</v>
      </c>
      <c r="Q919" s="229">
        <v>0</v>
      </c>
      <c r="R919" s="229">
        <f>Q919*H919</f>
        <v>0</v>
      </c>
      <c r="S919" s="229">
        <v>0</v>
      </c>
      <c r="T919" s="230">
        <f>S919*H919</f>
        <v>0</v>
      </c>
      <c r="U919" s="40"/>
      <c r="V919" s="40"/>
      <c r="W919" s="40"/>
      <c r="X919" s="40"/>
      <c r="Y919" s="40"/>
      <c r="Z919" s="40"/>
      <c r="AA919" s="40"/>
      <c r="AB919" s="40"/>
      <c r="AC919" s="40"/>
      <c r="AD919" s="40"/>
      <c r="AE919" s="40"/>
      <c r="AR919" s="231" t="s">
        <v>141</v>
      </c>
      <c r="AT919" s="231" t="s">
        <v>136</v>
      </c>
      <c r="AU919" s="231" t="s">
        <v>85</v>
      </c>
      <c r="AY919" s="19" t="s">
        <v>133</v>
      </c>
      <c r="BE919" s="232">
        <f>IF(N919="základní",J919,0)</f>
        <v>0</v>
      </c>
      <c r="BF919" s="232">
        <f>IF(N919="snížená",J919,0)</f>
        <v>0</v>
      </c>
      <c r="BG919" s="232">
        <f>IF(N919="zákl. přenesená",J919,0)</f>
        <v>0</v>
      </c>
      <c r="BH919" s="232">
        <f>IF(N919="sníž. přenesená",J919,0)</f>
        <v>0</v>
      </c>
      <c r="BI919" s="232">
        <f>IF(N919="nulová",J919,0)</f>
        <v>0</v>
      </c>
      <c r="BJ919" s="19" t="s">
        <v>22</v>
      </c>
      <c r="BK919" s="232">
        <f>ROUND(I919*H919,2)</f>
        <v>0</v>
      </c>
      <c r="BL919" s="19" t="s">
        <v>141</v>
      </c>
      <c r="BM919" s="231" t="s">
        <v>1273</v>
      </c>
    </row>
    <row r="920" s="13" customFormat="1">
      <c r="A920" s="13"/>
      <c r="B920" s="233"/>
      <c r="C920" s="234"/>
      <c r="D920" s="235" t="s">
        <v>147</v>
      </c>
      <c r="E920" s="236" t="s">
        <v>20</v>
      </c>
      <c r="F920" s="237" t="s">
        <v>1159</v>
      </c>
      <c r="G920" s="234"/>
      <c r="H920" s="236" t="s">
        <v>20</v>
      </c>
      <c r="I920" s="238"/>
      <c r="J920" s="234"/>
      <c r="K920" s="234"/>
      <c r="L920" s="239"/>
      <c r="M920" s="240"/>
      <c r="N920" s="241"/>
      <c r="O920" s="241"/>
      <c r="P920" s="241"/>
      <c r="Q920" s="241"/>
      <c r="R920" s="241"/>
      <c r="S920" s="241"/>
      <c r="T920" s="242"/>
      <c r="U920" s="13"/>
      <c r="V920" s="13"/>
      <c r="W920" s="13"/>
      <c r="X920" s="13"/>
      <c r="Y920" s="13"/>
      <c r="Z920" s="13"/>
      <c r="AA920" s="13"/>
      <c r="AB920" s="13"/>
      <c r="AC920" s="13"/>
      <c r="AD920" s="13"/>
      <c r="AE920" s="13"/>
      <c r="AT920" s="243" t="s">
        <v>147</v>
      </c>
      <c r="AU920" s="243" t="s">
        <v>85</v>
      </c>
      <c r="AV920" s="13" t="s">
        <v>22</v>
      </c>
      <c r="AW920" s="13" t="s">
        <v>38</v>
      </c>
      <c r="AX920" s="13" t="s">
        <v>76</v>
      </c>
      <c r="AY920" s="243" t="s">
        <v>133</v>
      </c>
    </row>
    <row r="921" s="14" customFormat="1">
      <c r="A921" s="14"/>
      <c r="B921" s="244"/>
      <c r="C921" s="245"/>
      <c r="D921" s="235" t="s">
        <v>147</v>
      </c>
      <c r="E921" s="246" t="s">
        <v>20</v>
      </c>
      <c r="F921" s="247" t="s">
        <v>1179</v>
      </c>
      <c r="G921" s="245"/>
      <c r="H921" s="248">
        <v>1</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147</v>
      </c>
      <c r="AU921" s="254" t="s">
        <v>85</v>
      </c>
      <c r="AV921" s="14" t="s">
        <v>85</v>
      </c>
      <c r="AW921" s="14" t="s">
        <v>38</v>
      </c>
      <c r="AX921" s="14" t="s">
        <v>22</v>
      </c>
      <c r="AY921" s="254" t="s">
        <v>133</v>
      </c>
    </row>
    <row r="922" s="2" customFormat="1" ht="16.5" customHeight="1">
      <c r="A922" s="40"/>
      <c r="B922" s="41"/>
      <c r="C922" s="220" t="s">
        <v>1274</v>
      </c>
      <c r="D922" s="220" t="s">
        <v>136</v>
      </c>
      <c r="E922" s="221" t="s">
        <v>1275</v>
      </c>
      <c r="F922" s="222" t="s">
        <v>1276</v>
      </c>
      <c r="G922" s="223" t="s">
        <v>139</v>
      </c>
      <c r="H922" s="224">
        <v>1</v>
      </c>
      <c r="I922" s="225"/>
      <c r="J922" s="226">
        <f>ROUND(I922*H922,2)</f>
        <v>0</v>
      </c>
      <c r="K922" s="222" t="s">
        <v>140</v>
      </c>
      <c r="L922" s="46"/>
      <c r="M922" s="227" t="s">
        <v>20</v>
      </c>
      <c r="N922" s="228" t="s">
        <v>47</v>
      </c>
      <c r="O922" s="86"/>
      <c r="P922" s="229">
        <f>O922*H922</f>
        <v>0</v>
      </c>
      <c r="Q922" s="229">
        <v>0</v>
      </c>
      <c r="R922" s="229">
        <f>Q922*H922</f>
        <v>0</v>
      </c>
      <c r="S922" s="229">
        <v>0</v>
      </c>
      <c r="T922" s="230">
        <f>S922*H922</f>
        <v>0</v>
      </c>
      <c r="U922" s="40"/>
      <c r="V922" s="40"/>
      <c r="W922" s="40"/>
      <c r="X922" s="40"/>
      <c r="Y922" s="40"/>
      <c r="Z922" s="40"/>
      <c r="AA922" s="40"/>
      <c r="AB922" s="40"/>
      <c r="AC922" s="40"/>
      <c r="AD922" s="40"/>
      <c r="AE922" s="40"/>
      <c r="AR922" s="231" t="s">
        <v>141</v>
      </c>
      <c r="AT922" s="231" t="s">
        <v>136</v>
      </c>
      <c r="AU922" s="231" t="s">
        <v>85</v>
      </c>
      <c r="AY922" s="19" t="s">
        <v>133</v>
      </c>
      <c r="BE922" s="232">
        <f>IF(N922="základní",J922,0)</f>
        <v>0</v>
      </c>
      <c r="BF922" s="232">
        <f>IF(N922="snížená",J922,0)</f>
        <v>0</v>
      </c>
      <c r="BG922" s="232">
        <f>IF(N922="zákl. přenesená",J922,0)</f>
        <v>0</v>
      </c>
      <c r="BH922" s="232">
        <f>IF(N922="sníž. přenesená",J922,0)</f>
        <v>0</v>
      </c>
      <c r="BI922" s="232">
        <f>IF(N922="nulová",J922,0)</f>
        <v>0</v>
      </c>
      <c r="BJ922" s="19" t="s">
        <v>22</v>
      </c>
      <c r="BK922" s="232">
        <f>ROUND(I922*H922,2)</f>
        <v>0</v>
      </c>
      <c r="BL922" s="19" t="s">
        <v>141</v>
      </c>
      <c r="BM922" s="231" t="s">
        <v>1277</v>
      </c>
    </row>
    <row r="923" s="13" customFormat="1">
      <c r="A923" s="13"/>
      <c r="B923" s="233"/>
      <c r="C923" s="234"/>
      <c r="D923" s="235" t="s">
        <v>147</v>
      </c>
      <c r="E923" s="236" t="s">
        <v>20</v>
      </c>
      <c r="F923" s="237" t="s">
        <v>1159</v>
      </c>
      <c r="G923" s="234"/>
      <c r="H923" s="236" t="s">
        <v>20</v>
      </c>
      <c r="I923" s="238"/>
      <c r="J923" s="234"/>
      <c r="K923" s="234"/>
      <c r="L923" s="239"/>
      <c r="M923" s="240"/>
      <c r="N923" s="241"/>
      <c r="O923" s="241"/>
      <c r="P923" s="241"/>
      <c r="Q923" s="241"/>
      <c r="R923" s="241"/>
      <c r="S923" s="241"/>
      <c r="T923" s="242"/>
      <c r="U923" s="13"/>
      <c r="V923" s="13"/>
      <c r="W923" s="13"/>
      <c r="X923" s="13"/>
      <c r="Y923" s="13"/>
      <c r="Z923" s="13"/>
      <c r="AA923" s="13"/>
      <c r="AB923" s="13"/>
      <c r="AC923" s="13"/>
      <c r="AD923" s="13"/>
      <c r="AE923" s="13"/>
      <c r="AT923" s="243" t="s">
        <v>147</v>
      </c>
      <c r="AU923" s="243" t="s">
        <v>85</v>
      </c>
      <c r="AV923" s="13" t="s">
        <v>22</v>
      </c>
      <c r="AW923" s="13" t="s">
        <v>38</v>
      </c>
      <c r="AX923" s="13" t="s">
        <v>76</v>
      </c>
      <c r="AY923" s="243" t="s">
        <v>133</v>
      </c>
    </row>
    <row r="924" s="14" customFormat="1">
      <c r="A924" s="14"/>
      <c r="B924" s="244"/>
      <c r="C924" s="245"/>
      <c r="D924" s="235" t="s">
        <v>147</v>
      </c>
      <c r="E924" s="246" t="s">
        <v>20</v>
      </c>
      <c r="F924" s="247" t="s">
        <v>1179</v>
      </c>
      <c r="G924" s="245"/>
      <c r="H924" s="248">
        <v>1</v>
      </c>
      <c r="I924" s="249"/>
      <c r="J924" s="245"/>
      <c r="K924" s="245"/>
      <c r="L924" s="250"/>
      <c r="M924" s="251"/>
      <c r="N924" s="252"/>
      <c r="O924" s="252"/>
      <c r="P924" s="252"/>
      <c r="Q924" s="252"/>
      <c r="R924" s="252"/>
      <c r="S924" s="252"/>
      <c r="T924" s="253"/>
      <c r="U924" s="14"/>
      <c r="V924" s="14"/>
      <c r="W924" s="14"/>
      <c r="X924" s="14"/>
      <c r="Y924" s="14"/>
      <c r="Z924" s="14"/>
      <c r="AA924" s="14"/>
      <c r="AB924" s="14"/>
      <c r="AC924" s="14"/>
      <c r="AD924" s="14"/>
      <c r="AE924" s="14"/>
      <c r="AT924" s="254" t="s">
        <v>147</v>
      </c>
      <c r="AU924" s="254" t="s">
        <v>85</v>
      </c>
      <c r="AV924" s="14" t="s">
        <v>85</v>
      </c>
      <c r="AW924" s="14" t="s">
        <v>38</v>
      </c>
      <c r="AX924" s="14" t="s">
        <v>22</v>
      </c>
      <c r="AY924" s="254" t="s">
        <v>133</v>
      </c>
    </row>
    <row r="925" s="2" customFormat="1" ht="24" customHeight="1">
      <c r="A925" s="40"/>
      <c r="B925" s="41"/>
      <c r="C925" s="220" t="s">
        <v>1278</v>
      </c>
      <c r="D925" s="220" t="s">
        <v>136</v>
      </c>
      <c r="E925" s="221" t="s">
        <v>1279</v>
      </c>
      <c r="F925" s="222" t="s">
        <v>1280</v>
      </c>
      <c r="G925" s="223" t="s">
        <v>139</v>
      </c>
      <c r="H925" s="224">
        <v>2</v>
      </c>
      <c r="I925" s="225"/>
      <c r="J925" s="226">
        <f>ROUND(I925*H925,2)</f>
        <v>0</v>
      </c>
      <c r="K925" s="222" t="s">
        <v>140</v>
      </c>
      <c r="L925" s="46"/>
      <c r="M925" s="227" t="s">
        <v>20</v>
      </c>
      <c r="N925" s="228" t="s">
        <v>47</v>
      </c>
      <c r="O925" s="86"/>
      <c r="P925" s="229">
        <f>O925*H925</f>
        <v>0</v>
      </c>
      <c r="Q925" s="229">
        <v>0</v>
      </c>
      <c r="R925" s="229">
        <f>Q925*H925</f>
        <v>0</v>
      </c>
      <c r="S925" s="229">
        <v>0</v>
      </c>
      <c r="T925" s="230">
        <f>S925*H925</f>
        <v>0</v>
      </c>
      <c r="U925" s="40"/>
      <c r="V925" s="40"/>
      <c r="W925" s="40"/>
      <c r="X925" s="40"/>
      <c r="Y925" s="40"/>
      <c r="Z925" s="40"/>
      <c r="AA925" s="40"/>
      <c r="AB925" s="40"/>
      <c r="AC925" s="40"/>
      <c r="AD925" s="40"/>
      <c r="AE925" s="40"/>
      <c r="AR925" s="231" t="s">
        <v>141</v>
      </c>
      <c r="AT925" s="231" t="s">
        <v>136</v>
      </c>
      <c r="AU925" s="231" t="s">
        <v>85</v>
      </c>
      <c r="AY925" s="19" t="s">
        <v>133</v>
      </c>
      <c r="BE925" s="232">
        <f>IF(N925="základní",J925,0)</f>
        <v>0</v>
      </c>
      <c r="BF925" s="232">
        <f>IF(N925="snížená",J925,0)</f>
        <v>0</v>
      </c>
      <c r="BG925" s="232">
        <f>IF(N925="zákl. přenesená",J925,0)</f>
        <v>0</v>
      </c>
      <c r="BH925" s="232">
        <f>IF(N925="sníž. přenesená",J925,0)</f>
        <v>0</v>
      </c>
      <c r="BI925" s="232">
        <f>IF(N925="nulová",J925,0)</f>
        <v>0</v>
      </c>
      <c r="BJ925" s="19" t="s">
        <v>22</v>
      </c>
      <c r="BK925" s="232">
        <f>ROUND(I925*H925,2)</f>
        <v>0</v>
      </c>
      <c r="BL925" s="19" t="s">
        <v>141</v>
      </c>
      <c r="BM925" s="231" t="s">
        <v>1281</v>
      </c>
    </row>
    <row r="926" s="13" customFormat="1">
      <c r="A926" s="13"/>
      <c r="B926" s="233"/>
      <c r="C926" s="234"/>
      <c r="D926" s="235" t="s">
        <v>147</v>
      </c>
      <c r="E926" s="236" t="s">
        <v>20</v>
      </c>
      <c r="F926" s="237" t="s">
        <v>1159</v>
      </c>
      <c r="G926" s="234"/>
      <c r="H926" s="236" t="s">
        <v>20</v>
      </c>
      <c r="I926" s="238"/>
      <c r="J926" s="234"/>
      <c r="K926" s="234"/>
      <c r="L926" s="239"/>
      <c r="M926" s="240"/>
      <c r="N926" s="241"/>
      <c r="O926" s="241"/>
      <c r="P926" s="241"/>
      <c r="Q926" s="241"/>
      <c r="R926" s="241"/>
      <c r="S926" s="241"/>
      <c r="T926" s="242"/>
      <c r="U926" s="13"/>
      <c r="V926" s="13"/>
      <c r="W926" s="13"/>
      <c r="X926" s="13"/>
      <c r="Y926" s="13"/>
      <c r="Z926" s="13"/>
      <c r="AA926" s="13"/>
      <c r="AB926" s="13"/>
      <c r="AC926" s="13"/>
      <c r="AD926" s="13"/>
      <c r="AE926" s="13"/>
      <c r="AT926" s="243" t="s">
        <v>147</v>
      </c>
      <c r="AU926" s="243" t="s">
        <v>85</v>
      </c>
      <c r="AV926" s="13" t="s">
        <v>22</v>
      </c>
      <c r="AW926" s="13" t="s">
        <v>38</v>
      </c>
      <c r="AX926" s="13" t="s">
        <v>76</v>
      </c>
      <c r="AY926" s="243" t="s">
        <v>133</v>
      </c>
    </row>
    <row r="927" s="14" customFormat="1">
      <c r="A927" s="14"/>
      <c r="B927" s="244"/>
      <c r="C927" s="245"/>
      <c r="D927" s="235" t="s">
        <v>147</v>
      </c>
      <c r="E927" s="246" t="s">
        <v>20</v>
      </c>
      <c r="F927" s="247" t="s">
        <v>1160</v>
      </c>
      <c r="G927" s="245"/>
      <c r="H927" s="248">
        <v>2</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147</v>
      </c>
      <c r="AU927" s="254" t="s">
        <v>85</v>
      </c>
      <c r="AV927" s="14" t="s">
        <v>85</v>
      </c>
      <c r="AW927" s="14" t="s">
        <v>38</v>
      </c>
      <c r="AX927" s="14" t="s">
        <v>22</v>
      </c>
      <c r="AY927" s="254" t="s">
        <v>133</v>
      </c>
    </row>
    <row r="928" s="2" customFormat="1" ht="24" customHeight="1">
      <c r="A928" s="40"/>
      <c r="B928" s="41"/>
      <c r="C928" s="220" t="s">
        <v>1282</v>
      </c>
      <c r="D928" s="220" t="s">
        <v>136</v>
      </c>
      <c r="E928" s="221" t="s">
        <v>1283</v>
      </c>
      <c r="F928" s="222" t="s">
        <v>1284</v>
      </c>
      <c r="G928" s="223" t="s">
        <v>139</v>
      </c>
      <c r="H928" s="224">
        <v>2</v>
      </c>
      <c r="I928" s="225"/>
      <c r="J928" s="226">
        <f>ROUND(I928*H928,2)</f>
        <v>0</v>
      </c>
      <c r="K928" s="222" t="s">
        <v>140</v>
      </c>
      <c r="L928" s="46"/>
      <c r="M928" s="227" t="s">
        <v>20</v>
      </c>
      <c r="N928" s="228" t="s">
        <v>47</v>
      </c>
      <c r="O928" s="86"/>
      <c r="P928" s="229">
        <f>O928*H928</f>
        <v>0</v>
      </c>
      <c r="Q928" s="229">
        <v>0</v>
      </c>
      <c r="R928" s="229">
        <f>Q928*H928</f>
        <v>0</v>
      </c>
      <c r="S928" s="229">
        <v>0</v>
      </c>
      <c r="T928" s="230">
        <f>S928*H928</f>
        <v>0</v>
      </c>
      <c r="U928" s="40"/>
      <c r="V928" s="40"/>
      <c r="W928" s="40"/>
      <c r="X928" s="40"/>
      <c r="Y928" s="40"/>
      <c r="Z928" s="40"/>
      <c r="AA928" s="40"/>
      <c r="AB928" s="40"/>
      <c r="AC928" s="40"/>
      <c r="AD928" s="40"/>
      <c r="AE928" s="40"/>
      <c r="AR928" s="231" t="s">
        <v>141</v>
      </c>
      <c r="AT928" s="231" t="s">
        <v>136</v>
      </c>
      <c r="AU928" s="231" t="s">
        <v>85</v>
      </c>
      <c r="AY928" s="19" t="s">
        <v>133</v>
      </c>
      <c r="BE928" s="232">
        <f>IF(N928="základní",J928,0)</f>
        <v>0</v>
      </c>
      <c r="BF928" s="232">
        <f>IF(N928="snížená",J928,0)</f>
        <v>0</v>
      </c>
      <c r="BG928" s="232">
        <f>IF(N928="zákl. přenesená",J928,0)</f>
        <v>0</v>
      </c>
      <c r="BH928" s="232">
        <f>IF(N928="sníž. přenesená",J928,0)</f>
        <v>0</v>
      </c>
      <c r="BI928" s="232">
        <f>IF(N928="nulová",J928,0)</f>
        <v>0</v>
      </c>
      <c r="BJ928" s="19" t="s">
        <v>22</v>
      </c>
      <c r="BK928" s="232">
        <f>ROUND(I928*H928,2)</f>
        <v>0</v>
      </c>
      <c r="BL928" s="19" t="s">
        <v>141</v>
      </c>
      <c r="BM928" s="231" t="s">
        <v>1285</v>
      </c>
    </row>
    <row r="929" s="13" customFormat="1">
      <c r="A929" s="13"/>
      <c r="B929" s="233"/>
      <c r="C929" s="234"/>
      <c r="D929" s="235" t="s">
        <v>147</v>
      </c>
      <c r="E929" s="236" t="s">
        <v>20</v>
      </c>
      <c r="F929" s="237" t="s">
        <v>1159</v>
      </c>
      <c r="G929" s="234"/>
      <c r="H929" s="236" t="s">
        <v>20</v>
      </c>
      <c r="I929" s="238"/>
      <c r="J929" s="234"/>
      <c r="K929" s="234"/>
      <c r="L929" s="239"/>
      <c r="M929" s="240"/>
      <c r="N929" s="241"/>
      <c r="O929" s="241"/>
      <c r="P929" s="241"/>
      <c r="Q929" s="241"/>
      <c r="R929" s="241"/>
      <c r="S929" s="241"/>
      <c r="T929" s="242"/>
      <c r="U929" s="13"/>
      <c r="V929" s="13"/>
      <c r="W929" s="13"/>
      <c r="X929" s="13"/>
      <c r="Y929" s="13"/>
      <c r="Z929" s="13"/>
      <c r="AA929" s="13"/>
      <c r="AB929" s="13"/>
      <c r="AC929" s="13"/>
      <c r="AD929" s="13"/>
      <c r="AE929" s="13"/>
      <c r="AT929" s="243" t="s">
        <v>147</v>
      </c>
      <c r="AU929" s="243" t="s">
        <v>85</v>
      </c>
      <c r="AV929" s="13" t="s">
        <v>22</v>
      </c>
      <c r="AW929" s="13" t="s">
        <v>38</v>
      </c>
      <c r="AX929" s="13" t="s">
        <v>76</v>
      </c>
      <c r="AY929" s="243" t="s">
        <v>133</v>
      </c>
    </row>
    <row r="930" s="14" customFormat="1">
      <c r="A930" s="14"/>
      <c r="B930" s="244"/>
      <c r="C930" s="245"/>
      <c r="D930" s="235" t="s">
        <v>147</v>
      </c>
      <c r="E930" s="246" t="s">
        <v>20</v>
      </c>
      <c r="F930" s="247" t="s">
        <v>1160</v>
      </c>
      <c r="G930" s="245"/>
      <c r="H930" s="248">
        <v>2</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147</v>
      </c>
      <c r="AU930" s="254" t="s">
        <v>85</v>
      </c>
      <c r="AV930" s="14" t="s">
        <v>85</v>
      </c>
      <c r="AW930" s="14" t="s">
        <v>38</v>
      </c>
      <c r="AX930" s="14" t="s">
        <v>22</v>
      </c>
      <c r="AY930" s="254" t="s">
        <v>133</v>
      </c>
    </row>
    <row r="931" s="2" customFormat="1" ht="24" customHeight="1">
      <c r="A931" s="40"/>
      <c r="B931" s="41"/>
      <c r="C931" s="220" t="s">
        <v>1286</v>
      </c>
      <c r="D931" s="220" t="s">
        <v>136</v>
      </c>
      <c r="E931" s="221" t="s">
        <v>1287</v>
      </c>
      <c r="F931" s="222" t="s">
        <v>1288</v>
      </c>
      <c r="G931" s="223" t="s">
        <v>139</v>
      </c>
      <c r="H931" s="224">
        <v>2</v>
      </c>
      <c r="I931" s="225"/>
      <c r="J931" s="226">
        <f>ROUND(I931*H931,2)</f>
        <v>0</v>
      </c>
      <c r="K931" s="222" t="s">
        <v>140</v>
      </c>
      <c r="L931" s="46"/>
      <c r="M931" s="227" t="s">
        <v>20</v>
      </c>
      <c r="N931" s="228" t="s">
        <v>47</v>
      </c>
      <c r="O931" s="86"/>
      <c r="P931" s="229">
        <f>O931*H931</f>
        <v>0</v>
      </c>
      <c r="Q931" s="229">
        <v>0</v>
      </c>
      <c r="R931" s="229">
        <f>Q931*H931</f>
        <v>0</v>
      </c>
      <c r="S931" s="229">
        <v>0</v>
      </c>
      <c r="T931" s="230">
        <f>S931*H931</f>
        <v>0</v>
      </c>
      <c r="U931" s="40"/>
      <c r="V931" s="40"/>
      <c r="W931" s="40"/>
      <c r="X931" s="40"/>
      <c r="Y931" s="40"/>
      <c r="Z931" s="40"/>
      <c r="AA931" s="40"/>
      <c r="AB931" s="40"/>
      <c r="AC931" s="40"/>
      <c r="AD931" s="40"/>
      <c r="AE931" s="40"/>
      <c r="AR931" s="231" t="s">
        <v>141</v>
      </c>
      <c r="AT931" s="231" t="s">
        <v>136</v>
      </c>
      <c r="AU931" s="231" t="s">
        <v>85</v>
      </c>
      <c r="AY931" s="19" t="s">
        <v>133</v>
      </c>
      <c r="BE931" s="232">
        <f>IF(N931="základní",J931,0)</f>
        <v>0</v>
      </c>
      <c r="BF931" s="232">
        <f>IF(N931="snížená",J931,0)</f>
        <v>0</v>
      </c>
      <c r="BG931" s="232">
        <f>IF(N931="zákl. přenesená",J931,0)</f>
        <v>0</v>
      </c>
      <c r="BH931" s="232">
        <f>IF(N931="sníž. přenesená",J931,0)</f>
        <v>0</v>
      </c>
      <c r="BI931" s="232">
        <f>IF(N931="nulová",J931,0)</f>
        <v>0</v>
      </c>
      <c r="BJ931" s="19" t="s">
        <v>22</v>
      </c>
      <c r="BK931" s="232">
        <f>ROUND(I931*H931,2)</f>
        <v>0</v>
      </c>
      <c r="BL931" s="19" t="s">
        <v>141</v>
      </c>
      <c r="BM931" s="231" t="s">
        <v>1289</v>
      </c>
    </row>
    <row r="932" s="13" customFormat="1">
      <c r="A932" s="13"/>
      <c r="B932" s="233"/>
      <c r="C932" s="234"/>
      <c r="D932" s="235" t="s">
        <v>147</v>
      </c>
      <c r="E932" s="236" t="s">
        <v>20</v>
      </c>
      <c r="F932" s="237" t="s">
        <v>1159</v>
      </c>
      <c r="G932" s="234"/>
      <c r="H932" s="236" t="s">
        <v>20</v>
      </c>
      <c r="I932" s="238"/>
      <c r="J932" s="234"/>
      <c r="K932" s="234"/>
      <c r="L932" s="239"/>
      <c r="M932" s="240"/>
      <c r="N932" s="241"/>
      <c r="O932" s="241"/>
      <c r="P932" s="241"/>
      <c r="Q932" s="241"/>
      <c r="R932" s="241"/>
      <c r="S932" s="241"/>
      <c r="T932" s="242"/>
      <c r="U932" s="13"/>
      <c r="V932" s="13"/>
      <c r="W932" s="13"/>
      <c r="X932" s="13"/>
      <c r="Y932" s="13"/>
      <c r="Z932" s="13"/>
      <c r="AA932" s="13"/>
      <c r="AB932" s="13"/>
      <c r="AC932" s="13"/>
      <c r="AD932" s="13"/>
      <c r="AE932" s="13"/>
      <c r="AT932" s="243" t="s">
        <v>147</v>
      </c>
      <c r="AU932" s="243" t="s">
        <v>85</v>
      </c>
      <c r="AV932" s="13" t="s">
        <v>22</v>
      </c>
      <c r="AW932" s="13" t="s">
        <v>38</v>
      </c>
      <c r="AX932" s="13" t="s">
        <v>76</v>
      </c>
      <c r="AY932" s="243" t="s">
        <v>133</v>
      </c>
    </row>
    <row r="933" s="14" customFormat="1">
      <c r="A933" s="14"/>
      <c r="B933" s="244"/>
      <c r="C933" s="245"/>
      <c r="D933" s="235" t="s">
        <v>147</v>
      </c>
      <c r="E933" s="246" t="s">
        <v>20</v>
      </c>
      <c r="F933" s="247" t="s">
        <v>1160</v>
      </c>
      <c r="G933" s="245"/>
      <c r="H933" s="248">
        <v>2</v>
      </c>
      <c r="I933" s="249"/>
      <c r="J933" s="245"/>
      <c r="K933" s="245"/>
      <c r="L933" s="250"/>
      <c r="M933" s="251"/>
      <c r="N933" s="252"/>
      <c r="O933" s="252"/>
      <c r="P933" s="252"/>
      <c r="Q933" s="252"/>
      <c r="R933" s="252"/>
      <c r="S933" s="252"/>
      <c r="T933" s="253"/>
      <c r="U933" s="14"/>
      <c r="V933" s="14"/>
      <c r="W933" s="14"/>
      <c r="X933" s="14"/>
      <c r="Y933" s="14"/>
      <c r="Z933" s="14"/>
      <c r="AA933" s="14"/>
      <c r="AB933" s="14"/>
      <c r="AC933" s="14"/>
      <c r="AD933" s="14"/>
      <c r="AE933" s="14"/>
      <c r="AT933" s="254" t="s">
        <v>147</v>
      </c>
      <c r="AU933" s="254" t="s">
        <v>85</v>
      </c>
      <c r="AV933" s="14" t="s">
        <v>85</v>
      </c>
      <c r="AW933" s="14" t="s">
        <v>38</v>
      </c>
      <c r="AX933" s="14" t="s">
        <v>22</v>
      </c>
      <c r="AY933" s="254" t="s">
        <v>133</v>
      </c>
    </row>
    <row r="934" s="2" customFormat="1" ht="16.5" customHeight="1">
      <c r="A934" s="40"/>
      <c r="B934" s="41"/>
      <c r="C934" s="220" t="s">
        <v>1290</v>
      </c>
      <c r="D934" s="220" t="s">
        <v>136</v>
      </c>
      <c r="E934" s="221" t="s">
        <v>1291</v>
      </c>
      <c r="F934" s="222" t="s">
        <v>1292</v>
      </c>
      <c r="G934" s="223" t="s">
        <v>139</v>
      </c>
      <c r="H934" s="224">
        <v>1</v>
      </c>
      <c r="I934" s="225"/>
      <c r="J934" s="226">
        <f>ROUND(I934*H934,2)</f>
        <v>0</v>
      </c>
      <c r="K934" s="222" t="s">
        <v>140</v>
      </c>
      <c r="L934" s="46"/>
      <c r="M934" s="227" t="s">
        <v>20</v>
      </c>
      <c r="N934" s="228" t="s">
        <v>47</v>
      </c>
      <c r="O934" s="86"/>
      <c r="P934" s="229">
        <f>O934*H934</f>
        <v>0</v>
      </c>
      <c r="Q934" s="229">
        <v>0</v>
      </c>
      <c r="R934" s="229">
        <f>Q934*H934</f>
        <v>0</v>
      </c>
      <c r="S934" s="229">
        <v>0</v>
      </c>
      <c r="T934" s="230">
        <f>S934*H934</f>
        <v>0</v>
      </c>
      <c r="U934" s="40"/>
      <c r="V934" s="40"/>
      <c r="W934" s="40"/>
      <c r="X934" s="40"/>
      <c r="Y934" s="40"/>
      <c r="Z934" s="40"/>
      <c r="AA934" s="40"/>
      <c r="AB934" s="40"/>
      <c r="AC934" s="40"/>
      <c r="AD934" s="40"/>
      <c r="AE934" s="40"/>
      <c r="AR934" s="231" t="s">
        <v>141</v>
      </c>
      <c r="AT934" s="231" t="s">
        <v>136</v>
      </c>
      <c r="AU934" s="231" t="s">
        <v>85</v>
      </c>
      <c r="AY934" s="19" t="s">
        <v>133</v>
      </c>
      <c r="BE934" s="232">
        <f>IF(N934="základní",J934,0)</f>
        <v>0</v>
      </c>
      <c r="BF934" s="232">
        <f>IF(N934="snížená",J934,0)</f>
        <v>0</v>
      </c>
      <c r="BG934" s="232">
        <f>IF(N934="zákl. přenesená",J934,0)</f>
        <v>0</v>
      </c>
      <c r="BH934" s="232">
        <f>IF(N934="sníž. přenesená",J934,0)</f>
        <v>0</v>
      </c>
      <c r="BI934" s="232">
        <f>IF(N934="nulová",J934,0)</f>
        <v>0</v>
      </c>
      <c r="BJ934" s="19" t="s">
        <v>22</v>
      </c>
      <c r="BK934" s="232">
        <f>ROUND(I934*H934,2)</f>
        <v>0</v>
      </c>
      <c r="BL934" s="19" t="s">
        <v>141</v>
      </c>
      <c r="BM934" s="231" t="s">
        <v>1293</v>
      </c>
    </row>
    <row r="935" s="13" customFormat="1">
      <c r="A935" s="13"/>
      <c r="B935" s="233"/>
      <c r="C935" s="234"/>
      <c r="D935" s="235" t="s">
        <v>147</v>
      </c>
      <c r="E935" s="236" t="s">
        <v>20</v>
      </c>
      <c r="F935" s="237" t="s">
        <v>1159</v>
      </c>
      <c r="G935" s="234"/>
      <c r="H935" s="236" t="s">
        <v>20</v>
      </c>
      <c r="I935" s="238"/>
      <c r="J935" s="234"/>
      <c r="K935" s="234"/>
      <c r="L935" s="239"/>
      <c r="M935" s="240"/>
      <c r="N935" s="241"/>
      <c r="O935" s="241"/>
      <c r="P935" s="241"/>
      <c r="Q935" s="241"/>
      <c r="R935" s="241"/>
      <c r="S935" s="241"/>
      <c r="T935" s="242"/>
      <c r="U935" s="13"/>
      <c r="V935" s="13"/>
      <c r="W935" s="13"/>
      <c r="X935" s="13"/>
      <c r="Y935" s="13"/>
      <c r="Z935" s="13"/>
      <c r="AA935" s="13"/>
      <c r="AB935" s="13"/>
      <c r="AC935" s="13"/>
      <c r="AD935" s="13"/>
      <c r="AE935" s="13"/>
      <c r="AT935" s="243" t="s">
        <v>147</v>
      </c>
      <c r="AU935" s="243" t="s">
        <v>85</v>
      </c>
      <c r="AV935" s="13" t="s">
        <v>22</v>
      </c>
      <c r="AW935" s="13" t="s">
        <v>38</v>
      </c>
      <c r="AX935" s="13" t="s">
        <v>76</v>
      </c>
      <c r="AY935" s="243" t="s">
        <v>133</v>
      </c>
    </row>
    <row r="936" s="14" customFormat="1">
      <c r="A936" s="14"/>
      <c r="B936" s="244"/>
      <c r="C936" s="245"/>
      <c r="D936" s="235" t="s">
        <v>147</v>
      </c>
      <c r="E936" s="246" t="s">
        <v>20</v>
      </c>
      <c r="F936" s="247" t="s">
        <v>1179</v>
      </c>
      <c r="G936" s="245"/>
      <c r="H936" s="248">
        <v>1</v>
      </c>
      <c r="I936" s="249"/>
      <c r="J936" s="245"/>
      <c r="K936" s="245"/>
      <c r="L936" s="250"/>
      <c r="M936" s="251"/>
      <c r="N936" s="252"/>
      <c r="O936" s="252"/>
      <c r="P936" s="252"/>
      <c r="Q936" s="252"/>
      <c r="R936" s="252"/>
      <c r="S936" s="252"/>
      <c r="T936" s="253"/>
      <c r="U936" s="14"/>
      <c r="V936" s="14"/>
      <c r="W936" s="14"/>
      <c r="X936" s="14"/>
      <c r="Y936" s="14"/>
      <c r="Z936" s="14"/>
      <c r="AA936" s="14"/>
      <c r="AB936" s="14"/>
      <c r="AC936" s="14"/>
      <c r="AD936" s="14"/>
      <c r="AE936" s="14"/>
      <c r="AT936" s="254" t="s">
        <v>147</v>
      </c>
      <c r="AU936" s="254" t="s">
        <v>85</v>
      </c>
      <c r="AV936" s="14" t="s">
        <v>85</v>
      </c>
      <c r="AW936" s="14" t="s">
        <v>38</v>
      </c>
      <c r="AX936" s="14" t="s">
        <v>22</v>
      </c>
      <c r="AY936" s="254" t="s">
        <v>133</v>
      </c>
    </row>
    <row r="937" s="2" customFormat="1" ht="16.5" customHeight="1">
      <c r="A937" s="40"/>
      <c r="B937" s="41"/>
      <c r="C937" s="220" t="s">
        <v>1294</v>
      </c>
      <c r="D937" s="220" t="s">
        <v>136</v>
      </c>
      <c r="E937" s="221" t="s">
        <v>1295</v>
      </c>
      <c r="F937" s="222" t="s">
        <v>1296</v>
      </c>
      <c r="G937" s="223" t="s">
        <v>139</v>
      </c>
      <c r="H937" s="224">
        <v>1</v>
      </c>
      <c r="I937" s="225"/>
      <c r="J937" s="226">
        <f>ROUND(I937*H937,2)</f>
        <v>0</v>
      </c>
      <c r="K937" s="222" t="s">
        <v>140</v>
      </c>
      <c r="L937" s="46"/>
      <c r="M937" s="227" t="s">
        <v>20</v>
      </c>
      <c r="N937" s="228" t="s">
        <v>47</v>
      </c>
      <c r="O937" s="86"/>
      <c r="P937" s="229">
        <f>O937*H937</f>
        <v>0</v>
      </c>
      <c r="Q937" s="229">
        <v>0</v>
      </c>
      <c r="R937" s="229">
        <f>Q937*H937</f>
        <v>0</v>
      </c>
      <c r="S937" s="229">
        <v>0</v>
      </c>
      <c r="T937" s="230">
        <f>S937*H937</f>
        <v>0</v>
      </c>
      <c r="U937" s="40"/>
      <c r="V937" s="40"/>
      <c r="W937" s="40"/>
      <c r="X937" s="40"/>
      <c r="Y937" s="40"/>
      <c r="Z937" s="40"/>
      <c r="AA937" s="40"/>
      <c r="AB937" s="40"/>
      <c r="AC937" s="40"/>
      <c r="AD937" s="40"/>
      <c r="AE937" s="40"/>
      <c r="AR937" s="231" t="s">
        <v>141</v>
      </c>
      <c r="AT937" s="231" t="s">
        <v>136</v>
      </c>
      <c r="AU937" s="231" t="s">
        <v>85</v>
      </c>
      <c r="AY937" s="19" t="s">
        <v>133</v>
      </c>
      <c r="BE937" s="232">
        <f>IF(N937="základní",J937,0)</f>
        <v>0</v>
      </c>
      <c r="BF937" s="232">
        <f>IF(N937="snížená",J937,0)</f>
        <v>0</v>
      </c>
      <c r="BG937" s="232">
        <f>IF(N937="zákl. přenesená",J937,0)</f>
        <v>0</v>
      </c>
      <c r="BH937" s="232">
        <f>IF(N937="sníž. přenesená",J937,0)</f>
        <v>0</v>
      </c>
      <c r="BI937" s="232">
        <f>IF(N937="nulová",J937,0)</f>
        <v>0</v>
      </c>
      <c r="BJ937" s="19" t="s">
        <v>22</v>
      </c>
      <c r="BK937" s="232">
        <f>ROUND(I937*H937,2)</f>
        <v>0</v>
      </c>
      <c r="BL937" s="19" t="s">
        <v>141</v>
      </c>
      <c r="BM937" s="231" t="s">
        <v>1297</v>
      </c>
    </row>
    <row r="938" s="13" customFormat="1">
      <c r="A938" s="13"/>
      <c r="B938" s="233"/>
      <c r="C938" s="234"/>
      <c r="D938" s="235" t="s">
        <v>147</v>
      </c>
      <c r="E938" s="236" t="s">
        <v>20</v>
      </c>
      <c r="F938" s="237" t="s">
        <v>1159</v>
      </c>
      <c r="G938" s="234"/>
      <c r="H938" s="236" t="s">
        <v>20</v>
      </c>
      <c r="I938" s="238"/>
      <c r="J938" s="234"/>
      <c r="K938" s="234"/>
      <c r="L938" s="239"/>
      <c r="M938" s="240"/>
      <c r="N938" s="241"/>
      <c r="O938" s="241"/>
      <c r="P938" s="241"/>
      <c r="Q938" s="241"/>
      <c r="R938" s="241"/>
      <c r="S938" s="241"/>
      <c r="T938" s="242"/>
      <c r="U938" s="13"/>
      <c r="V938" s="13"/>
      <c r="W938" s="13"/>
      <c r="X938" s="13"/>
      <c r="Y938" s="13"/>
      <c r="Z938" s="13"/>
      <c r="AA938" s="13"/>
      <c r="AB938" s="13"/>
      <c r="AC938" s="13"/>
      <c r="AD938" s="13"/>
      <c r="AE938" s="13"/>
      <c r="AT938" s="243" t="s">
        <v>147</v>
      </c>
      <c r="AU938" s="243" t="s">
        <v>85</v>
      </c>
      <c r="AV938" s="13" t="s">
        <v>22</v>
      </c>
      <c r="AW938" s="13" t="s">
        <v>38</v>
      </c>
      <c r="AX938" s="13" t="s">
        <v>76</v>
      </c>
      <c r="AY938" s="243" t="s">
        <v>133</v>
      </c>
    </row>
    <row r="939" s="14" customFormat="1">
      <c r="A939" s="14"/>
      <c r="B939" s="244"/>
      <c r="C939" s="245"/>
      <c r="D939" s="235" t="s">
        <v>147</v>
      </c>
      <c r="E939" s="246" t="s">
        <v>20</v>
      </c>
      <c r="F939" s="247" t="s">
        <v>1179</v>
      </c>
      <c r="G939" s="245"/>
      <c r="H939" s="248">
        <v>1</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147</v>
      </c>
      <c r="AU939" s="254" t="s">
        <v>85</v>
      </c>
      <c r="AV939" s="14" t="s">
        <v>85</v>
      </c>
      <c r="AW939" s="14" t="s">
        <v>38</v>
      </c>
      <c r="AX939" s="14" t="s">
        <v>22</v>
      </c>
      <c r="AY939" s="254" t="s">
        <v>133</v>
      </c>
    </row>
    <row r="940" s="2" customFormat="1" ht="16.5" customHeight="1">
      <c r="A940" s="40"/>
      <c r="B940" s="41"/>
      <c r="C940" s="220" t="s">
        <v>1298</v>
      </c>
      <c r="D940" s="220" t="s">
        <v>136</v>
      </c>
      <c r="E940" s="221" t="s">
        <v>1299</v>
      </c>
      <c r="F940" s="222" t="s">
        <v>1300</v>
      </c>
      <c r="G940" s="223" t="s">
        <v>139</v>
      </c>
      <c r="H940" s="224">
        <v>1</v>
      </c>
      <c r="I940" s="225"/>
      <c r="J940" s="226">
        <f>ROUND(I940*H940,2)</f>
        <v>0</v>
      </c>
      <c r="K940" s="222" t="s">
        <v>140</v>
      </c>
      <c r="L940" s="46"/>
      <c r="M940" s="227" t="s">
        <v>20</v>
      </c>
      <c r="N940" s="228" t="s">
        <v>47</v>
      </c>
      <c r="O940" s="86"/>
      <c r="P940" s="229">
        <f>O940*H940</f>
        <v>0</v>
      </c>
      <c r="Q940" s="229">
        <v>0</v>
      </c>
      <c r="R940" s="229">
        <f>Q940*H940</f>
        <v>0</v>
      </c>
      <c r="S940" s="229">
        <v>0</v>
      </c>
      <c r="T940" s="230">
        <f>S940*H940</f>
        <v>0</v>
      </c>
      <c r="U940" s="40"/>
      <c r="V940" s="40"/>
      <c r="W940" s="40"/>
      <c r="X940" s="40"/>
      <c r="Y940" s="40"/>
      <c r="Z940" s="40"/>
      <c r="AA940" s="40"/>
      <c r="AB940" s="40"/>
      <c r="AC940" s="40"/>
      <c r="AD940" s="40"/>
      <c r="AE940" s="40"/>
      <c r="AR940" s="231" t="s">
        <v>141</v>
      </c>
      <c r="AT940" s="231" t="s">
        <v>136</v>
      </c>
      <c r="AU940" s="231" t="s">
        <v>85</v>
      </c>
      <c r="AY940" s="19" t="s">
        <v>133</v>
      </c>
      <c r="BE940" s="232">
        <f>IF(N940="základní",J940,0)</f>
        <v>0</v>
      </c>
      <c r="BF940" s="232">
        <f>IF(N940="snížená",J940,0)</f>
        <v>0</v>
      </c>
      <c r="BG940" s="232">
        <f>IF(N940="zákl. přenesená",J940,0)</f>
        <v>0</v>
      </c>
      <c r="BH940" s="232">
        <f>IF(N940="sníž. přenesená",J940,0)</f>
        <v>0</v>
      </c>
      <c r="BI940" s="232">
        <f>IF(N940="nulová",J940,0)</f>
        <v>0</v>
      </c>
      <c r="BJ940" s="19" t="s">
        <v>22</v>
      </c>
      <c r="BK940" s="232">
        <f>ROUND(I940*H940,2)</f>
        <v>0</v>
      </c>
      <c r="BL940" s="19" t="s">
        <v>141</v>
      </c>
      <c r="BM940" s="231" t="s">
        <v>1301</v>
      </c>
    </row>
    <row r="941" s="13" customFormat="1">
      <c r="A941" s="13"/>
      <c r="B941" s="233"/>
      <c r="C941" s="234"/>
      <c r="D941" s="235" t="s">
        <v>147</v>
      </c>
      <c r="E941" s="236" t="s">
        <v>20</v>
      </c>
      <c r="F941" s="237" t="s">
        <v>1159</v>
      </c>
      <c r="G941" s="234"/>
      <c r="H941" s="236" t="s">
        <v>20</v>
      </c>
      <c r="I941" s="238"/>
      <c r="J941" s="234"/>
      <c r="K941" s="234"/>
      <c r="L941" s="239"/>
      <c r="M941" s="240"/>
      <c r="N941" s="241"/>
      <c r="O941" s="241"/>
      <c r="P941" s="241"/>
      <c r="Q941" s="241"/>
      <c r="R941" s="241"/>
      <c r="S941" s="241"/>
      <c r="T941" s="242"/>
      <c r="U941" s="13"/>
      <c r="V941" s="13"/>
      <c r="W941" s="13"/>
      <c r="X941" s="13"/>
      <c r="Y941" s="13"/>
      <c r="Z941" s="13"/>
      <c r="AA941" s="13"/>
      <c r="AB941" s="13"/>
      <c r="AC941" s="13"/>
      <c r="AD941" s="13"/>
      <c r="AE941" s="13"/>
      <c r="AT941" s="243" t="s">
        <v>147</v>
      </c>
      <c r="AU941" s="243" t="s">
        <v>85</v>
      </c>
      <c r="AV941" s="13" t="s">
        <v>22</v>
      </c>
      <c r="AW941" s="13" t="s">
        <v>38</v>
      </c>
      <c r="AX941" s="13" t="s">
        <v>76</v>
      </c>
      <c r="AY941" s="243" t="s">
        <v>133</v>
      </c>
    </row>
    <row r="942" s="14" customFormat="1">
      <c r="A942" s="14"/>
      <c r="B942" s="244"/>
      <c r="C942" s="245"/>
      <c r="D942" s="235" t="s">
        <v>147</v>
      </c>
      <c r="E942" s="246" t="s">
        <v>20</v>
      </c>
      <c r="F942" s="247" t="s">
        <v>1179</v>
      </c>
      <c r="G942" s="245"/>
      <c r="H942" s="248">
        <v>1</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147</v>
      </c>
      <c r="AU942" s="254" t="s">
        <v>85</v>
      </c>
      <c r="AV942" s="14" t="s">
        <v>85</v>
      </c>
      <c r="AW942" s="14" t="s">
        <v>38</v>
      </c>
      <c r="AX942" s="14" t="s">
        <v>22</v>
      </c>
      <c r="AY942" s="254" t="s">
        <v>133</v>
      </c>
    </row>
    <row r="943" s="2" customFormat="1" ht="16.5" customHeight="1">
      <c r="A943" s="40"/>
      <c r="B943" s="41"/>
      <c r="C943" s="220" t="s">
        <v>1302</v>
      </c>
      <c r="D943" s="220" t="s">
        <v>136</v>
      </c>
      <c r="E943" s="221" t="s">
        <v>1303</v>
      </c>
      <c r="F943" s="222" t="s">
        <v>1304</v>
      </c>
      <c r="G943" s="223" t="s">
        <v>139</v>
      </c>
      <c r="H943" s="224">
        <v>2</v>
      </c>
      <c r="I943" s="225"/>
      <c r="J943" s="226">
        <f>ROUND(I943*H943,2)</f>
        <v>0</v>
      </c>
      <c r="K943" s="222" t="s">
        <v>140</v>
      </c>
      <c r="L943" s="46"/>
      <c r="M943" s="227" t="s">
        <v>20</v>
      </c>
      <c r="N943" s="228" t="s">
        <v>47</v>
      </c>
      <c r="O943" s="86"/>
      <c r="P943" s="229">
        <f>O943*H943</f>
        <v>0</v>
      </c>
      <c r="Q943" s="229">
        <v>0</v>
      </c>
      <c r="R943" s="229">
        <f>Q943*H943</f>
        <v>0</v>
      </c>
      <c r="S943" s="229">
        <v>0</v>
      </c>
      <c r="T943" s="230">
        <f>S943*H943</f>
        <v>0</v>
      </c>
      <c r="U943" s="40"/>
      <c r="V943" s="40"/>
      <c r="W943" s="40"/>
      <c r="X943" s="40"/>
      <c r="Y943" s="40"/>
      <c r="Z943" s="40"/>
      <c r="AA943" s="40"/>
      <c r="AB943" s="40"/>
      <c r="AC943" s="40"/>
      <c r="AD943" s="40"/>
      <c r="AE943" s="40"/>
      <c r="AR943" s="231" t="s">
        <v>141</v>
      </c>
      <c r="AT943" s="231" t="s">
        <v>136</v>
      </c>
      <c r="AU943" s="231" t="s">
        <v>85</v>
      </c>
      <c r="AY943" s="19" t="s">
        <v>133</v>
      </c>
      <c r="BE943" s="232">
        <f>IF(N943="základní",J943,0)</f>
        <v>0</v>
      </c>
      <c r="BF943" s="232">
        <f>IF(N943="snížená",J943,0)</f>
        <v>0</v>
      </c>
      <c r="BG943" s="232">
        <f>IF(N943="zákl. přenesená",J943,0)</f>
        <v>0</v>
      </c>
      <c r="BH943" s="232">
        <f>IF(N943="sníž. přenesená",J943,0)</f>
        <v>0</v>
      </c>
      <c r="BI943" s="232">
        <f>IF(N943="nulová",J943,0)</f>
        <v>0</v>
      </c>
      <c r="BJ943" s="19" t="s">
        <v>22</v>
      </c>
      <c r="BK943" s="232">
        <f>ROUND(I943*H943,2)</f>
        <v>0</v>
      </c>
      <c r="BL943" s="19" t="s">
        <v>141</v>
      </c>
      <c r="BM943" s="231" t="s">
        <v>1305</v>
      </c>
    </row>
    <row r="944" s="13" customFormat="1">
      <c r="A944" s="13"/>
      <c r="B944" s="233"/>
      <c r="C944" s="234"/>
      <c r="D944" s="235" t="s">
        <v>147</v>
      </c>
      <c r="E944" s="236" t="s">
        <v>20</v>
      </c>
      <c r="F944" s="237" t="s">
        <v>1159</v>
      </c>
      <c r="G944" s="234"/>
      <c r="H944" s="236" t="s">
        <v>20</v>
      </c>
      <c r="I944" s="238"/>
      <c r="J944" s="234"/>
      <c r="K944" s="234"/>
      <c r="L944" s="239"/>
      <c r="M944" s="240"/>
      <c r="N944" s="241"/>
      <c r="O944" s="241"/>
      <c r="P944" s="241"/>
      <c r="Q944" s="241"/>
      <c r="R944" s="241"/>
      <c r="S944" s="241"/>
      <c r="T944" s="242"/>
      <c r="U944" s="13"/>
      <c r="V944" s="13"/>
      <c r="W944" s="13"/>
      <c r="X944" s="13"/>
      <c r="Y944" s="13"/>
      <c r="Z944" s="13"/>
      <c r="AA944" s="13"/>
      <c r="AB944" s="13"/>
      <c r="AC944" s="13"/>
      <c r="AD944" s="13"/>
      <c r="AE944" s="13"/>
      <c r="AT944" s="243" t="s">
        <v>147</v>
      </c>
      <c r="AU944" s="243" t="s">
        <v>85</v>
      </c>
      <c r="AV944" s="13" t="s">
        <v>22</v>
      </c>
      <c r="AW944" s="13" t="s">
        <v>38</v>
      </c>
      <c r="AX944" s="13" t="s">
        <v>76</v>
      </c>
      <c r="AY944" s="243" t="s">
        <v>133</v>
      </c>
    </row>
    <row r="945" s="14" customFormat="1">
      <c r="A945" s="14"/>
      <c r="B945" s="244"/>
      <c r="C945" s="245"/>
      <c r="D945" s="235" t="s">
        <v>147</v>
      </c>
      <c r="E945" s="246" t="s">
        <v>20</v>
      </c>
      <c r="F945" s="247" t="s">
        <v>1160</v>
      </c>
      <c r="G945" s="245"/>
      <c r="H945" s="248">
        <v>2</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147</v>
      </c>
      <c r="AU945" s="254" t="s">
        <v>85</v>
      </c>
      <c r="AV945" s="14" t="s">
        <v>85</v>
      </c>
      <c r="AW945" s="14" t="s">
        <v>38</v>
      </c>
      <c r="AX945" s="14" t="s">
        <v>22</v>
      </c>
      <c r="AY945" s="254" t="s">
        <v>133</v>
      </c>
    </row>
    <row r="946" s="2" customFormat="1" ht="16.5" customHeight="1">
      <c r="A946" s="40"/>
      <c r="B946" s="41"/>
      <c r="C946" s="220" t="s">
        <v>1306</v>
      </c>
      <c r="D946" s="220" t="s">
        <v>136</v>
      </c>
      <c r="E946" s="221" t="s">
        <v>1307</v>
      </c>
      <c r="F946" s="222" t="s">
        <v>1308</v>
      </c>
      <c r="G946" s="223" t="s">
        <v>139</v>
      </c>
      <c r="H946" s="224">
        <v>1</v>
      </c>
      <c r="I946" s="225"/>
      <c r="J946" s="226">
        <f>ROUND(I946*H946,2)</f>
        <v>0</v>
      </c>
      <c r="K946" s="222" t="s">
        <v>140</v>
      </c>
      <c r="L946" s="46"/>
      <c r="M946" s="227" t="s">
        <v>20</v>
      </c>
      <c r="N946" s="228" t="s">
        <v>47</v>
      </c>
      <c r="O946" s="86"/>
      <c r="P946" s="229">
        <f>O946*H946</f>
        <v>0</v>
      </c>
      <c r="Q946" s="229">
        <v>0</v>
      </c>
      <c r="R946" s="229">
        <f>Q946*H946</f>
        <v>0</v>
      </c>
      <c r="S946" s="229">
        <v>0</v>
      </c>
      <c r="T946" s="230">
        <f>S946*H946</f>
        <v>0</v>
      </c>
      <c r="U946" s="40"/>
      <c r="V946" s="40"/>
      <c r="W946" s="40"/>
      <c r="X946" s="40"/>
      <c r="Y946" s="40"/>
      <c r="Z946" s="40"/>
      <c r="AA946" s="40"/>
      <c r="AB946" s="40"/>
      <c r="AC946" s="40"/>
      <c r="AD946" s="40"/>
      <c r="AE946" s="40"/>
      <c r="AR946" s="231" t="s">
        <v>141</v>
      </c>
      <c r="AT946" s="231" t="s">
        <v>136</v>
      </c>
      <c r="AU946" s="231" t="s">
        <v>85</v>
      </c>
      <c r="AY946" s="19" t="s">
        <v>133</v>
      </c>
      <c r="BE946" s="232">
        <f>IF(N946="základní",J946,0)</f>
        <v>0</v>
      </c>
      <c r="BF946" s="232">
        <f>IF(N946="snížená",J946,0)</f>
        <v>0</v>
      </c>
      <c r="BG946" s="232">
        <f>IF(N946="zákl. přenesená",J946,0)</f>
        <v>0</v>
      </c>
      <c r="BH946" s="232">
        <f>IF(N946="sníž. přenesená",J946,0)</f>
        <v>0</v>
      </c>
      <c r="BI946" s="232">
        <f>IF(N946="nulová",J946,0)</f>
        <v>0</v>
      </c>
      <c r="BJ946" s="19" t="s">
        <v>22</v>
      </c>
      <c r="BK946" s="232">
        <f>ROUND(I946*H946,2)</f>
        <v>0</v>
      </c>
      <c r="BL946" s="19" t="s">
        <v>141</v>
      </c>
      <c r="BM946" s="231" t="s">
        <v>1309</v>
      </c>
    </row>
    <row r="947" s="13" customFormat="1">
      <c r="A947" s="13"/>
      <c r="B947" s="233"/>
      <c r="C947" s="234"/>
      <c r="D947" s="235" t="s">
        <v>147</v>
      </c>
      <c r="E947" s="236" t="s">
        <v>20</v>
      </c>
      <c r="F947" s="237" t="s">
        <v>1159</v>
      </c>
      <c r="G947" s="234"/>
      <c r="H947" s="236" t="s">
        <v>20</v>
      </c>
      <c r="I947" s="238"/>
      <c r="J947" s="234"/>
      <c r="K947" s="234"/>
      <c r="L947" s="239"/>
      <c r="M947" s="240"/>
      <c r="N947" s="241"/>
      <c r="O947" s="241"/>
      <c r="P947" s="241"/>
      <c r="Q947" s="241"/>
      <c r="R947" s="241"/>
      <c r="S947" s="241"/>
      <c r="T947" s="242"/>
      <c r="U947" s="13"/>
      <c r="V947" s="13"/>
      <c r="W947" s="13"/>
      <c r="X947" s="13"/>
      <c r="Y947" s="13"/>
      <c r="Z947" s="13"/>
      <c r="AA947" s="13"/>
      <c r="AB947" s="13"/>
      <c r="AC947" s="13"/>
      <c r="AD947" s="13"/>
      <c r="AE947" s="13"/>
      <c r="AT947" s="243" t="s">
        <v>147</v>
      </c>
      <c r="AU947" s="243" t="s">
        <v>85</v>
      </c>
      <c r="AV947" s="13" t="s">
        <v>22</v>
      </c>
      <c r="AW947" s="13" t="s">
        <v>38</v>
      </c>
      <c r="AX947" s="13" t="s">
        <v>76</v>
      </c>
      <c r="AY947" s="243" t="s">
        <v>133</v>
      </c>
    </row>
    <row r="948" s="14" customFormat="1">
      <c r="A948" s="14"/>
      <c r="B948" s="244"/>
      <c r="C948" s="245"/>
      <c r="D948" s="235" t="s">
        <v>147</v>
      </c>
      <c r="E948" s="246" t="s">
        <v>20</v>
      </c>
      <c r="F948" s="247" t="s">
        <v>1179</v>
      </c>
      <c r="G948" s="245"/>
      <c r="H948" s="248">
        <v>1</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147</v>
      </c>
      <c r="AU948" s="254" t="s">
        <v>85</v>
      </c>
      <c r="AV948" s="14" t="s">
        <v>85</v>
      </c>
      <c r="AW948" s="14" t="s">
        <v>38</v>
      </c>
      <c r="AX948" s="14" t="s">
        <v>22</v>
      </c>
      <c r="AY948" s="254" t="s">
        <v>133</v>
      </c>
    </row>
    <row r="949" s="2" customFormat="1" ht="24" customHeight="1">
      <c r="A949" s="40"/>
      <c r="B949" s="41"/>
      <c r="C949" s="220" t="s">
        <v>1310</v>
      </c>
      <c r="D949" s="220" t="s">
        <v>136</v>
      </c>
      <c r="E949" s="221" t="s">
        <v>1311</v>
      </c>
      <c r="F949" s="222" t="s">
        <v>1312</v>
      </c>
      <c r="G949" s="223" t="s">
        <v>139</v>
      </c>
      <c r="H949" s="224">
        <v>1</v>
      </c>
      <c r="I949" s="225"/>
      <c r="J949" s="226">
        <f>ROUND(I949*H949,2)</f>
        <v>0</v>
      </c>
      <c r="K949" s="222" t="s">
        <v>140</v>
      </c>
      <c r="L949" s="46"/>
      <c r="M949" s="227" t="s">
        <v>20</v>
      </c>
      <c r="N949" s="228" t="s">
        <v>47</v>
      </c>
      <c r="O949" s="86"/>
      <c r="P949" s="229">
        <f>O949*H949</f>
        <v>0</v>
      </c>
      <c r="Q949" s="229">
        <v>0</v>
      </c>
      <c r="R949" s="229">
        <f>Q949*H949</f>
        <v>0</v>
      </c>
      <c r="S949" s="229">
        <v>0</v>
      </c>
      <c r="T949" s="230">
        <f>S949*H949</f>
        <v>0</v>
      </c>
      <c r="U949" s="40"/>
      <c r="V949" s="40"/>
      <c r="W949" s="40"/>
      <c r="X949" s="40"/>
      <c r="Y949" s="40"/>
      <c r="Z949" s="40"/>
      <c r="AA949" s="40"/>
      <c r="AB949" s="40"/>
      <c r="AC949" s="40"/>
      <c r="AD949" s="40"/>
      <c r="AE949" s="40"/>
      <c r="AR949" s="231" t="s">
        <v>141</v>
      </c>
      <c r="AT949" s="231" t="s">
        <v>136</v>
      </c>
      <c r="AU949" s="231" t="s">
        <v>85</v>
      </c>
      <c r="AY949" s="19" t="s">
        <v>133</v>
      </c>
      <c r="BE949" s="232">
        <f>IF(N949="základní",J949,0)</f>
        <v>0</v>
      </c>
      <c r="BF949" s="232">
        <f>IF(N949="snížená",J949,0)</f>
        <v>0</v>
      </c>
      <c r="BG949" s="232">
        <f>IF(N949="zákl. přenesená",J949,0)</f>
        <v>0</v>
      </c>
      <c r="BH949" s="232">
        <f>IF(N949="sníž. přenesená",J949,0)</f>
        <v>0</v>
      </c>
      <c r="BI949" s="232">
        <f>IF(N949="nulová",J949,0)</f>
        <v>0</v>
      </c>
      <c r="BJ949" s="19" t="s">
        <v>22</v>
      </c>
      <c r="BK949" s="232">
        <f>ROUND(I949*H949,2)</f>
        <v>0</v>
      </c>
      <c r="BL949" s="19" t="s">
        <v>141</v>
      </c>
      <c r="BM949" s="231" t="s">
        <v>1313</v>
      </c>
    </row>
    <row r="950" s="13" customFormat="1">
      <c r="A950" s="13"/>
      <c r="B950" s="233"/>
      <c r="C950" s="234"/>
      <c r="D950" s="235" t="s">
        <v>147</v>
      </c>
      <c r="E950" s="236" t="s">
        <v>20</v>
      </c>
      <c r="F950" s="237" t="s">
        <v>1314</v>
      </c>
      <c r="G950" s="234"/>
      <c r="H950" s="236" t="s">
        <v>20</v>
      </c>
      <c r="I950" s="238"/>
      <c r="J950" s="234"/>
      <c r="K950" s="234"/>
      <c r="L950" s="239"/>
      <c r="M950" s="240"/>
      <c r="N950" s="241"/>
      <c r="O950" s="241"/>
      <c r="P950" s="241"/>
      <c r="Q950" s="241"/>
      <c r="R950" s="241"/>
      <c r="S950" s="241"/>
      <c r="T950" s="242"/>
      <c r="U950" s="13"/>
      <c r="V950" s="13"/>
      <c r="W950" s="13"/>
      <c r="X950" s="13"/>
      <c r="Y950" s="13"/>
      <c r="Z950" s="13"/>
      <c r="AA950" s="13"/>
      <c r="AB950" s="13"/>
      <c r="AC950" s="13"/>
      <c r="AD950" s="13"/>
      <c r="AE950" s="13"/>
      <c r="AT950" s="243" t="s">
        <v>147</v>
      </c>
      <c r="AU950" s="243" t="s">
        <v>85</v>
      </c>
      <c r="AV950" s="13" t="s">
        <v>22</v>
      </c>
      <c r="AW950" s="13" t="s">
        <v>38</v>
      </c>
      <c r="AX950" s="13" t="s">
        <v>76</v>
      </c>
      <c r="AY950" s="243" t="s">
        <v>133</v>
      </c>
    </row>
    <row r="951" s="14" customFormat="1">
      <c r="A951" s="14"/>
      <c r="B951" s="244"/>
      <c r="C951" s="245"/>
      <c r="D951" s="235" t="s">
        <v>147</v>
      </c>
      <c r="E951" s="246" t="s">
        <v>20</v>
      </c>
      <c r="F951" s="247" t="s">
        <v>1179</v>
      </c>
      <c r="G951" s="245"/>
      <c r="H951" s="248">
        <v>1</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147</v>
      </c>
      <c r="AU951" s="254" t="s">
        <v>85</v>
      </c>
      <c r="AV951" s="14" t="s">
        <v>85</v>
      </c>
      <c r="AW951" s="14" t="s">
        <v>38</v>
      </c>
      <c r="AX951" s="14" t="s">
        <v>22</v>
      </c>
      <c r="AY951" s="254" t="s">
        <v>133</v>
      </c>
    </row>
    <row r="952" s="2" customFormat="1" ht="24" customHeight="1">
      <c r="A952" s="40"/>
      <c r="B952" s="41"/>
      <c r="C952" s="220" t="s">
        <v>1315</v>
      </c>
      <c r="D952" s="220" t="s">
        <v>136</v>
      </c>
      <c r="E952" s="221" t="s">
        <v>1316</v>
      </c>
      <c r="F952" s="222" t="s">
        <v>1317</v>
      </c>
      <c r="G952" s="223" t="s">
        <v>139</v>
      </c>
      <c r="H952" s="224">
        <v>1</v>
      </c>
      <c r="I952" s="225"/>
      <c r="J952" s="226">
        <f>ROUND(I952*H952,2)</f>
        <v>0</v>
      </c>
      <c r="K952" s="222" t="s">
        <v>140</v>
      </c>
      <c r="L952" s="46"/>
      <c r="M952" s="227" t="s">
        <v>20</v>
      </c>
      <c r="N952" s="228" t="s">
        <v>47</v>
      </c>
      <c r="O952" s="86"/>
      <c r="P952" s="229">
        <f>O952*H952</f>
        <v>0</v>
      </c>
      <c r="Q952" s="229">
        <v>0</v>
      </c>
      <c r="R952" s="229">
        <f>Q952*H952</f>
        <v>0</v>
      </c>
      <c r="S952" s="229">
        <v>0</v>
      </c>
      <c r="T952" s="230">
        <f>S952*H952</f>
        <v>0</v>
      </c>
      <c r="U952" s="40"/>
      <c r="V952" s="40"/>
      <c r="W952" s="40"/>
      <c r="X952" s="40"/>
      <c r="Y952" s="40"/>
      <c r="Z952" s="40"/>
      <c r="AA952" s="40"/>
      <c r="AB952" s="40"/>
      <c r="AC952" s="40"/>
      <c r="AD952" s="40"/>
      <c r="AE952" s="40"/>
      <c r="AR952" s="231" t="s">
        <v>141</v>
      </c>
      <c r="AT952" s="231" t="s">
        <v>136</v>
      </c>
      <c r="AU952" s="231" t="s">
        <v>85</v>
      </c>
      <c r="AY952" s="19" t="s">
        <v>133</v>
      </c>
      <c r="BE952" s="232">
        <f>IF(N952="základní",J952,0)</f>
        <v>0</v>
      </c>
      <c r="BF952" s="232">
        <f>IF(N952="snížená",J952,0)</f>
        <v>0</v>
      </c>
      <c r="BG952" s="232">
        <f>IF(N952="zákl. přenesená",J952,0)</f>
        <v>0</v>
      </c>
      <c r="BH952" s="232">
        <f>IF(N952="sníž. přenesená",J952,0)</f>
        <v>0</v>
      </c>
      <c r="BI952" s="232">
        <f>IF(N952="nulová",J952,0)</f>
        <v>0</v>
      </c>
      <c r="BJ952" s="19" t="s">
        <v>22</v>
      </c>
      <c r="BK952" s="232">
        <f>ROUND(I952*H952,2)</f>
        <v>0</v>
      </c>
      <c r="BL952" s="19" t="s">
        <v>141</v>
      </c>
      <c r="BM952" s="231" t="s">
        <v>1318</v>
      </c>
    </row>
    <row r="953" s="14" customFormat="1">
      <c r="A953" s="14"/>
      <c r="B953" s="244"/>
      <c r="C953" s="245"/>
      <c r="D953" s="235" t="s">
        <v>147</v>
      </c>
      <c r="E953" s="246" t="s">
        <v>20</v>
      </c>
      <c r="F953" s="247" t="s">
        <v>1179</v>
      </c>
      <c r="G953" s="245"/>
      <c r="H953" s="248">
        <v>1</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147</v>
      </c>
      <c r="AU953" s="254" t="s">
        <v>85</v>
      </c>
      <c r="AV953" s="14" t="s">
        <v>85</v>
      </c>
      <c r="AW953" s="14" t="s">
        <v>38</v>
      </c>
      <c r="AX953" s="14" t="s">
        <v>22</v>
      </c>
      <c r="AY953" s="254" t="s">
        <v>133</v>
      </c>
    </row>
    <row r="954" s="2" customFormat="1" ht="24" customHeight="1">
      <c r="A954" s="40"/>
      <c r="B954" s="41"/>
      <c r="C954" s="220" t="s">
        <v>1319</v>
      </c>
      <c r="D954" s="220" t="s">
        <v>136</v>
      </c>
      <c r="E954" s="221" t="s">
        <v>1320</v>
      </c>
      <c r="F954" s="222" t="s">
        <v>1321</v>
      </c>
      <c r="G954" s="223" t="s">
        <v>139</v>
      </c>
      <c r="H954" s="224">
        <v>1</v>
      </c>
      <c r="I954" s="225"/>
      <c r="J954" s="226">
        <f>ROUND(I954*H954,2)</f>
        <v>0</v>
      </c>
      <c r="K954" s="222" t="s">
        <v>140</v>
      </c>
      <c r="L954" s="46"/>
      <c r="M954" s="227" t="s">
        <v>20</v>
      </c>
      <c r="N954" s="228" t="s">
        <v>47</v>
      </c>
      <c r="O954" s="86"/>
      <c r="P954" s="229">
        <f>O954*H954</f>
        <v>0</v>
      </c>
      <c r="Q954" s="229">
        <v>0</v>
      </c>
      <c r="R954" s="229">
        <f>Q954*H954</f>
        <v>0</v>
      </c>
      <c r="S954" s="229">
        <v>0</v>
      </c>
      <c r="T954" s="230">
        <f>S954*H954</f>
        <v>0</v>
      </c>
      <c r="U954" s="40"/>
      <c r="V954" s="40"/>
      <c r="W954" s="40"/>
      <c r="X954" s="40"/>
      <c r="Y954" s="40"/>
      <c r="Z954" s="40"/>
      <c r="AA954" s="40"/>
      <c r="AB954" s="40"/>
      <c r="AC954" s="40"/>
      <c r="AD954" s="40"/>
      <c r="AE954" s="40"/>
      <c r="AR954" s="231" t="s">
        <v>141</v>
      </c>
      <c r="AT954" s="231" t="s">
        <v>136</v>
      </c>
      <c r="AU954" s="231" t="s">
        <v>85</v>
      </c>
      <c r="AY954" s="19" t="s">
        <v>133</v>
      </c>
      <c r="BE954" s="232">
        <f>IF(N954="základní",J954,0)</f>
        <v>0</v>
      </c>
      <c r="BF954" s="232">
        <f>IF(N954="snížená",J954,0)</f>
        <v>0</v>
      </c>
      <c r="BG954" s="232">
        <f>IF(N954="zákl. přenesená",J954,0)</f>
        <v>0</v>
      </c>
      <c r="BH954" s="232">
        <f>IF(N954="sníž. přenesená",J954,0)</f>
        <v>0</v>
      </c>
      <c r="BI954" s="232">
        <f>IF(N954="nulová",J954,0)</f>
        <v>0</v>
      </c>
      <c r="BJ954" s="19" t="s">
        <v>22</v>
      </c>
      <c r="BK954" s="232">
        <f>ROUND(I954*H954,2)</f>
        <v>0</v>
      </c>
      <c r="BL954" s="19" t="s">
        <v>141</v>
      </c>
      <c r="BM954" s="231" t="s">
        <v>1322</v>
      </c>
    </row>
    <row r="955" s="14" customFormat="1">
      <c r="A955" s="14"/>
      <c r="B955" s="244"/>
      <c r="C955" s="245"/>
      <c r="D955" s="235" t="s">
        <v>147</v>
      </c>
      <c r="E955" s="246" t="s">
        <v>20</v>
      </c>
      <c r="F955" s="247" t="s">
        <v>1179</v>
      </c>
      <c r="G955" s="245"/>
      <c r="H955" s="248">
        <v>1</v>
      </c>
      <c r="I955" s="249"/>
      <c r="J955" s="245"/>
      <c r="K955" s="245"/>
      <c r="L955" s="250"/>
      <c r="M955" s="251"/>
      <c r="N955" s="252"/>
      <c r="O955" s="252"/>
      <c r="P955" s="252"/>
      <c r="Q955" s="252"/>
      <c r="R955" s="252"/>
      <c r="S955" s="252"/>
      <c r="T955" s="253"/>
      <c r="U955" s="14"/>
      <c r="V955" s="14"/>
      <c r="W955" s="14"/>
      <c r="X955" s="14"/>
      <c r="Y955" s="14"/>
      <c r="Z955" s="14"/>
      <c r="AA955" s="14"/>
      <c r="AB955" s="14"/>
      <c r="AC955" s="14"/>
      <c r="AD955" s="14"/>
      <c r="AE955" s="14"/>
      <c r="AT955" s="254" t="s">
        <v>147</v>
      </c>
      <c r="AU955" s="254" t="s">
        <v>85</v>
      </c>
      <c r="AV955" s="14" t="s">
        <v>85</v>
      </c>
      <c r="AW955" s="14" t="s">
        <v>38</v>
      </c>
      <c r="AX955" s="14" t="s">
        <v>22</v>
      </c>
      <c r="AY955" s="254" t="s">
        <v>133</v>
      </c>
    </row>
    <row r="956" s="2" customFormat="1" ht="24" customHeight="1">
      <c r="A956" s="40"/>
      <c r="B956" s="41"/>
      <c r="C956" s="220" t="s">
        <v>1323</v>
      </c>
      <c r="D956" s="220" t="s">
        <v>136</v>
      </c>
      <c r="E956" s="221" t="s">
        <v>1324</v>
      </c>
      <c r="F956" s="222" t="s">
        <v>1325</v>
      </c>
      <c r="G956" s="223" t="s">
        <v>139</v>
      </c>
      <c r="H956" s="224">
        <v>2</v>
      </c>
      <c r="I956" s="225"/>
      <c r="J956" s="226">
        <f>ROUND(I956*H956,2)</f>
        <v>0</v>
      </c>
      <c r="K956" s="222" t="s">
        <v>140</v>
      </c>
      <c r="L956" s="46"/>
      <c r="M956" s="227" t="s">
        <v>20</v>
      </c>
      <c r="N956" s="228" t="s">
        <v>47</v>
      </c>
      <c r="O956" s="86"/>
      <c r="P956" s="229">
        <f>O956*H956</f>
        <v>0</v>
      </c>
      <c r="Q956" s="229">
        <v>0</v>
      </c>
      <c r="R956" s="229">
        <f>Q956*H956</f>
        <v>0</v>
      </c>
      <c r="S956" s="229">
        <v>0</v>
      </c>
      <c r="T956" s="230">
        <f>S956*H956</f>
        <v>0</v>
      </c>
      <c r="U956" s="40"/>
      <c r="V956" s="40"/>
      <c r="W956" s="40"/>
      <c r="X956" s="40"/>
      <c r="Y956" s="40"/>
      <c r="Z956" s="40"/>
      <c r="AA956" s="40"/>
      <c r="AB956" s="40"/>
      <c r="AC956" s="40"/>
      <c r="AD956" s="40"/>
      <c r="AE956" s="40"/>
      <c r="AR956" s="231" t="s">
        <v>141</v>
      </c>
      <c r="AT956" s="231" t="s">
        <v>136</v>
      </c>
      <c r="AU956" s="231" t="s">
        <v>85</v>
      </c>
      <c r="AY956" s="19" t="s">
        <v>133</v>
      </c>
      <c r="BE956" s="232">
        <f>IF(N956="základní",J956,0)</f>
        <v>0</v>
      </c>
      <c r="BF956" s="232">
        <f>IF(N956="snížená",J956,0)</f>
        <v>0</v>
      </c>
      <c r="BG956" s="232">
        <f>IF(N956="zákl. přenesená",J956,0)</f>
        <v>0</v>
      </c>
      <c r="BH956" s="232">
        <f>IF(N956="sníž. přenesená",J956,0)</f>
        <v>0</v>
      </c>
      <c r="BI956" s="232">
        <f>IF(N956="nulová",J956,0)</f>
        <v>0</v>
      </c>
      <c r="BJ956" s="19" t="s">
        <v>22</v>
      </c>
      <c r="BK956" s="232">
        <f>ROUND(I956*H956,2)</f>
        <v>0</v>
      </c>
      <c r="BL956" s="19" t="s">
        <v>141</v>
      </c>
      <c r="BM956" s="231" t="s">
        <v>1326</v>
      </c>
    </row>
    <row r="957" s="14" customFormat="1">
      <c r="A957" s="14"/>
      <c r="B957" s="244"/>
      <c r="C957" s="245"/>
      <c r="D957" s="235" t="s">
        <v>147</v>
      </c>
      <c r="E957" s="246" t="s">
        <v>20</v>
      </c>
      <c r="F957" s="247" t="s">
        <v>1327</v>
      </c>
      <c r="G957" s="245"/>
      <c r="H957" s="248">
        <v>2</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147</v>
      </c>
      <c r="AU957" s="254" t="s">
        <v>85</v>
      </c>
      <c r="AV957" s="14" t="s">
        <v>85</v>
      </c>
      <c r="AW957" s="14" t="s">
        <v>38</v>
      </c>
      <c r="AX957" s="14" t="s">
        <v>22</v>
      </c>
      <c r="AY957" s="254" t="s">
        <v>133</v>
      </c>
    </row>
    <row r="958" s="2" customFormat="1" ht="16.5" customHeight="1">
      <c r="A958" s="40"/>
      <c r="B958" s="41"/>
      <c r="C958" s="220" t="s">
        <v>1328</v>
      </c>
      <c r="D958" s="220" t="s">
        <v>136</v>
      </c>
      <c r="E958" s="221" t="s">
        <v>1329</v>
      </c>
      <c r="F958" s="222" t="s">
        <v>1330</v>
      </c>
      <c r="G958" s="223" t="s">
        <v>139</v>
      </c>
      <c r="H958" s="224">
        <v>37</v>
      </c>
      <c r="I958" s="225"/>
      <c r="J958" s="226">
        <f>ROUND(I958*H958,2)</f>
        <v>0</v>
      </c>
      <c r="K958" s="222" t="s">
        <v>207</v>
      </c>
      <c r="L958" s="46"/>
      <c r="M958" s="227" t="s">
        <v>20</v>
      </c>
      <c r="N958" s="228" t="s">
        <v>47</v>
      </c>
      <c r="O958" s="86"/>
      <c r="P958" s="229">
        <f>O958*H958</f>
        <v>0</v>
      </c>
      <c r="Q958" s="229">
        <v>0</v>
      </c>
      <c r="R958" s="229">
        <f>Q958*H958</f>
        <v>0</v>
      </c>
      <c r="S958" s="229">
        <v>0.0060000000000000001</v>
      </c>
      <c r="T958" s="230">
        <f>S958*H958</f>
        <v>0.222</v>
      </c>
      <c r="U958" s="40"/>
      <c r="V958" s="40"/>
      <c r="W958" s="40"/>
      <c r="X958" s="40"/>
      <c r="Y958" s="40"/>
      <c r="Z958" s="40"/>
      <c r="AA958" s="40"/>
      <c r="AB958" s="40"/>
      <c r="AC958" s="40"/>
      <c r="AD958" s="40"/>
      <c r="AE958" s="40"/>
      <c r="AR958" s="231" t="s">
        <v>256</v>
      </c>
      <c r="AT958" s="231" t="s">
        <v>136</v>
      </c>
      <c r="AU958" s="231" t="s">
        <v>85</v>
      </c>
      <c r="AY958" s="19" t="s">
        <v>133</v>
      </c>
      <c r="BE958" s="232">
        <f>IF(N958="základní",J958,0)</f>
        <v>0</v>
      </c>
      <c r="BF958" s="232">
        <f>IF(N958="snížená",J958,0)</f>
        <v>0</v>
      </c>
      <c r="BG958" s="232">
        <f>IF(N958="zákl. přenesená",J958,0)</f>
        <v>0</v>
      </c>
      <c r="BH958" s="232">
        <f>IF(N958="sníž. přenesená",J958,0)</f>
        <v>0</v>
      </c>
      <c r="BI958" s="232">
        <f>IF(N958="nulová",J958,0)</f>
        <v>0</v>
      </c>
      <c r="BJ958" s="19" t="s">
        <v>22</v>
      </c>
      <c r="BK958" s="232">
        <f>ROUND(I958*H958,2)</f>
        <v>0</v>
      </c>
      <c r="BL958" s="19" t="s">
        <v>256</v>
      </c>
      <c r="BM958" s="231" t="s">
        <v>1331</v>
      </c>
    </row>
    <row r="959" s="13" customFormat="1">
      <c r="A959" s="13"/>
      <c r="B959" s="233"/>
      <c r="C959" s="234"/>
      <c r="D959" s="235" t="s">
        <v>147</v>
      </c>
      <c r="E959" s="236" t="s">
        <v>20</v>
      </c>
      <c r="F959" s="237" t="s">
        <v>1332</v>
      </c>
      <c r="G959" s="234"/>
      <c r="H959" s="236" t="s">
        <v>20</v>
      </c>
      <c r="I959" s="238"/>
      <c r="J959" s="234"/>
      <c r="K959" s="234"/>
      <c r="L959" s="239"/>
      <c r="M959" s="240"/>
      <c r="N959" s="241"/>
      <c r="O959" s="241"/>
      <c r="P959" s="241"/>
      <c r="Q959" s="241"/>
      <c r="R959" s="241"/>
      <c r="S959" s="241"/>
      <c r="T959" s="242"/>
      <c r="U959" s="13"/>
      <c r="V959" s="13"/>
      <c r="W959" s="13"/>
      <c r="X959" s="13"/>
      <c r="Y959" s="13"/>
      <c r="Z959" s="13"/>
      <c r="AA959" s="13"/>
      <c r="AB959" s="13"/>
      <c r="AC959" s="13"/>
      <c r="AD959" s="13"/>
      <c r="AE959" s="13"/>
      <c r="AT959" s="243" t="s">
        <v>147</v>
      </c>
      <c r="AU959" s="243" t="s">
        <v>85</v>
      </c>
      <c r="AV959" s="13" t="s">
        <v>22</v>
      </c>
      <c r="AW959" s="13" t="s">
        <v>38</v>
      </c>
      <c r="AX959" s="13" t="s">
        <v>76</v>
      </c>
      <c r="AY959" s="243" t="s">
        <v>133</v>
      </c>
    </row>
    <row r="960" s="14" customFormat="1">
      <c r="A960" s="14"/>
      <c r="B960" s="244"/>
      <c r="C960" s="245"/>
      <c r="D960" s="235" t="s">
        <v>147</v>
      </c>
      <c r="E960" s="246" t="s">
        <v>20</v>
      </c>
      <c r="F960" s="247" t="s">
        <v>1333</v>
      </c>
      <c r="G960" s="245"/>
      <c r="H960" s="248">
        <v>2</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147</v>
      </c>
      <c r="AU960" s="254" t="s">
        <v>85</v>
      </c>
      <c r="AV960" s="14" t="s">
        <v>85</v>
      </c>
      <c r="AW960" s="14" t="s">
        <v>38</v>
      </c>
      <c r="AX960" s="14" t="s">
        <v>76</v>
      </c>
      <c r="AY960" s="254" t="s">
        <v>133</v>
      </c>
    </row>
    <row r="961" s="14" customFormat="1">
      <c r="A961" s="14"/>
      <c r="B961" s="244"/>
      <c r="C961" s="245"/>
      <c r="D961" s="235" t="s">
        <v>147</v>
      </c>
      <c r="E961" s="246" t="s">
        <v>20</v>
      </c>
      <c r="F961" s="247" t="s">
        <v>1334</v>
      </c>
      <c r="G961" s="245"/>
      <c r="H961" s="248">
        <v>13</v>
      </c>
      <c r="I961" s="249"/>
      <c r="J961" s="245"/>
      <c r="K961" s="245"/>
      <c r="L961" s="250"/>
      <c r="M961" s="251"/>
      <c r="N961" s="252"/>
      <c r="O961" s="252"/>
      <c r="P961" s="252"/>
      <c r="Q961" s="252"/>
      <c r="R961" s="252"/>
      <c r="S961" s="252"/>
      <c r="T961" s="253"/>
      <c r="U961" s="14"/>
      <c r="V961" s="14"/>
      <c r="W961" s="14"/>
      <c r="X961" s="14"/>
      <c r="Y961" s="14"/>
      <c r="Z961" s="14"/>
      <c r="AA961" s="14"/>
      <c r="AB961" s="14"/>
      <c r="AC961" s="14"/>
      <c r="AD961" s="14"/>
      <c r="AE961" s="14"/>
      <c r="AT961" s="254" t="s">
        <v>147</v>
      </c>
      <c r="AU961" s="254" t="s">
        <v>85</v>
      </c>
      <c r="AV961" s="14" t="s">
        <v>85</v>
      </c>
      <c r="AW961" s="14" t="s">
        <v>38</v>
      </c>
      <c r="AX961" s="14" t="s">
        <v>76</v>
      </c>
      <c r="AY961" s="254" t="s">
        <v>133</v>
      </c>
    </row>
    <row r="962" s="14" customFormat="1">
      <c r="A962" s="14"/>
      <c r="B962" s="244"/>
      <c r="C962" s="245"/>
      <c r="D962" s="235" t="s">
        <v>147</v>
      </c>
      <c r="E962" s="246" t="s">
        <v>20</v>
      </c>
      <c r="F962" s="247" t="s">
        <v>1335</v>
      </c>
      <c r="G962" s="245"/>
      <c r="H962" s="248">
        <v>13</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147</v>
      </c>
      <c r="AU962" s="254" t="s">
        <v>85</v>
      </c>
      <c r="AV962" s="14" t="s">
        <v>85</v>
      </c>
      <c r="AW962" s="14" t="s">
        <v>38</v>
      </c>
      <c r="AX962" s="14" t="s">
        <v>76</v>
      </c>
      <c r="AY962" s="254" t="s">
        <v>133</v>
      </c>
    </row>
    <row r="963" s="14" customFormat="1">
      <c r="A963" s="14"/>
      <c r="B963" s="244"/>
      <c r="C963" s="245"/>
      <c r="D963" s="235" t="s">
        <v>147</v>
      </c>
      <c r="E963" s="246" t="s">
        <v>20</v>
      </c>
      <c r="F963" s="247" t="s">
        <v>1336</v>
      </c>
      <c r="G963" s="245"/>
      <c r="H963" s="248">
        <v>9</v>
      </c>
      <c r="I963" s="249"/>
      <c r="J963" s="245"/>
      <c r="K963" s="245"/>
      <c r="L963" s="250"/>
      <c r="M963" s="251"/>
      <c r="N963" s="252"/>
      <c r="O963" s="252"/>
      <c r="P963" s="252"/>
      <c r="Q963" s="252"/>
      <c r="R963" s="252"/>
      <c r="S963" s="252"/>
      <c r="T963" s="253"/>
      <c r="U963" s="14"/>
      <c r="V963" s="14"/>
      <c r="W963" s="14"/>
      <c r="X963" s="14"/>
      <c r="Y963" s="14"/>
      <c r="Z963" s="14"/>
      <c r="AA963" s="14"/>
      <c r="AB963" s="14"/>
      <c r="AC963" s="14"/>
      <c r="AD963" s="14"/>
      <c r="AE963" s="14"/>
      <c r="AT963" s="254" t="s">
        <v>147</v>
      </c>
      <c r="AU963" s="254" t="s">
        <v>85</v>
      </c>
      <c r="AV963" s="14" t="s">
        <v>85</v>
      </c>
      <c r="AW963" s="14" t="s">
        <v>38</v>
      </c>
      <c r="AX963" s="14" t="s">
        <v>76</v>
      </c>
      <c r="AY963" s="254" t="s">
        <v>133</v>
      </c>
    </row>
    <row r="964" s="16" customFormat="1">
      <c r="A964" s="16"/>
      <c r="B964" s="279"/>
      <c r="C964" s="280"/>
      <c r="D964" s="235" t="s">
        <v>147</v>
      </c>
      <c r="E964" s="281" t="s">
        <v>20</v>
      </c>
      <c r="F964" s="282" t="s">
        <v>1337</v>
      </c>
      <c r="G964" s="280"/>
      <c r="H964" s="283">
        <v>37</v>
      </c>
      <c r="I964" s="284"/>
      <c r="J964" s="280"/>
      <c r="K964" s="280"/>
      <c r="L964" s="285"/>
      <c r="M964" s="286"/>
      <c r="N964" s="287"/>
      <c r="O964" s="287"/>
      <c r="P964" s="287"/>
      <c r="Q964" s="287"/>
      <c r="R964" s="287"/>
      <c r="S964" s="287"/>
      <c r="T964" s="288"/>
      <c r="U964" s="16"/>
      <c r="V964" s="16"/>
      <c r="W964" s="16"/>
      <c r="X964" s="16"/>
      <c r="Y964" s="16"/>
      <c r="Z964" s="16"/>
      <c r="AA964" s="16"/>
      <c r="AB964" s="16"/>
      <c r="AC964" s="16"/>
      <c r="AD964" s="16"/>
      <c r="AE964" s="16"/>
      <c r="AT964" s="289" t="s">
        <v>147</v>
      </c>
      <c r="AU964" s="289" t="s">
        <v>85</v>
      </c>
      <c r="AV964" s="16" t="s">
        <v>141</v>
      </c>
      <c r="AW964" s="16" t="s">
        <v>38</v>
      </c>
      <c r="AX964" s="16" t="s">
        <v>22</v>
      </c>
      <c r="AY964" s="289" t="s">
        <v>133</v>
      </c>
    </row>
    <row r="965" s="2" customFormat="1" ht="16.5" customHeight="1">
      <c r="A965" s="40"/>
      <c r="B965" s="41"/>
      <c r="C965" s="220" t="s">
        <v>1338</v>
      </c>
      <c r="D965" s="220" t="s">
        <v>136</v>
      </c>
      <c r="E965" s="221" t="s">
        <v>1339</v>
      </c>
      <c r="F965" s="222" t="s">
        <v>1340</v>
      </c>
      <c r="G965" s="223" t="s">
        <v>139</v>
      </c>
      <c r="H965" s="224">
        <v>37</v>
      </c>
      <c r="I965" s="225"/>
      <c r="J965" s="226">
        <f>ROUND(I965*H965,2)</f>
        <v>0</v>
      </c>
      <c r="K965" s="222" t="s">
        <v>140</v>
      </c>
      <c r="L965" s="46"/>
      <c r="M965" s="227" t="s">
        <v>20</v>
      </c>
      <c r="N965" s="228" t="s">
        <v>47</v>
      </c>
      <c r="O965" s="86"/>
      <c r="P965" s="229">
        <f>O965*H965</f>
        <v>0</v>
      </c>
      <c r="Q965" s="229">
        <v>0</v>
      </c>
      <c r="R965" s="229">
        <f>Q965*H965</f>
        <v>0</v>
      </c>
      <c r="S965" s="229">
        <v>0.0060000000000000001</v>
      </c>
      <c r="T965" s="230">
        <f>S965*H965</f>
        <v>0.222</v>
      </c>
      <c r="U965" s="40"/>
      <c r="V965" s="40"/>
      <c r="W965" s="40"/>
      <c r="X965" s="40"/>
      <c r="Y965" s="40"/>
      <c r="Z965" s="40"/>
      <c r="AA965" s="40"/>
      <c r="AB965" s="40"/>
      <c r="AC965" s="40"/>
      <c r="AD965" s="40"/>
      <c r="AE965" s="40"/>
      <c r="AR965" s="231" t="s">
        <v>256</v>
      </c>
      <c r="AT965" s="231" t="s">
        <v>136</v>
      </c>
      <c r="AU965" s="231" t="s">
        <v>85</v>
      </c>
      <c r="AY965" s="19" t="s">
        <v>133</v>
      </c>
      <c r="BE965" s="232">
        <f>IF(N965="základní",J965,0)</f>
        <v>0</v>
      </c>
      <c r="BF965" s="232">
        <f>IF(N965="snížená",J965,0)</f>
        <v>0</v>
      </c>
      <c r="BG965" s="232">
        <f>IF(N965="zákl. přenesená",J965,0)</f>
        <v>0</v>
      </c>
      <c r="BH965" s="232">
        <f>IF(N965="sníž. přenesená",J965,0)</f>
        <v>0</v>
      </c>
      <c r="BI965" s="232">
        <f>IF(N965="nulová",J965,0)</f>
        <v>0</v>
      </c>
      <c r="BJ965" s="19" t="s">
        <v>22</v>
      </c>
      <c r="BK965" s="232">
        <f>ROUND(I965*H965,2)</f>
        <v>0</v>
      </c>
      <c r="BL965" s="19" t="s">
        <v>256</v>
      </c>
      <c r="BM965" s="231" t="s">
        <v>1341</v>
      </c>
    </row>
    <row r="966" s="13" customFormat="1">
      <c r="A966" s="13"/>
      <c r="B966" s="233"/>
      <c r="C966" s="234"/>
      <c r="D966" s="235" t="s">
        <v>147</v>
      </c>
      <c r="E966" s="236" t="s">
        <v>20</v>
      </c>
      <c r="F966" s="237" t="s">
        <v>1332</v>
      </c>
      <c r="G966" s="234"/>
      <c r="H966" s="236" t="s">
        <v>20</v>
      </c>
      <c r="I966" s="238"/>
      <c r="J966" s="234"/>
      <c r="K966" s="234"/>
      <c r="L966" s="239"/>
      <c r="M966" s="240"/>
      <c r="N966" s="241"/>
      <c r="O966" s="241"/>
      <c r="P966" s="241"/>
      <c r="Q966" s="241"/>
      <c r="R966" s="241"/>
      <c r="S966" s="241"/>
      <c r="T966" s="242"/>
      <c r="U966" s="13"/>
      <c r="V966" s="13"/>
      <c r="W966" s="13"/>
      <c r="X966" s="13"/>
      <c r="Y966" s="13"/>
      <c r="Z966" s="13"/>
      <c r="AA966" s="13"/>
      <c r="AB966" s="13"/>
      <c r="AC966" s="13"/>
      <c r="AD966" s="13"/>
      <c r="AE966" s="13"/>
      <c r="AT966" s="243" t="s">
        <v>147</v>
      </c>
      <c r="AU966" s="243" t="s">
        <v>85</v>
      </c>
      <c r="AV966" s="13" t="s">
        <v>22</v>
      </c>
      <c r="AW966" s="13" t="s">
        <v>38</v>
      </c>
      <c r="AX966" s="13" t="s">
        <v>76</v>
      </c>
      <c r="AY966" s="243" t="s">
        <v>133</v>
      </c>
    </row>
    <row r="967" s="14" customFormat="1">
      <c r="A967" s="14"/>
      <c r="B967" s="244"/>
      <c r="C967" s="245"/>
      <c r="D967" s="235" t="s">
        <v>147</v>
      </c>
      <c r="E967" s="246" t="s">
        <v>20</v>
      </c>
      <c r="F967" s="247" t="s">
        <v>1333</v>
      </c>
      <c r="G967" s="245"/>
      <c r="H967" s="248">
        <v>2</v>
      </c>
      <c r="I967" s="249"/>
      <c r="J967" s="245"/>
      <c r="K967" s="245"/>
      <c r="L967" s="250"/>
      <c r="M967" s="251"/>
      <c r="N967" s="252"/>
      <c r="O967" s="252"/>
      <c r="P967" s="252"/>
      <c r="Q967" s="252"/>
      <c r="R967" s="252"/>
      <c r="S967" s="252"/>
      <c r="T967" s="253"/>
      <c r="U967" s="14"/>
      <c r="V967" s="14"/>
      <c r="W967" s="14"/>
      <c r="X967" s="14"/>
      <c r="Y967" s="14"/>
      <c r="Z967" s="14"/>
      <c r="AA967" s="14"/>
      <c r="AB967" s="14"/>
      <c r="AC967" s="14"/>
      <c r="AD967" s="14"/>
      <c r="AE967" s="14"/>
      <c r="AT967" s="254" t="s">
        <v>147</v>
      </c>
      <c r="AU967" s="254" t="s">
        <v>85</v>
      </c>
      <c r="AV967" s="14" t="s">
        <v>85</v>
      </c>
      <c r="AW967" s="14" t="s">
        <v>38</v>
      </c>
      <c r="AX967" s="14" t="s">
        <v>76</v>
      </c>
      <c r="AY967" s="254" t="s">
        <v>133</v>
      </c>
    </row>
    <row r="968" s="14" customFormat="1">
      <c r="A968" s="14"/>
      <c r="B968" s="244"/>
      <c r="C968" s="245"/>
      <c r="D968" s="235" t="s">
        <v>147</v>
      </c>
      <c r="E968" s="246" t="s">
        <v>20</v>
      </c>
      <c r="F968" s="247" t="s">
        <v>1334</v>
      </c>
      <c r="G968" s="245"/>
      <c r="H968" s="248">
        <v>13</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147</v>
      </c>
      <c r="AU968" s="254" t="s">
        <v>85</v>
      </c>
      <c r="AV968" s="14" t="s">
        <v>85</v>
      </c>
      <c r="AW968" s="14" t="s">
        <v>38</v>
      </c>
      <c r="AX968" s="14" t="s">
        <v>76</v>
      </c>
      <c r="AY968" s="254" t="s">
        <v>133</v>
      </c>
    </row>
    <row r="969" s="14" customFormat="1">
      <c r="A969" s="14"/>
      <c r="B969" s="244"/>
      <c r="C969" s="245"/>
      <c r="D969" s="235" t="s">
        <v>147</v>
      </c>
      <c r="E969" s="246" t="s">
        <v>20</v>
      </c>
      <c r="F969" s="247" t="s">
        <v>1335</v>
      </c>
      <c r="G969" s="245"/>
      <c r="H969" s="248">
        <v>13</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147</v>
      </c>
      <c r="AU969" s="254" t="s">
        <v>85</v>
      </c>
      <c r="AV969" s="14" t="s">
        <v>85</v>
      </c>
      <c r="AW969" s="14" t="s">
        <v>38</v>
      </c>
      <c r="AX969" s="14" t="s">
        <v>76</v>
      </c>
      <c r="AY969" s="254" t="s">
        <v>133</v>
      </c>
    </row>
    <row r="970" s="14" customFormat="1">
      <c r="A970" s="14"/>
      <c r="B970" s="244"/>
      <c r="C970" s="245"/>
      <c r="D970" s="235" t="s">
        <v>147</v>
      </c>
      <c r="E970" s="246" t="s">
        <v>20</v>
      </c>
      <c r="F970" s="247" t="s">
        <v>1336</v>
      </c>
      <c r="G970" s="245"/>
      <c r="H970" s="248">
        <v>9</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147</v>
      </c>
      <c r="AU970" s="254" t="s">
        <v>85</v>
      </c>
      <c r="AV970" s="14" t="s">
        <v>85</v>
      </c>
      <c r="AW970" s="14" t="s">
        <v>38</v>
      </c>
      <c r="AX970" s="14" t="s">
        <v>76</v>
      </c>
      <c r="AY970" s="254" t="s">
        <v>133</v>
      </c>
    </row>
    <row r="971" s="16" customFormat="1">
      <c r="A971" s="16"/>
      <c r="B971" s="279"/>
      <c r="C971" s="280"/>
      <c r="D971" s="235" t="s">
        <v>147</v>
      </c>
      <c r="E971" s="281" t="s">
        <v>20</v>
      </c>
      <c r="F971" s="282" t="s">
        <v>1337</v>
      </c>
      <c r="G971" s="280"/>
      <c r="H971" s="283">
        <v>37</v>
      </c>
      <c r="I971" s="284"/>
      <c r="J971" s="280"/>
      <c r="K971" s="280"/>
      <c r="L971" s="285"/>
      <c r="M971" s="286"/>
      <c r="N971" s="287"/>
      <c r="O971" s="287"/>
      <c r="P971" s="287"/>
      <c r="Q971" s="287"/>
      <c r="R971" s="287"/>
      <c r="S971" s="287"/>
      <c r="T971" s="288"/>
      <c r="U971" s="16"/>
      <c r="V971" s="16"/>
      <c r="W971" s="16"/>
      <c r="X971" s="16"/>
      <c r="Y971" s="16"/>
      <c r="Z971" s="16"/>
      <c r="AA971" s="16"/>
      <c r="AB971" s="16"/>
      <c r="AC971" s="16"/>
      <c r="AD971" s="16"/>
      <c r="AE971" s="16"/>
      <c r="AT971" s="289" t="s">
        <v>147</v>
      </c>
      <c r="AU971" s="289" t="s">
        <v>85</v>
      </c>
      <c r="AV971" s="16" t="s">
        <v>141</v>
      </c>
      <c r="AW971" s="16" t="s">
        <v>38</v>
      </c>
      <c r="AX971" s="16" t="s">
        <v>22</v>
      </c>
      <c r="AY971" s="289" t="s">
        <v>133</v>
      </c>
    </row>
    <row r="972" s="2" customFormat="1" ht="24" customHeight="1">
      <c r="A972" s="40"/>
      <c r="B972" s="41"/>
      <c r="C972" s="220" t="s">
        <v>1342</v>
      </c>
      <c r="D972" s="220" t="s">
        <v>136</v>
      </c>
      <c r="E972" s="221" t="s">
        <v>1343</v>
      </c>
      <c r="F972" s="222" t="s">
        <v>1344</v>
      </c>
      <c r="G972" s="223" t="s">
        <v>139</v>
      </c>
      <c r="H972" s="224">
        <v>2</v>
      </c>
      <c r="I972" s="225"/>
      <c r="J972" s="226">
        <f>ROUND(I972*H972,2)</f>
        <v>0</v>
      </c>
      <c r="K972" s="222" t="s">
        <v>140</v>
      </c>
      <c r="L972" s="46"/>
      <c r="M972" s="227" t="s">
        <v>20</v>
      </c>
      <c r="N972" s="228" t="s">
        <v>47</v>
      </c>
      <c r="O972" s="86"/>
      <c r="P972" s="229">
        <f>O972*H972</f>
        <v>0</v>
      </c>
      <c r="Q972" s="229">
        <v>0.027099999999999999</v>
      </c>
      <c r="R972" s="229">
        <f>Q972*H972</f>
        <v>0.054199999999999998</v>
      </c>
      <c r="S972" s="229">
        <v>0</v>
      </c>
      <c r="T972" s="230">
        <f>S972*H972</f>
        <v>0</v>
      </c>
      <c r="U972" s="40"/>
      <c r="V972" s="40"/>
      <c r="W972" s="40"/>
      <c r="X972" s="40"/>
      <c r="Y972" s="40"/>
      <c r="Z972" s="40"/>
      <c r="AA972" s="40"/>
      <c r="AB972" s="40"/>
      <c r="AC972" s="40"/>
      <c r="AD972" s="40"/>
      <c r="AE972" s="40"/>
      <c r="AR972" s="231" t="s">
        <v>256</v>
      </c>
      <c r="AT972" s="231" t="s">
        <v>136</v>
      </c>
      <c r="AU972" s="231" t="s">
        <v>85</v>
      </c>
      <c r="AY972" s="19" t="s">
        <v>133</v>
      </c>
      <c r="BE972" s="232">
        <f>IF(N972="základní",J972,0)</f>
        <v>0</v>
      </c>
      <c r="BF972" s="232">
        <f>IF(N972="snížená",J972,0)</f>
        <v>0</v>
      </c>
      <c r="BG972" s="232">
        <f>IF(N972="zákl. přenesená",J972,0)</f>
        <v>0</v>
      </c>
      <c r="BH972" s="232">
        <f>IF(N972="sníž. přenesená",J972,0)</f>
        <v>0</v>
      </c>
      <c r="BI972" s="232">
        <f>IF(N972="nulová",J972,0)</f>
        <v>0</v>
      </c>
      <c r="BJ972" s="19" t="s">
        <v>22</v>
      </c>
      <c r="BK972" s="232">
        <f>ROUND(I972*H972,2)</f>
        <v>0</v>
      </c>
      <c r="BL972" s="19" t="s">
        <v>256</v>
      </c>
      <c r="BM972" s="231" t="s">
        <v>1345</v>
      </c>
    </row>
    <row r="973" s="2" customFormat="1">
      <c r="A973" s="40"/>
      <c r="B973" s="41"/>
      <c r="C973" s="42"/>
      <c r="D973" s="235" t="s">
        <v>288</v>
      </c>
      <c r="E973" s="42"/>
      <c r="F973" s="276" t="s">
        <v>1346</v>
      </c>
      <c r="G973" s="42"/>
      <c r="H973" s="42"/>
      <c r="I973" s="138"/>
      <c r="J973" s="42"/>
      <c r="K973" s="42"/>
      <c r="L973" s="46"/>
      <c r="M973" s="277"/>
      <c r="N973" s="278"/>
      <c r="O973" s="86"/>
      <c r="P973" s="86"/>
      <c r="Q973" s="86"/>
      <c r="R973" s="86"/>
      <c r="S973" s="86"/>
      <c r="T973" s="87"/>
      <c r="U973" s="40"/>
      <c r="V973" s="40"/>
      <c r="W973" s="40"/>
      <c r="X973" s="40"/>
      <c r="Y973" s="40"/>
      <c r="Z973" s="40"/>
      <c r="AA973" s="40"/>
      <c r="AB973" s="40"/>
      <c r="AC973" s="40"/>
      <c r="AD973" s="40"/>
      <c r="AE973" s="40"/>
      <c r="AT973" s="19" t="s">
        <v>288</v>
      </c>
      <c r="AU973" s="19" t="s">
        <v>85</v>
      </c>
    </row>
    <row r="974" s="13" customFormat="1">
      <c r="A974" s="13"/>
      <c r="B974" s="233"/>
      <c r="C974" s="234"/>
      <c r="D974" s="235" t="s">
        <v>147</v>
      </c>
      <c r="E974" s="236" t="s">
        <v>20</v>
      </c>
      <c r="F974" s="237" t="s">
        <v>1347</v>
      </c>
      <c r="G974" s="234"/>
      <c r="H974" s="236" t="s">
        <v>20</v>
      </c>
      <c r="I974" s="238"/>
      <c r="J974" s="234"/>
      <c r="K974" s="234"/>
      <c r="L974" s="239"/>
      <c r="M974" s="240"/>
      <c r="N974" s="241"/>
      <c r="O974" s="241"/>
      <c r="P974" s="241"/>
      <c r="Q974" s="241"/>
      <c r="R974" s="241"/>
      <c r="S974" s="241"/>
      <c r="T974" s="242"/>
      <c r="U974" s="13"/>
      <c r="V974" s="13"/>
      <c r="W974" s="13"/>
      <c r="X974" s="13"/>
      <c r="Y974" s="13"/>
      <c r="Z974" s="13"/>
      <c r="AA974" s="13"/>
      <c r="AB974" s="13"/>
      <c r="AC974" s="13"/>
      <c r="AD974" s="13"/>
      <c r="AE974" s="13"/>
      <c r="AT974" s="243" t="s">
        <v>147</v>
      </c>
      <c r="AU974" s="243" t="s">
        <v>85</v>
      </c>
      <c r="AV974" s="13" t="s">
        <v>22</v>
      </c>
      <c r="AW974" s="13" t="s">
        <v>38</v>
      </c>
      <c r="AX974" s="13" t="s">
        <v>76</v>
      </c>
      <c r="AY974" s="243" t="s">
        <v>133</v>
      </c>
    </row>
    <row r="975" s="13" customFormat="1">
      <c r="A975" s="13"/>
      <c r="B975" s="233"/>
      <c r="C975" s="234"/>
      <c r="D975" s="235" t="s">
        <v>147</v>
      </c>
      <c r="E975" s="236" t="s">
        <v>20</v>
      </c>
      <c r="F975" s="237" t="s">
        <v>1348</v>
      </c>
      <c r="G975" s="234"/>
      <c r="H975" s="236" t="s">
        <v>20</v>
      </c>
      <c r="I975" s="238"/>
      <c r="J975" s="234"/>
      <c r="K975" s="234"/>
      <c r="L975" s="239"/>
      <c r="M975" s="240"/>
      <c r="N975" s="241"/>
      <c r="O975" s="241"/>
      <c r="P975" s="241"/>
      <c r="Q975" s="241"/>
      <c r="R975" s="241"/>
      <c r="S975" s="241"/>
      <c r="T975" s="242"/>
      <c r="U975" s="13"/>
      <c r="V975" s="13"/>
      <c r="W975" s="13"/>
      <c r="X975" s="13"/>
      <c r="Y975" s="13"/>
      <c r="Z975" s="13"/>
      <c r="AA975" s="13"/>
      <c r="AB975" s="13"/>
      <c r="AC975" s="13"/>
      <c r="AD975" s="13"/>
      <c r="AE975" s="13"/>
      <c r="AT975" s="243" t="s">
        <v>147</v>
      </c>
      <c r="AU975" s="243" t="s">
        <v>85</v>
      </c>
      <c r="AV975" s="13" t="s">
        <v>22</v>
      </c>
      <c r="AW975" s="13" t="s">
        <v>38</v>
      </c>
      <c r="AX975" s="13" t="s">
        <v>76</v>
      </c>
      <c r="AY975" s="243" t="s">
        <v>133</v>
      </c>
    </row>
    <row r="976" s="14" customFormat="1">
      <c r="A976" s="14"/>
      <c r="B976" s="244"/>
      <c r="C976" s="245"/>
      <c r="D976" s="235" t="s">
        <v>147</v>
      </c>
      <c r="E976" s="246" t="s">
        <v>20</v>
      </c>
      <c r="F976" s="247" t="s">
        <v>85</v>
      </c>
      <c r="G976" s="245"/>
      <c r="H976" s="248">
        <v>2</v>
      </c>
      <c r="I976" s="249"/>
      <c r="J976" s="245"/>
      <c r="K976" s="245"/>
      <c r="L976" s="250"/>
      <c r="M976" s="251"/>
      <c r="N976" s="252"/>
      <c r="O976" s="252"/>
      <c r="P976" s="252"/>
      <c r="Q976" s="252"/>
      <c r="R976" s="252"/>
      <c r="S976" s="252"/>
      <c r="T976" s="253"/>
      <c r="U976" s="14"/>
      <c r="V976" s="14"/>
      <c r="W976" s="14"/>
      <c r="X976" s="14"/>
      <c r="Y976" s="14"/>
      <c r="Z976" s="14"/>
      <c r="AA976" s="14"/>
      <c r="AB976" s="14"/>
      <c r="AC976" s="14"/>
      <c r="AD976" s="14"/>
      <c r="AE976" s="14"/>
      <c r="AT976" s="254" t="s">
        <v>147</v>
      </c>
      <c r="AU976" s="254" t="s">
        <v>85</v>
      </c>
      <c r="AV976" s="14" t="s">
        <v>85</v>
      </c>
      <c r="AW976" s="14" t="s">
        <v>38</v>
      </c>
      <c r="AX976" s="14" t="s">
        <v>22</v>
      </c>
      <c r="AY976" s="254" t="s">
        <v>133</v>
      </c>
    </row>
    <row r="977" s="2" customFormat="1" ht="16.5" customHeight="1">
      <c r="A977" s="40"/>
      <c r="B977" s="41"/>
      <c r="C977" s="220" t="s">
        <v>1349</v>
      </c>
      <c r="D977" s="220" t="s">
        <v>136</v>
      </c>
      <c r="E977" s="221" t="s">
        <v>1350</v>
      </c>
      <c r="F977" s="222" t="s">
        <v>1351</v>
      </c>
      <c r="G977" s="223" t="s">
        <v>139</v>
      </c>
      <c r="H977" s="224">
        <v>2</v>
      </c>
      <c r="I977" s="225"/>
      <c r="J977" s="226">
        <f>ROUND(I977*H977,2)</f>
        <v>0</v>
      </c>
      <c r="K977" s="222" t="s">
        <v>140</v>
      </c>
      <c r="L977" s="46"/>
      <c r="M977" s="227" t="s">
        <v>20</v>
      </c>
      <c r="N977" s="228" t="s">
        <v>47</v>
      </c>
      <c r="O977" s="86"/>
      <c r="P977" s="229">
        <f>O977*H977</f>
        <v>0</v>
      </c>
      <c r="Q977" s="229">
        <v>0</v>
      </c>
      <c r="R977" s="229">
        <f>Q977*H977</f>
        <v>0</v>
      </c>
      <c r="S977" s="229">
        <v>0</v>
      </c>
      <c r="T977" s="230">
        <f>S977*H977</f>
        <v>0</v>
      </c>
      <c r="U977" s="40"/>
      <c r="V977" s="40"/>
      <c r="W977" s="40"/>
      <c r="X977" s="40"/>
      <c r="Y977" s="40"/>
      <c r="Z977" s="40"/>
      <c r="AA977" s="40"/>
      <c r="AB977" s="40"/>
      <c r="AC977" s="40"/>
      <c r="AD977" s="40"/>
      <c r="AE977" s="40"/>
      <c r="AR977" s="231" t="s">
        <v>256</v>
      </c>
      <c r="AT977" s="231" t="s">
        <v>136</v>
      </c>
      <c r="AU977" s="231" t="s">
        <v>85</v>
      </c>
      <c r="AY977" s="19" t="s">
        <v>133</v>
      </c>
      <c r="BE977" s="232">
        <f>IF(N977="základní",J977,0)</f>
        <v>0</v>
      </c>
      <c r="BF977" s="232">
        <f>IF(N977="snížená",J977,0)</f>
        <v>0</v>
      </c>
      <c r="BG977" s="232">
        <f>IF(N977="zákl. přenesená",J977,0)</f>
        <v>0</v>
      </c>
      <c r="BH977" s="232">
        <f>IF(N977="sníž. přenesená",J977,0)</f>
        <v>0</v>
      </c>
      <c r="BI977" s="232">
        <f>IF(N977="nulová",J977,0)</f>
        <v>0</v>
      </c>
      <c r="BJ977" s="19" t="s">
        <v>22</v>
      </c>
      <c r="BK977" s="232">
        <f>ROUND(I977*H977,2)</f>
        <v>0</v>
      </c>
      <c r="BL977" s="19" t="s">
        <v>256</v>
      </c>
      <c r="BM977" s="231" t="s">
        <v>1352</v>
      </c>
    </row>
    <row r="978" s="2" customFormat="1">
      <c r="A978" s="40"/>
      <c r="B978" s="41"/>
      <c r="C978" s="42"/>
      <c r="D978" s="235" t="s">
        <v>288</v>
      </c>
      <c r="E978" s="42"/>
      <c r="F978" s="276" t="s">
        <v>1346</v>
      </c>
      <c r="G978" s="42"/>
      <c r="H978" s="42"/>
      <c r="I978" s="138"/>
      <c r="J978" s="42"/>
      <c r="K978" s="42"/>
      <c r="L978" s="46"/>
      <c r="M978" s="277"/>
      <c r="N978" s="278"/>
      <c r="O978" s="86"/>
      <c r="P978" s="86"/>
      <c r="Q978" s="86"/>
      <c r="R978" s="86"/>
      <c r="S978" s="86"/>
      <c r="T978" s="87"/>
      <c r="U978" s="40"/>
      <c r="V978" s="40"/>
      <c r="W978" s="40"/>
      <c r="X978" s="40"/>
      <c r="Y978" s="40"/>
      <c r="Z978" s="40"/>
      <c r="AA978" s="40"/>
      <c r="AB978" s="40"/>
      <c r="AC978" s="40"/>
      <c r="AD978" s="40"/>
      <c r="AE978" s="40"/>
      <c r="AT978" s="19" t="s">
        <v>288</v>
      </c>
      <c r="AU978" s="19" t="s">
        <v>85</v>
      </c>
    </row>
    <row r="979" s="2" customFormat="1" ht="16.5" customHeight="1">
      <c r="A979" s="40"/>
      <c r="B979" s="41"/>
      <c r="C979" s="266" t="s">
        <v>1353</v>
      </c>
      <c r="D979" s="266" t="s">
        <v>220</v>
      </c>
      <c r="E979" s="267" t="s">
        <v>1354</v>
      </c>
      <c r="F979" s="268" t="s">
        <v>1355</v>
      </c>
      <c r="G979" s="269" t="s">
        <v>139</v>
      </c>
      <c r="H979" s="270">
        <v>2</v>
      </c>
      <c r="I979" s="271"/>
      <c r="J979" s="272">
        <f>ROUND(I979*H979,2)</f>
        <v>0</v>
      </c>
      <c r="K979" s="268" t="s">
        <v>140</v>
      </c>
      <c r="L979" s="273"/>
      <c r="M979" s="274" t="s">
        <v>20</v>
      </c>
      <c r="N979" s="275" t="s">
        <v>47</v>
      </c>
      <c r="O979" s="86"/>
      <c r="P979" s="229">
        <f>O979*H979</f>
        <v>0</v>
      </c>
      <c r="Q979" s="229">
        <v>0.0027000000000000001</v>
      </c>
      <c r="R979" s="229">
        <f>Q979*H979</f>
        <v>0.0054000000000000003</v>
      </c>
      <c r="S979" s="229">
        <v>0</v>
      </c>
      <c r="T979" s="230">
        <f>S979*H979</f>
        <v>0</v>
      </c>
      <c r="U979" s="40"/>
      <c r="V979" s="40"/>
      <c r="W979" s="40"/>
      <c r="X979" s="40"/>
      <c r="Y979" s="40"/>
      <c r="Z979" s="40"/>
      <c r="AA979" s="40"/>
      <c r="AB979" s="40"/>
      <c r="AC979" s="40"/>
      <c r="AD979" s="40"/>
      <c r="AE979" s="40"/>
      <c r="AR979" s="231" t="s">
        <v>358</v>
      </c>
      <c r="AT979" s="231" t="s">
        <v>220</v>
      </c>
      <c r="AU979" s="231" t="s">
        <v>85</v>
      </c>
      <c r="AY979" s="19" t="s">
        <v>133</v>
      </c>
      <c r="BE979" s="232">
        <f>IF(N979="základní",J979,0)</f>
        <v>0</v>
      </c>
      <c r="BF979" s="232">
        <f>IF(N979="snížená",J979,0)</f>
        <v>0</v>
      </c>
      <c r="BG979" s="232">
        <f>IF(N979="zákl. přenesená",J979,0)</f>
        <v>0</v>
      </c>
      <c r="BH979" s="232">
        <f>IF(N979="sníž. přenesená",J979,0)</f>
        <v>0</v>
      </c>
      <c r="BI979" s="232">
        <f>IF(N979="nulová",J979,0)</f>
        <v>0</v>
      </c>
      <c r="BJ979" s="19" t="s">
        <v>22</v>
      </c>
      <c r="BK979" s="232">
        <f>ROUND(I979*H979,2)</f>
        <v>0</v>
      </c>
      <c r="BL979" s="19" t="s">
        <v>256</v>
      </c>
      <c r="BM979" s="231" t="s">
        <v>1356</v>
      </c>
    </row>
    <row r="980" s="14" customFormat="1">
      <c r="A980" s="14"/>
      <c r="B980" s="244"/>
      <c r="C980" s="245"/>
      <c r="D980" s="235" t="s">
        <v>147</v>
      </c>
      <c r="E980" s="245"/>
      <c r="F980" s="247" t="s">
        <v>1357</v>
      </c>
      <c r="G980" s="245"/>
      <c r="H980" s="248">
        <v>2</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147</v>
      </c>
      <c r="AU980" s="254" t="s">
        <v>85</v>
      </c>
      <c r="AV980" s="14" t="s">
        <v>85</v>
      </c>
      <c r="AW980" s="14" t="s">
        <v>4</v>
      </c>
      <c r="AX980" s="14" t="s">
        <v>22</v>
      </c>
      <c r="AY980" s="254" t="s">
        <v>133</v>
      </c>
    </row>
    <row r="981" s="2" customFormat="1" ht="16.5" customHeight="1">
      <c r="A981" s="40"/>
      <c r="B981" s="41"/>
      <c r="C981" s="220" t="s">
        <v>1358</v>
      </c>
      <c r="D981" s="220" t="s">
        <v>136</v>
      </c>
      <c r="E981" s="221" t="s">
        <v>1359</v>
      </c>
      <c r="F981" s="222" t="s">
        <v>1360</v>
      </c>
      <c r="G981" s="223" t="s">
        <v>480</v>
      </c>
      <c r="H981" s="224">
        <v>1</v>
      </c>
      <c r="I981" s="225"/>
      <c r="J981" s="226">
        <f>ROUND(I981*H981,2)</f>
        <v>0</v>
      </c>
      <c r="K981" s="222" t="s">
        <v>140</v>
      </c>
      <c r="L981" s="46"/>
      <c r="M981" s="227" t="s">
        <v>20</v>
      </c>
      <c r="N981" s="228" t="s">
        <v>47</v>
      </c>
      <c r="O981" s="86"/>
      <c r="P981" s="229">
        <f>O981*H981</f>
        <v>0</v>
      </c>
      <c r="Q981" s="229">
        <v>0</v>
      </c>
      <c r="R981" s="229">
        <f>Q981*H981</f>
        <v>0</v>
      </c>
      <c r="S981" s="229">
        <v>0</v>
      </c>
      <c r="T981" s="230">
        <f>S981*H981</f>
        <v>0</v>
      </c>
      <c r="U981" s="40"/>
      <c r="V981" s="40"/>
      <c r="W981" s="40"/>
      <c r="X981" s="40"/>
      <c r="Y981" s="40"/>
      <c r="Z981" s="40"/>
      <c r="AA981" s="40"/>
      <c r="AB981" s="40"/>
      <c r="AC981" s="40"/>
      <c r="AD981" s="40"/>
      <c r="AE981" s="40"/>
      <c r="AR981" s="231" t="s">
        <v>256</v>
      </c>
      <c r="AT981" s="231" t="s">
        <v>136</v>
      </c>
      <c r="AU981" s="231" t="s">
        <v>85</v>
      </c>
      <c r="AY981" s="19" t="s">
        <v>133</v>
      </c>
      <c r="BE981" s="232">
        <f>IF(N981="základní",J981,0)</f>
        <v>0</v>
      </c>
      <c r="BF981" s="232">
        <f>IF(N981="snížená",J981,0)</f>
        <v>0</v>
      </c>
      <c r="BG981" s="232">
        <f>IF(N981="zákl. přenesená",J981,0)</f>
        <v>0</v>
      </c>
      <c r="BH981" s="232">
        <f>IF(N981="sníž. přenesená",J981,0)</f>
        <v>0</v>
      </c>
      <c r="BI981" s="232">
        <f>IF(N981="nulová",J981,0)</f>
        <v>0</v>
      </c>
      <c r="BJ981" s="19" t="s">
        <v>22</v>
      </c>
      <c r="BK981" s="232">
        <f>ROUND(I981*H981,2)</f>
        <v>0</v>
      </c>
      <c r="BL981" s="19" t="s">
        <v>256</v>
      </c>
      <c r="BM981" s="231" t="s">
        <v>1361</v>
      </c>
    </row>
    <row r="982" s="12" customFormat="1" ht="22.8" customHeight="1">
      <c r="A982" s="12"/>
      <c r="B982" s="204"/>
      <c r="C982" s="205"/>
      <c r="D982" s="206" t="s">
        <v>75</v>
      </c>
      <c r="E982" s="218" t="s">
        <v>1362</v>
      </c>
      <c r="F982" s="218" t="s">
        <v>1363</v>
      </c>
      <c r="G982" s="205"/>
      <c r="H982" s="205"/>
      <c r="I982" s="208"/>
      <c r="J982" s="219">
        <f>BK982</f>
        <v>0</v>
      </c>
      <c r="K982" s="205"/>
      <c r="L982" s="210"/>
      <c r="M982" s="211"/>
      <c r="N982" s="212"/>
      <c r="O982" s="212"/>
      <c r="P982" s="213">
        <f>SUM(P983:P1002)</f>
        <v>0</v>
      </c>
      <c r="Q982" s="212"/>
      <c r="R982" s="213">
        <f>SUM(R983:R1002)</f>
        <v>0</v>
      </c>
      <c r="S982" s="212"/>
      <c r="T982" s="214">
        <f>SUM(T983:T1002)</f>
        <v>0.22</v>
      </c>
      <c r="U982" s="12"/>
      <c r="V982" s="12"/>
      <c r="W982" s="12"/>
      <c r="X982" s="12"/>
      <c r="Y982" s="12"/>
      <c r="Z982" s="12"/>
      <c r="AA982" s="12"/>
      <c r="AB982" s="12"/>
      <c r="AC982" s="12"/>
      <c r="AD982" s="12"/>
      <c r="AE982" s="12"/>
      <c r="AR982" s="215" t="s">
        <v>85</v>
      </c>
      <c r="AT982" s="216" t="s">
        <v>75</v>
      </c>
      <c r="AU982" s="216" t="s">
        <v>22</v>
      </c>
      <c r="AY982" s="215" t="s">
        <v>133</v>
      </c>
      <c r="BK982" s="217">
        <f>SUM(BK983:BK1002)</f>
        <v>0</v>
      </c>
    </row>
    <row r="983" s="2" customFormat="1" ht="24" customHeight="1">
      <c r="A983" s="40"/>
      <c r="B983" s="41"/>
      <c r="C983" s="220" t="s">
        <v>1364</v>
      </c>
      <c r="D983" s="220" t="s">
        <v>136</v>
      </c>
      <c r="E983" s="221" t="s">
        <v>1365</v>
      </c>
      <c r="F983" s="222" t="s">
        <v>1366</v>
      </c>
      <c r="G983" s="223" t="s">
        <v>139</v>
      </c>
      <c r="H983" s="224">
        <v>2</v>
      </c>
      <c r="I983" s="225"/>
      <c r="J983" s="226">
        <f>ROUND(I983*H983,2)</f>
        <v>0</v>
      </c>
      <c r="K983" s="222" t="s">
        <v>140</v>
      </c>
      <c r="L983" s="46"/>
      <c r="M983" s="227" t="s">
        <v>20</v>
      </c>
      <c r="N983" s="228" t="s">
        <v>47</v>
      </c>
      <c r="O983" s="86"/>
      <c r="P983" s="229">
        <f>O983*H983</f>
        <v>0</v>
      </c>
      <c r="Q983" s="229">
        <v>0</v>
      </c>
      <c r="R983" s="229">
        <f>Q983*H983</f>
        <v>0</v>
      </c>
      <c r="S983" s="229">
        <v>0</v>
      </c>
      <c r="T983" s="230">
        <f>S983*H983</f>
        <v>0</v>
      </c>
      <c r="U983" s="40"/>
      <c r="V983" s="40"/>
      <c r="W983" s="40"/>
      <c r="X983" s="40"/>
      <c r="Y983" s="40"/>
      <c r="Z983" s="40"/>
      <c r="AA983" s="40"/>
      <c r="AB983" s="40"/>
      <c r="AC983" s="40"/>
      <c r="AD983" s="40"/>
      <c r="AE983" s="40"/>
      <c r="AR983" s="231" t="s">
        <v>141</v>
      </c>
      <c r="AT983" s="231" t="s">
        <v>136</v>
      </c>
      <c r="AU983" s="231" t="s">
        <v>85</v>
      </c>
      <c r="AY983" s="19" t="s">
        <v>133</v>
      </c>
      <c r="BE983" s="232">
        <f>IF(N983="základní",J983,0)</f>
        <v>0</v>
      </c>
      <c r="BF983" s="232">
        <f>IF(N983="snížená",J983,0)</f>
        <v>0</v>
      </c>
      <c r="BG983" s="232">
        <f>IF(N983="zákl. přenesená",J983,0)</f>
        <v>0</v>
      </c>
      <c r="BH983" s="232">
        <f>IF(N983="sníž. přenesená",J983,0)</f>
        <v>0</v>
      </c>
      <c r="BI983" s="232">
        <f>IF(N983="nulová",J983,0)</f>
        <v>0</v>
      </c>
      <c r="BJ983" s="19" t="s">
        <v>22</v>
      </c>
      <c r="BK983" s="232">
        <f>ROUND(I983*H983,2)</f>
        <v>0</v>
      </c>
      <c r="BL983" s="19" t="s">
        <v>141</v>
      </c>
      <c r="BM983" s="231" t="s">
        <v>1367</v>
      </c>
    </row>
    <row r="984" s="14" customFormat="1">
      <c r="A984" s="14"/>
      <c r="B984" s="244"/>
      <c r="C984" s="245"/>
      <c r="D984" s="235" t="s">
        <v>147</v>
      </c>
      <c r="E984" s="246" t="s">
        <v>20</v>
      </c>
      <c r="F984" s="247" t="s">
        <v>1368</v>
      </c>
      <c r="G984" s="245"/>
      <c r="H984" s="248">
        <v>2</v>
      </c>
      <c r="I984" s="249"/>
      <c r="J984" s="245"/>
      <c r="K984" s="245"/>
      <c r="L984" s="250"/>
      <c r="M984" s="251"/>
      <c r="N984" s="252"/>
      <c r="O984" s="252"/>
      <c r="P984" s="252"/>
      <c r="Q984" s="252"/>
      <c r="R984" s="252"/>
      <c r="S984" s="252"/>
      <c r="T984" s="253"/>
      <c r="U984" s="14"/>
      <c r="V984" s="14"/>
      <c r="W984" s="14"/>
      <c r="X984" s="14"/>
      <c r="Y984" s="14"/>
      <c r="Z984" s="14"/>
      <c r="AA984" s="14"/>
      <c r="AB984" s="14"/>
      <c r="AC984" s="14"/>
      <c r="AD984" s="14"/>
      <c r="AE984" s="14"/>
      <c r="AT984" s="254" t="s">
        <v>147</v>
      </c>
      <c r="AU984" s="254" t="s">
        <v>85</v>
      </c>
      <c r="AV984" s="14" t="s">
        <v>85</v>
      </c>
      <c r="AW984" s="14" t="s">
        <v>38</v>
      </c>
      <c r="AX984" s="14" t="s">
        <v>22</v>
      </c>
      <c r="AY984" s="254" t="s">
        <v>133</v>
      </c>
    </row>
    <row r="985" s="2" customFormat="1" ht="16.5" customHeight="1">
      <c r="A985" s="40"/>
      <c r="B985" s="41"/>
      <c r="C985" s="220" t="s">
        <v>1369</v>
      </c>
      <c r="D985" s="220" t="s">
        <v>136</v>
      </c>
      <c r="E985" s="221" t="s">
        <v>1370</v>
      </c>
      <c r="F985" s="222" t="s">
        <v>1371</v>
      </c>
      <c r="G985" s="223" t="s">
        <v>139</v>
      </c>
      <c r="H985" s="224">
        <v>4</v>
      </c>
      <c r="I985" s="225"/>
      <c r="J985" s="226">
        <f>ROUND(I985*H985,2)</f>
        <v>0</v>
      </c>
      <c r="K985" s="222" t="s">
        <v>140</v>
      </c>
      <c r="L985" s="46"/>
      <c r="M985" s="227" t="s">
        <v>20</v>
      </c>
      <c r="N985" s="228" t="s">
        <v>47</v>
      </c>
      <c r="O985" s="86"/>
      <c r="P985" s="229">
        <f>O985*H985</f>
        <v>0</v>
      </c>
      <c r="Q985" s="229">
        <v>0</v>
      </c>
      <c r="R985" s="229">
        <f>Q985*H985</f>
        <v>0</v>
      </c>
      <c r="S985" s="229">
        <v>0.050000000000000003</v>
      </c>
      <c r="T985" s="230">
        <f>S985*H985</f>
        <v>0.20000000000000001</v>
      </c>
      <c r="U985" s="40"/>
      <c r="V985" s="40"/>
      <c r="W985" s="40"/>
      <c r="X985" s="40"/>
      <c r="Y985" s="40"/>
      <c r="Z985" s="40"/>
      <c r="AA985" s="40"/>
      <c r="AB985" s="40"/>
      <c r="AC985" s="40"/>
      <c r="AD985" s="40"/>
      <c r="AE985" s="40"/>
      <c r="AR985" s="231" t="s">
        <v>141</v>
      </c>
      <c r="AT985" s="231" t="s">
        <v>136</v>
      </c>
      <c r="AU985" s="231" t="s">
        <v>85</v>
      </c>
      <c r="AY985" s="19" t="s">
        <v>133</v>
      </c>
      <c r="BE985" s="232">
        <f>IF(N985="základní",J985,0)</f>
        <v>0</v>
      </c>
      <c r="BF985" s="232">
        <f>IF(N985="snížená",J985,0)</f>
        <v>0</v>
      </c>
      <c r="BG985" s="232">
        <f>IF(N985="zákl. přenesená",J985,0)</f>
        <v>0</v>
      </c>
      <c r="BH985" s="232">
        <f>IF(N985="sníž. přenesená",J985,0)</f>
        <v>0</v>
      </c>
      <c r="BI985" s="232">
        <f>IF(N985="nulová",J985,0)</f>
        <v>0</v>
      </c>
      <c r="BJ985" s="19" t="s">
        <v>22</v>
      </c>
      <c r="BK985" s="232">
        <f>ROUND(I985*H985,2)</f>
        <v>0</v>
      </c>
      <c r="BL985" s="19" t="s">
        <v>141</v>
      </c>
      <c r="BM985" s="231" t="s">
        <v>1372</v>
      </c>
    </row>
    <row r="986" s="14" customFormat="1">
      <c r="A986" s="14"/>
      <c r="B986" s="244"/>
      <c r="C986" s="245"/>
      <c r="D986" s="235" t="s">
        <v>147</v>
      </c>
      <c r="E986" s="246" t="s">
        <v>20</v>
      </c>
      <c r="F986" s="247" t="s">
        <v>1373</v>
      </c>
      <c r="G986" s="245"/>
      <c r="H986" s="248">
        <v>4</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147</v>
      </c>
      <c r="AU986" s="254" t="s">
        <v>85</v>
      </c>
      <c r="AV986" s="14" t="s">
        <v>85</v>
      </c>
      <c r="AW986" s="14" t="s">
        <v>38</v>
      </c>
      <c r="AX986" s="14" t="s">
        <v>22</v>
      </c>
      <c r="AY986" s="254" t="s">
        <v>133</v>
      </c>
    </row>
    <row r="987" s="2" customFormat="1" ht="24" customHeight="1">
      <c r="A987" s="40"/>
      <c r="B987" s="41"/>
      <c r="C987" s="220" t="s">
        <v>1374</v>
      </c>
      <c r="D987" s="220" t="s">
        <v>136</v>
      </c>
      <c r="E987" s="221" t="s">
        <v>1375</v>
      </c>
      <c r="F987" s="222" t="s">
        <v>1376</v>
      </c>
      <c r="G987" s="223" t="s">
        <v>139</v>
      </c>
      <c r="H987" s="224">
        <v>1</v>
      </c>
      <c r="I987" s="225"/>
      <c r="J987" s="226">
        <f>ROUND(I987*H987,2)</f>
        <v>0</v>
      </c>
      <c r="K987" s="222" t="s">
        <v>140</v>
      </c>
      <c r="L987" s="46"/>
      <c r="M987" s="227" t="s">
        <v>20</v>
      </c>
      <c r="N987" s="228" t="s">
        <v>47</v>
      </c>
      <c r="O987" s="86"/>
      <c r="P987" s="229">
        <f>O987*H987</f>
        <v>0</v>
      </c>
      <c r="Q987" s="229">
        <v>0</v>
      </c>
      <c r="R987" s="229">
        <f>Q987*H987</f>
        <v>0</v>
      </c>
      <c r="S987" s="229">
        <v>0</v>
      </c>
      <c r="T987" s="230">
        <f>S987*H987</f>
        <v>0</v>
      </c>
      <c r="U987" s="40"/>
      <c r="V987" s="40"/>
      <c r="W987" s="40"/>
      <c r="X987" s="40"/>
      <c r="Y987" s="40"/>
      <c r="Z987" s="40"/>
      <c r="AA987" s="40"/>
      <c r="AB987" s="40"/>
      <c r="AC987" s="40"/>
      <c r="AD987" s="40"/>
      <c r="AE987" s="40"/>
      <c r="AR987" s="231" t="s">
        <v>141</v>
      </c>
      <c r="AT987" s="231" t="s">
        <v>136</v>
      </c>
      <c r="AU987" s="231" t="s">
        <v>85</v>
      </c>
      <c r="AY987" s="19" t="s">
        <v>133</v>
      </c>
      <c r="BE987" s="232">
        <f>IF(N987="základní",J987,0)</f>
        <v>0</v>
      </c>
      <c r="BF987" s="232">
        <f>IF(N987="snížená",J987,0)</f>
        <v>0</v>
      </c>
      <c r="BG987" s="232">
        <f>IF(N987="zákl. přenesená",J987,0)</f>
        <v>0</v>
      </c>
      <c r="BH987" s="232">
        <f>IF(N987="sníž. přenesená",J987,0)</f>
        <v>0</v>
      </c>
      <c r="BI987" s="232">
        <f>IF(N987="nulová",J987,0)</f>
        <v>0</v>
      </c>
      <c r="BJ987" s="19" t="s">
        <v>22</v>
      </c>
      <c r="BK987" s="232">
        <f>ROUND(I987*H987,2)</f>
        <v>0</v>
      </c>
      <c r="BL987" s="19" t="s">
        <v>141</v>
      </c>
      <c r="BM987" s="231" t="s">
        <v>1377</v>
      </c>
    </row>
    <row r="988" s="14" customFormat="1">
      <c r="A988" s="14"/>
      <c r="B988" s="244"/>
      <c r="C988" s="245"/>
      <c r="D988" s="235" t="s">
        <v>147</v>
      </c>
      <c r="E988" s="246" t="s">
        <v>20</v>
      </c>
      <c r="F988" s="247" t="s">
        <v>1378</v>
      </c>
      <c r="G988" s="245"/>
      <c r="H988" s="248">
        <v>1</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147</v>
      </c>
      <c r="AU988" s="254" t="s">
        <v>85</v>
      </c>
      <c r="AV988" s="14" t="s">
        <v>85</v>
      </c>
      <c r="AW988" s="14" t="s">
        <v>38</v>
      </c>
      <c r="AX988" s="14" t="s">
        <v>22</v>
      </c>
      <c r="AY988" s="254" t="s">
        <v>133</v>
      </c>
    </row>
    <row r="989" s="2" customFormat="1" ht="24" customHeight="1">
      <c r="A989" s="40"/>
      <c r="B989" s="41"/>
      <c r="C989" s="220" t="s">
        <v>1379</v>
      </c>
      <c r="D989" s="220" t="s">
        <v>136</v>
      </c>
      <c r="E989" s="221" t="s">
        <v>1380</v>
      </c>
      <c r="F989" s="222" t="s">
        <v>1381</v>
      </c>
      <c r="G989" s="223" t="s">
        <v>139</v>
      </c>
      <c r="H989" s="224">
        <v>2</v>
      </c>
      <c r="I989" s="225"/>
      <c r="J989" s="226">
        <f>ROUND(I989*H989,2)</f>
        <v>0</v>
      </c>
      <c r="K989" s="222" t="s">
        <v>140</v>
      </c>
      <c r="L989" s="46"/>
      <c r="M989" s="227" t="s">
        <v>20</v>
      </c>
      <c r="N989" s="228" t="s">
        <v>47</v>
      </c>
      <c r="O989" s="86"/>
      <c r="P989" s="229">
        <f>O989*H989</f>
        <v>0</v>
      </c>
      <c r="Q989" s="229">
        <v>0</v>
      </c>
      <c r="R989" s="229">
        <f>Q989*H989</f>
        <v>0</v>
      </c>
      <c r="S989" s="229">
        <v>0</v>
      </c>
      <c r="T989" s="230">
        <f>S989*H989</f>
        <v>0</v>
      </c>
      <c r="U989" s="40"/>
      <c r="V989" s="40"/>
      <c r="W989" s="40"/>
      <c r="X989" s="40"/>
      <c r="Y989" s="40"/>
      <c r="Z989" s="40"/>
      <c r="AA989" s="40"/>
      <c r="AB989" s="40"/>
      <c r="AC989" s="40"/>
      <c r="AD989" s="40"/>
      <c r="AE989" s="40"/>
      <c r="AR989" s="231" t="s">
        <v>141</v>
      </c>
      <c r="AT989" s="231" t="s">
        <v>136</v>
      </c>
      <c r="AU989" s="231" t="s">
        <v>85</v>
      </c>
      <c r="AY989" s="19" t="s">
        <v>133</v>
      </c>
      <c r="BE989" s="232">
        <f>IF(N989="základní",J989,0)</f>
        <v>0</v>
      </c>
      <c r="BF989" s="232">
        <f>IF(N989="snížená",J989,0)</f>
        <v>0</v>
      </c>
      <c r="BG989" s="232">
        <f>IF(N989="zákl. přenesená",J989,0)</f>
        <v>0</v>
      </c>
      <c r="BH989" s="232">
        <f>IF(N989="sníž. přenesená",J989,0)</f>
        <v>0</v>
      </c>
      <c r="BI989" s="232">
        <f>IF(N989="nulová",J989,0)</f>
        <v>0</v>
      </c>
      <c r="BJ989" s="19" t="s">
        <v>22</v>
      </c>
      <c r="BK989" s="232">
        <f>ROUND(I989*H989,2)</f>
        <v>0</v>
      </c>
      <c r="BL989" s="19" t="s">
        <v>141</v>
      </c>
      <c r="BM989" s="231" t="s">
        <v>1382</v>
      </c>
    </row>
    <row r="990" s="14" customFormat="1">
      <c r="A990" s="14"/>
      <c r="B990" s="244"/>
      <c r="C990" s="245"/>
      <c r="D990" s="235" t="s">
        <v>147</v>
      </c>
      <c r="E990" s="246" t="s">
        <v>20</v>
      </c>
      <c r="F990" s="247" t="s">
        <v>1383</v>
      </c>
      <c r="G990" s="245"/>
      <c r="H990" s="248">
        <v>2</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147</v>
      </c>
      <c r="AU990" s="254" t="s">
        <v>85</v>
      </c>
      <c r="AV990" s="14" t="s">
        <v>85</v>
      </c>
      <c r="AW990" s="14" t="s">
        <v>38</v>
      </c>
      <c r="AX990" s="14" t="s">
        <v>22</v>
      </c>
      <c r="AY990" s="254" t="s">
        <v>133</v>
      </c>
    </row>
    <row r="991" s="2" customFormat="1" ht="24" customHeight="1">
      <c r="A991" s="40"/>
      <c r="B991" s="41"/>
      <c r="C991" s="220" t="s">
        <v>1384</v>
      </c>
      <c r="D991" s="220" t="s">
        <v>136</v>
      </c>
      <c r="E991" s="221" t="s">
        <v>1385</v>
      </c>
      <c r="F991" s="222" t="s">
        <v>1386</v>
      </c>
      <c r="G991" s="223" t="s">
        <v>139</v>
      </c>
      <c r="H991" s="224">
        <v>1</v>
      </c>
      <c r="I991" s="225"/>
      <c r="J991" s="226">
        <f>ROUND(I991*H991,2)</f>
        <v>0</v>
      </c>
      <c r="K991" s="222" t="s">
        <v>140</v>
      </c>
      <c r="L991" s="46"/>
      <c r="M991" s="227" t="s">
        <v>20</v>
      </c>
      <c r="N991" s="228" t="s">
        <v>47</v>
      </c>
      <c r="O991" s="86"/>
      <c r="P991" s="229">
        <f>O991*H991</f>
        <v>0</v>
      </c>
      <c r="Q991" s="229">
        <v>0</v>
      </c>
      <c r="R991" s="229">
        <f>Q991*H991</f>
        <v>0</v>
      </c>
      <c r="S991" s="229">
        <v>0</v>
      </c>
      <c r="T991" s="230">
        <f>S991*H991</f>
        <v>0</v>
      </c>
      <c r="U991" s="40"/>
      <c r="V991" s="40"/>
      <c r="W991" s="40"/>
      <c r="X991" s="40"/>
      <c r="Y991" s="40"/>
      <c r="Z991" s="40"/>
      <c r="AA991" s="40"/>
      <c r="AB991" s="40"/>
      <c r="AC991" s="40"/>
      <c r="AD991" s="40"/>
      <c r="AE991" s="40"/>
      <c r="AR991" s="231" t="s">
        <v>141</v>
      </c>
      <c r="AT991" s="231" t="s">
        <v>136</v>
      </c>
      <c r="AU991" s="231" t="s">
        <v>85</v>
      </c>
      <c r="AY991" s="19" t="s">
        <v>133</v>
      </c>
      <c r="BE991" s="232">
        <f>IF(N991="základní",J991,0)</f>
        <v>0</v>
      </c>
      <c r="BF991" s="232">
        <f>IF(N991="snížená",J991,0)</f>
        <v>0</v>
      </c>
      <c r="BG991" s="232">
        <f>IF(N991="zákl. přenesená",J991,0)</f>
        <v>0</v>
      </c>
      <c r="BH991" s="232">
        <f>IF(N991="sníž. přenesená",J991,0)</f>
        <v>0</v>
      </c>
      <c r="BI991" s="232">
        <f>IF(N991="nulová",J991,0)</f>
        <v>0</v>
      </c>
      <c r="BJ991" s="19" t="s">
        <v>22</v>
      </c>
      <c r="BK991" s="232">
        <f>ROUND(I991*H991,2)</f>
        <v>0</v>
      </c>
      <c r="BL991" s="19" t="s">
        <v>141</v>
      </c>
      <c r="BM991" s="231" t="s">
        <v>1387</v>
      </c>
    </row>
    <row r="992" s="14" customFormat="1">
      <c r="A992" s="14"/>
      <c r="B992" s="244"/>
      <c r="C992" s="245"/>
      <c r="D992" s="235" t="s">
        <v>147</v>
      </c>
      <c r="E992" s="246" t="s">
        <v>20</v>
      </c>
      <c r="F992" s="247" t="s">
        <v>1388</v>
      </c>
      <c r="G992" s="245"/>
      <c r="H992" s="248">
        <v>1</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147</v>
      </c>
      <c r="AU992" s="254" t="s">
        <v>85</v>
      </c>
      <c r="AV992" s="14" t="s">
        <v>85</v>
      </c>
      <c r="AW992" s="14" t="s">
        <v>38</v>
      </c>
      <c r="AX992" s="14" t="s">
        <v>22</v>
      </c>
      <c r="AY992" s="254" t="s">
        <v>133</v>
      </c>
    </row>
    <row r="993" s="2" customFormat="1" ht="24" customHeight="1">
      <c r="A993" s="40"/>
      <c r="B993" s="41"/>
      <c r="C993" s="220" t="s">
        <v>1389</v>
      </c>
      <c r="D993" s="220" t="s">
        <v>136</v>
      </c>
      <c r="E993" s="221" t="s">
        <v>1390</v>
      </c>
      <c r="F993" s="222" t="s">
        <v>1391</v>
      </c>
      <c r="G993" s="223" t="s">
        <v>139</v>
      </c>
      <c r="H993" s="224">
        <v>1</v>
      </c>
      <c r="I993" s="225"/>
      <c r="J993" s="226">
        <f>ROUND(I993*H993,2)</f>
        <v>0</v>
      </c>
      <c r="K993" s="222" t="s">
        <v>140</v>
      </c>
      <c r="L993" s="46"/>
      <c r="M993" s="227" t="s">
        <v>20</v>
      </c>
      <c r="N993" s="228" t="s">
        <v>47</v>
      </c>
      <c r="O993" s="86"/>
      <c r="P993" s="229">
        <f>O993*H993</f>
        <v>0</v>
      </c>
      <c r="Q993" s="229">
        <v>0</v>
      </c>
      <c r="R993" s="229">
        <f>Q993*H993</f>
        <v>0</v>
      </c>
      <c r="S993" s="229">
        <v>0</v>
      </c>
      <c r="T993" s="230">
        <f>S993*H993</f>
        <v>0</v>
      </c>
      <c r="U993" s="40"/>
      <c r="V993" s="40"/>
      <c r="W993" s="40"/>
      <c r="X993" s="40"/>
      <c r="Y993" s="40"/>
      <c r="Z993" s="40"/>
      <c r="AA993" s="40"/>
      <c r="AB993" s="40"/>
      <c r="AC993" s="40"/>
      <c r="AD993" s="40"/>
      <c r="AE993" s="40"/>
      <c r="AR993" s="231" t="s">
        <v>141</v>
      </c>
      <c r="AT993" s="231" t="s">
        <v>136</v>
      </c>
      <c r="AU993" s="231" t="s">
        <v>85</v>
      </c>
      <c r="AY993" s="19" t="s">
        <v>133</v>
      </c>
      <c r="BE993" s="232">
        <f>IF(N993="základní",J993,0)</f>
        <v>0</v>
      </c>
      <c r="BF993" s="232">
        <f>IF(N993="snížená",J993,0)</f>
        <v>0</v>
      </c>
      <c r="BG993" s="232">
        <f>IF(N993="zákl. přenesená",J993,0)</f>
        <v>0</v>
      </c>
      <c r="BH993" s="232">
        <f>IF(N993="sníž. přenesená",J993,0)</f>
        <v>0</v>
      </c>
      <c r="BI993" s="232">
        <f>IF(N993="nulová",J993,0)</f>
        <v>0</v>
      </c>
      <c r="BJ993" s="19" t="s">
        <v>22</v>
      </c>
      <c r="BK993" s="232">
        <f>ROUND(I993*H993,2)</f>
        <v>0</v>
      </c>
      <c r="BL993" s="19" t="s">
        <v>141</v>
      </c>
      <c r="BM993" s="231" t="s">
        <v>1392</v>
      </c>
    </row>
    <row r="994" s="14" customFormat="1">
      <c r="A994" s="14"/>
      <c r="B994" s="244"/>
      <c r="C994" s="245"/>
      <c r="D994" s="235" t="s">
        <v>147</v>
      </c>
      <c r="E994" s="246" t="s">
        <v>20</v>
      </c>
      <c r="F994" s="247" t="s">
        <v>1388</v>
      </c>
      <c r="G994" s="245"/>
      <c r="H994" s="248">
        <v>1</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147</v>
      </c>
      <c r="AU994" s="254" t="s">
        <v>85</v>
      </c>
      <c r="AV994" s="14" t="s">
        <v>85</v>
      </c>
      <c r="AW994" s="14" t="s">
        <v>38</v>
      </c>
      <c r="AX994" s="14" t="s">
        <v>22</v>
      </c>
      <c r="AY994" s="254" t="s">
        <v>133</v>
      </c>
    </row>
    <row r="995" s="2" customFormat="1" ht="24" customHeight="1">
      <c r="A995" s="40"/>
      <c r="B995" s="41"/>
      <c r="C995" s="220" t="s">
        <v>1393</v>
      </c>
      <c r="D995" s="220" t="s">
        <v>136</v>
      </c>
      <c r="E995" s="221" t="s">
        <v>1394</v>
      </c>
      <c r="F995" s="222" t="s">
        <v>1395</v>
      </c>
      <c r="G995" s="223" t="s">
        <v>139</v>
      </c>
      <c r="H995" s="224">
        <v>3</v>
      </c>
      <c r="I995" s="225"/>
      <c r="J995" s="226">
        <f>ROUND(I995*H995,2)</f>
        <v>0</v>
      </c>
      <c r="K995" s="222" t="s">
        <v>140</v>
      </c>
      <c r="L995" s="46"/>
      <c r="M995" s="227" t="s">
        <v>20</v>
      </c>
      <c r="N995" s="228" t="s">
        <v>47</v>
      </c>
      <c r="O995" s="86"/>
      <c r="P995" s="229">
        <f>O995*H995</f>
        <v>0</v>
      </c>
      <c r="Q995" s="229">
        <v>0</v>
      </c>
      <c r="R995" s="229">
        <f>Q995*H995</f>
        <v>0</v>
      </c>
      <c r="S995" s="229">
        <v>0</v>
      </c>
      <c r="T995" s="230">
        <f>S995*H995</f>
        <v>0</v>
      </c>
      <c r="U995" s="40"/>
      <c r="V995" s="40"/>
      <c r="W995" s="40"/>
      <c r="X995" s="40"/>
      <c r="Y995" s="40"/>
      <c r="Z995" s="40"/>
      <c r="AA995" s="40"/>
      <c r="AB995" s="40"/>
      <c r="AC995" s="40"/>
      <c r="AD995" s="40"/>
      <c r="AE995" s="40"/>
      <c r="AR995" s="231" t="s">
        <v>141</v>
      </c>
      <c r="AT995" s="231" t="s">
        <v>136</v>
      </c>
      <c r="AU995" s="231" t="s">
        <v>85</v>
      </c>
      <c r="AY995" s="19" t="s">
        <v>133</v>
      </c>
      <c r="BE995" s="232">
        <f>IF(N995="základní",J995,0)</f>
        <v>0</v>
      </c>
      <c r="BF995" s="232">
        <f>IF(N995="snížená",J995,0)</f>
        <v>0</v>
      </c>
      <c r="BG995" s="232">
        <f>IF(N995="zákl. přenesená",J995,0)</f>
        <v>0</v>
      </c>
      <c r="BH995" s="232">
        <f>IF(N995="sníž. přenesená",J995,0)</f>
        <v>0</v>
      </c>
      <c r="BI995" s="232">
        <f>IF(N995="nulová",J995,0)</f>
        <v>0</v>
      </c>
      <c r="BJ995" s="19" t="s">
        <v>22</v>
      </c>
      <c r="BK995" s="232">
        <f>ROUND(I995*H995,2)</f>
        <v>0</v>
      </c>
      <c r="BL995" s="19" t="s">
        <v>141</v>
      </c>
      <c r="BM995" s="231" t="s">
        <v>1396</v>
      </c>
    </row>
    <row r="996" s="14" customFormat="1">
      <c r="A996" s="14"/>
      <c r="B996" s="244"/>
      <c r="C996" s="245"/>
      <c r="D996" s="235" t="s">
        <v>147</v>
      </c>
      <c r="E996" s="246" t="s">
        <v>20</v>
      </c>
      <c r="F996" s="247" t="s">
        <v>1397</v>
      </c>
      <c r="G996" s="245"/>
      <c r="H996" s="248">
        <v>3</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147</v>
      </c>
      <c r="AU996" s="254" t="s">
        <v>85</v>
      </c>
      <c r="AV996" s="14" t="s">
        <v>85</v>
      </c>
      <c r="AW996" s="14" t="s">
        <v>38</v>
      </c>
      <c r="AX996" s="14" t="s">
        <v>22</v>
      </c>
      <c r="AY996" s="254" t="s">
        <v>133</v>
      </c>
    </row>
    <row r="997" s="2" customFormat="1" ht="24" customHeight="1">
      <c r="A997" s="40"/>
      <c r="B997" s="41"/>
      <c r="C997" s="220" t="s">
        <v>1398</v>
      </c>
      <c r="D997" s="220" t="s">
        <v>136</v>
      </c>
      <c r="E997" s="221" t="s">
        <v>1399</v>
      </c>
      <c r="F997" s="222" t="s">
        <v>1400</v>
      </c>
      <c r="G997" s="223" t="s">
        <v>139</v>
      </c>
      <c r="H997" s="224">
        <v>1</v>
      </c>
      <c r="I997" s="225"/>
      <c r="J997" s="226">
        <f>ROUND(I997*H997,2)</f>
        <v>0</v>
      </c>
      <c r="K997" s="222" t="s">
        <v>140</v>
      </c>
      <c r="L997" s="46"/>
      <c r="M997" s="227" t="s">
        <v>20</v>
      </c>
      <c r="N997" s="228" t="s">
        <v>47</v>
      </c>
      <c r="O997" s="86"/>
      <c r="P997" s="229">
        <f>O997*H997</f>
        <v>0</v>
      </c>
      <c r="Q997" s="229">
        <v>0</v>
      </c>
      <c r="R997" s="229">
        <f>Q997*H997</f>
        <v>0</v>
      </c>
      <c r="S997" s="229">
        <v>0</v>
      </c>
      <c r="T997" s="230">
        <f>S997*H997</f>
        <v>0</v>
      </c>
      <c r="U997" s="40"/>
      <c r="V997" s="40"/>
      <c r="W997" s="40"/>
      <c r="X997" s="40"/>
      <c r="Y997" s="40"/>
      <c r="Z997" s="40"/>
      <c r="AA997" s="40"/>
      <c r="AB997" s="40"/>
      <c r="AC997" s="40"/>
      <c r="AD997" s="40"/>
      <c r="AE997" s="40"/>
      <c r="AR997" s="231" t="s">
        <v>141</v>
      </c>
      <c r="AT997" s="231" t="s">
        <v>136</v>
      </c>
      <c r="AU997" s="231" t="s">
        <v>85</v>
      </c>
      <c r="AY997" s="19" t="s">
        <v>133</v>
      </c>
      <c r="BE997" s="232">
        <f>IF(N997="základní",J997,0)</f>
        <v>0</v>
      </c>
      <c r="BF997" s="232">
        <f>IF(N997="snížená",J997,0)</f>
        <v>0</v>
      </c>
      <c r="BG997" s="232">
        <f>IF(N997="zákl. přenesená",J997,0)</f>
        <v>0</v>
      </c>
      <c r="BH997" s="232">
        <f>IF(N997="sníž. přenesená",J997,0)</f>
        <v>0</v>
      </c>
      <c r="BI997" s="232">
        <f>IF(N997="nulová",J997,0)</f>
        <v>0</v>
      </c>
      <c r="BJ997" s="19" t="s">
        <v>22</v>
      </c>
      <c r="BK997" s="232">
        <f>ROUND(I997*H997,2)</f>
        <v>0</v>
      </c>
      <c r="BL997" s="19" t="s">
        <v>141</v>
      </c>
      <c r="BM997" s="231" t="s">
        <v>1401</v>
      </c>
    </row>
    <row r="998" s="14" customFormat="1">
      <c r="A998" s="14"/>
      <c r="B998" s="244"/>
      <c r="C998" s="245"/>
      <c r="D998" s="235" t="s">
        <v>147</v>
      </c>
      <c r="E998" s="246" t="s">
        <v>20</v>
      </c>
      <c r="F998" s="247" t="s">
        <v>1378</v>
      </c>
      <c r="G998" s="245"/>
      <c r="H998" s="248">
        <v>1</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147</v>
      </c>
      <c r="AU998" s="254" t="s">
        <v>85</v>
      </c>
      <c r="AV998" s="14" t="s">
        <v>85</v>
      </c>
      <c r="AW998" s="14" t="s">
        <v>38</v>
      </c>
      <c r="AX998" s="14" t="s">
        <v>22</v>
      </c>
      <c r="AY998" s="254" t="s">
        <v>133</v>
      </c>
    </row>
    <row r="999" s="2" customFormat="1" ht="16.5" customHeight="1">
      <c r="A999" s="40"/>
      <c r="B999" s="41"/>
      <c r="C999" s="220" t="s">
        <v>1402</v>
      </c>
      <c r="D999" s="220" t="s">
        <v>136</v>
      </c>
      <c r="E999" s="221" t="s">
        <v>1403</v>
      </c>
      <c r="F999" s="222" t="s">
        <v>1404</v>
      </c>
      <c r="G999" s="223" t="s">
        <v>1405</v>
      </c>
      <c r="H999" s="224">
        <v>20</v>
      </c>
      <c r="I999" s="225"/>
      <c r="J999" s="226">
        <f>ROUND(I999*H999,2)</f>
        <v>0</v>
      </c>
      <c r="K999" s="222" t="s">
        <v>207</v>
      </c>
      <c r="L999" s="46"/>
      <c r="M999" s="227" t="s">
        <v>20</v>
      </c>
      <c r="N999" s="228" t="s">
        <v>47</v>
      </c>
      <c r="O999" s="86"/>
      <c r="P999" s="229">
        <f>O999*H999</f>
        <v>0</v>
      </c>
      <c r="Q999" s="229">
        <v>0</v>
      </c>
      <c r="R999" s="229">
        <f>Q999*H999</f>
        <v>0</v>
      </c>
      <c r="S999" s="229">
        <v>0.001</v>
      </c>
      <c r="T999" s="230">
        <f>S999*H999</f>
        <v>0.02</v>
      </c>
      <c r="U999" s="40"/>
      <c r="V999" s="40"/>
      <c r="W999" s="40"/>
      <c r="X999" s="40"/>
      <c r="Y999" s="40"/>
      <c r="Z999" s="40"/>
      <c r="AA999" s="40"/>
      <c r="AB999" s="40"/>
      <c r="AC999" s="40"/>
      <c r="AD999" s="40"/>
      <c r="AE999" s="40"/>
      <c r="AR999" s="231" t="s">
        <v>256</v>
      </c>
      <c r="AT999" s="231" t="s">
        <v>136</v>
      </c>
      <c r="AU999" s="231" t="s">
        <v>85</v>
      </c>
      <c r="AY999" s="19" t="s">
        <v>133</v>
      </c>
      <c r="BE999" s="232">
        <f>IF(N999="základní",J999,0)</f>
        <v>0</v>
      </c>
      <c r="BF999" s="232">
        <f>IF(N999="snížená",J999,0)</f>
        <v>0</v>
      </c>
      <c r="BG999" s="232">
        <f>IF(N999="zákl. přenesená",J999,0)</f>
        <v>0</v>
      </c>
      <c r="BH999" s="232">
        <f>IF(N999="sníž. přenesená",J999,0)</f>
        <v>0</v>
      </c>
      <c r="BI999" s="232">
        <f>IF(N999="nulová",J999,0)</f>
        <v>0</v>
      </c>
      <c r="BJ999" s="19" t="s">
        <v>22</v>
      </c>
      <c r="BK999" s="232">
        <f>ROUND(I999*H999,2)</f>
        <v>0</v>
      </c>
      <c r="BL999" s="19" t="s">
        <v>256</v>
      </c>
      <c r="BM999" s="231" t="s">
        <v>1406</v>
      </c>
    </row>
    <row r="1000" s="2" customFormat="1">
      <c r="A1000" s="40"/>
      <c r="B1000" s="41"/>
      <c r="C1000" s="42"/>
      <c r="D1000" s="235" t="s">
        <v>288</v>
      </c>
      <c r="E1000" s="42"/>
      <c r="F1000" s="276" t="s">
        <v>1407</v>
      </c>
      <c r="G1000" s="42"/>
      <c r="H1000" s="42"/>
      <c r="I1000" s="138"/>
      <c r="J1000" s="42"/>
      <c r="K1000" s="42"/>
      <c r="L1000" s="46"/>
      <c r="M1000" s="277"/>
      <c r="N1000" s="278"/>
      <c r="O1000" s="86"/>
      <c r="P1000" s="86"/>
      <c r="Q1000" s="86"/>
      <c r="R1000" s="86"/>
      <c r="S1000" s="86"/>
      <c r="T1000" s="87"/>
      <c r="U1000" s="40"/>
      <c r="V1000" s="40"/>
      <c r="W1000" s="40"/>
      <c r="X1000" s="40"/>
      <c r="Y1000" s="40"/>
      <c r="Z1000" s="40"/>
      <c r="AA1000" s="40"/>
      <c r="AB1000" s="40"/>
      <c r="AC1000" s="40"/>
      <c r="AD1000" s="40"/>
      <c r="AE1000" s="40"/>
      <c r="AT1000" s="19" t="s">
        <v>288</v>
      </c>
      <c r="AU1000" s="19" t="s">
        <v>85</v>
      </c>
    </row>
    <row r="1001" s="14" customFormat="1">
      <c r="A1001" s="14"/>
      <c r="B1001" s="244"/>
      <c r="C1001" s="245"/>
      <c r="D1001" s="235" t="s">
        <v>147</v>
      </c>
      <c r="E1001" s="246" t="s">
        <v>20</v>
      </c>
      <c r="F1001" s="247" t="s">
        <v>1408</v>
      </c>
      <c r="G1001" s="245"/>
      <c r="H1001" s="248">
        <v>20</v>
      </c>
      <c r="I1001" s="249"/>
      <c r="J1001" s="245"/>
      <c r="K1001" s="245"/>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147</v>
      </c>
      <c r="AU1001" s="254" t="s">
        <v>85</v>
      </c>
      <c r="AV1001" s="14" t="s">
        <v>85</v>
      </c>
      <c r="AW1001" s="14" t="s">
        <v>38</v>
      </c>
      <c r="AX1001" s="14" t="s">
        <v>22</v>
      </c>
      <c r="AY1001" s="254" t="s">
        <v>133</v>
      </c>
    </row>
    <row r="1002" s="2" customFormat="1" ht="16.5" customHeight="1">
      <c r="A1002" s="40"/>
      <c r="B1002" s="41"/>
      <c r="C1002" s="220" t="s">
        <v>1409</v>
      </c>
      <c r="D1002" s="220" t="s">
        <v>136</v>
      </c>
      <c r="E1002" s="221" t="s">
        <v>1410</v>
      </c>
      <c r="F1002" s="222" t="s">
        <v>1411</v>
      </c>
      <c r="G1002" s="223" t="s">
        <v>480</v>
      </c>
      <c r="H1002" s="224">
        <v>1</v>
      </c>
      <c r="I1002" s="225"/>
      <c r="J1002" s="226">
        <f>ROUND(I1002*H1002,2)</f>
        <v>0</v>
      </c>
      <c r="K1002" s="222" t="s">
        <v>140</v>
      </c>
      <c r="L1002" s="46"/>
      <c r="M1002" s="227" t="s">
        <v>20</v>
      </c>
      <c r="N1002" s="228" t="s">
        <v>47</v>
      </c>
      <c r="O1002" s="86"/>
      <c r="P1002" s="229">
        <f>O1002*H1002</f>
        <v>0</v>
      </c>
      <c r="Q1002" s="229">
        <v>0</v>
      </c>
      <c r="R1002" s="229">
        <f>Q1002*H1002</f>
        <v>0</v>
      </c>
      <c r="S1002" s="229">
        <v>0</v>
      </c>
      <c r="T1002" s="230">
        <f>S1002*H1002</f>
        <v>0</v>
      </c>
      <c r="U1002" s="40"/>
      <c r="V1002" s="40"/>
      <c r="W1002" s="40"/>
      <c r="X1002" s="40"/>
      <c r="Y1002" s="40"/>
      <c r="Z1002" s="40"/>
      <c r="AA1002" s="40"/>
      <c r="AB1002" s="40"/>
      <c r="AC1002" s="40"/>
      <c r="AD1002" s="40"/>
      <c r="AE1002" s="40"/>
      <c r="AR1002" s="231" t="s">
        <v>256</v>
      </c>
      <c r="AT1002" s="231" t="s">
        <v>136</v>
      </c>
      <c r="AU1002" s="231" t="s">
        <v>85</v>
      </c>
      <c r="AY1002" s="19" t="s">
        <v>133</v>
      </c>
      <c r="BE1002" s="232">
        <f>IF(N1002="základní",J1002,0)</f>
        <v>0</v>
      </c>
      <c r="BF1002" s="232">
        <f>IF(N1002="snížená",J1002,0)</f>
        <v>0</v>
      </c>
      <c r="BG1002" s="232">
        <f>IF(N1002="zákl. přenesená",J1002,0)</f>
        <v>0</v>
      </c>
      <c r="BH1002" s="232">
        <f>IF(N1002="sníž. přenesená",J1002,0)</f>
        <v>0</v>
      </c>
      <c r="BI1002" s="232">
        <f>IF(N1002="nulová",J1002,0)</f>
        <v>0</v>
      </c>
      <c r="BJ1002" s="19" t="s">
        <v>22</v>
      </c>
      <c r="BK1002" s="232">
        <f>ROUND(I1002*H1002,2)</f>
        <v>0</v>
      </c>
      <c r="BL1002" s="19" t="s">
        <v>256</v>
      </c>
      <c r="BM1002" s="231" t="s">
        <v>1412</v>
      </c>
    </row>
    <row r="1003" s="12" customFormat="1" ht="22.8" customHeight="1">
      <c r="A1003" s="12"/>
      <c r="B1003" s="204"/>
      <c r="C1003" s="205"/>
      <c r="D1003" s="206" t="s">
        <v>75</v>
      </c>
      <c r="E1003" s="218" t="s">
        <v>1413</v>
      </c>
      <c r="F1003" s="218" t="s">
        <v>1414</v>
      </c>
      <c r="G1003" s="205"/>
      <c r="H1003" s="205"/>
      <c r="I1003" s="208"/>
      <c r="J1003" s="219">
        <f>BK1003</f>
        <v>0</v>
      </c>
      <c r="K1003" s="205"/>
      <c r="L1003" s="210"/>
      <c r="M1003" s="211"/>
      <c r="N1003" s="212"/>
      <c r="O1003" s="212"/>
      <c r="P1003" s="213">
        <f>SUM(P1004:P1009)</f>
        <v>0</v>
      </c>
      <c r="Q1003" s="212"/>
      <c r="R1003" s="213">
        <f>SUM(R1004:R1009)</f>
        <v>0.11070000000000001</v>
      </c>
      <c r="S1003" s="212"/>
      <c r="T1003" s="214">
        <f>SUM(T1004:T1009)</f>
        <v>0.15336</v>
      </c>
      <c r="U1003" s="12"/>
      <c r="V1003" s="12"/>
      <c r="W1003" s="12"/>
      <c r="X1003" s="12"/>
      <c r="Y1003" s="12"/>
      <c r="Z1003" s="12"/>
      <c r="AA1003" s="12"/>
      <c r="AB1003" s="12"/>
      <c r="AC1003" s="12"/>
      <c r="AD1003" s="12"/>
      <c r="AE1003" s="12"/>
      <c r="AR1003" s="215" t="s">
        <v>85</v>
      </c>
      <c r="AT1003" s="216" t="s">
        <v>75</v>
      </c>
      <c r="AU1003" s="216" t="s">
        <v>22</v>
      </c>
      <c r="AY1003" s="215" t="s">
        <v>133</v>
      </c>
      <c r="BK1003" s="217">
        <f>SUM(BK1004:BK1009)</f>
        <v>0</v>
      </c>
    </row>
    <row r="1004" s="2" customFormat="1" ht="16.5" customHeight="1">
      <c r="A1004" s="40"/>
      <c r="B1004" s="41"/>
      <c r="C1004" s="220" t="s">
        <v>1415</v>
      </c>
      <c r="D1004" s="220" t="s">
        <v>136</v>
      </c>
      <c r="E1004" s="221" t="s">
        <v>1416</v>
      </c>
      <c r="F1004" s="222" t="s">
        <v>1417</v>
      </c>
      <c r="G1004" s="223" t="s">
        <v>139</v>
      </c>
      <c r="H1004" s="224">
        <v>54</v>
      </c>
      <c r="I1004" s="225"/>
      <c r="J1004" s="226">
        <f>ROUND(I1004*H1004,2)</f>
        <v>0</v>
      </c>
      <c r="K1004" s="222" t="s">
        <v>207</v>
      </c>
      <c r="L1004" s="46"/>
      <c r="M1004" s="227" t="s">
        <v>20</v>
      </c>
      <c r="N1004" s="228" t="s">
        <v>47</v>
      </c>
      <c r="O1004" s="86"/>
      <c r="P1004" s="229">
        <f>O1004*H1004</f>
        <v>0</v>
      </c>
      <c r="Q1004" s="229">
        <v>0.0020500000000000002</v>
      </c>
      <c r="R1004" s="229">
        <f>Q1004*H1004</f>
        <v>0.11070000000000001</v>
      </c>
      <c r="S1004" s="229">
        <v>0.0028400000000000001</v>
      </c>
      <c r="T1004" s="230">
        <f>S1004*H1004</f>
        <v>0.15336</v>
      </c>
      <c r="U1004" s="40"/>
      <c r="V1004" s="40"/>
      <c r="W1004" s="40"/>
      <c r="X1004" s="40"/>
      <c r="Y1004" s="40"/>
      <c r="Z1004" s="40"/>
      <c r="AA1004" s="40"/>
      <c r="AB1004" s="40"/>
      <c r="AC1004" s="40"/>
      <c r="AD1004" s="40"/>
      <c r="AE1004" s="40"/>
      <c r="AR1004" s="231" t="s">
        <v>256</v>
      </c>
      <c r="AT1004" s="231" t="s">
        <v>136</v>
      </c>
      <c r="AU1004" s="231" t="s">
        <v>85</v>
      </c>
      <c r="AY1004" s="19" t="s">
        <v>133</v>
      </c>
      <c r="BE1004" s="232">
        <f>IF(N1004="základní",J1004,0)</f>
        <v>0</v>
      </c>
      <c r="BF1004" s="232">
        <f>IF(N1004="snížená",J1004,0)</f>
        <v>0</v>
      </c>
      <c r="BG1004" s="232">
        <f>IF(N1004="zákl. přenesená",J1004,0)</f>
        <v>0</v>
      </c>
      <c r="BH1004" s="232">
        <f>IF(N1004="sníž. přenesená",J1004,0)</f>
        <v>0</v>
      </c>
      <c r="BI1004" s="232">
        <f>IF(N1004="nulová",J1004,0)</f>
        <v>0</v>
      </c>
      <c r="BJ1004" s="19" t="s">
        <v>22</v>
      </c>
      <c r="BK1004" s="232">
        <f>ROUND(I1004*H1004,2)</f>
        <v>0</v>
      </c>
      <c r="BL1004" s="19" t="s">
        <v>256</v>
      </c>
      <c r="BM1004" s="231" t="s">
        <v>1418</v>
      </c>
    </row>
    <row r="1005" s="13" customFormat="1">
      <c r="A1005" s="13"/>
      <c r="B1005" s="233"/>
      <c r="C1005" s="234"/>
      <c r="D1005" s="235" t="s">
        <v>147</v>
      </c>
      <c r="E1005" s="236" t="s">
        <v>20</v>
      </c>
      <c r="F1005" s="237" t="s">
        <v>1332</v>
      </c>
      <c r="G1005" s="234"/>
      <c r="H1005" s="236" t="s">
        <v>20</v>
      </c>
      <c r="I1005" s="238"/>
      <c r="J1005" s="234"/>
      <c r="K1005" s="234"/>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147</v>
      </c>
      <c r="AU1005" s="243" t="s">
        <v>85</v>
      </c>
      <c r="AV1005" s="13" t="s">
        <v>22</v>
      </c>
      <c r="AW1005" s="13" t="s">
        <v>38</v>
      </c>
      <c r="AX1005" s="13" t="s">
        <v>76</v>
      </c>
      <c r="AY1005" s="243" t="s">
        <v>133</v>
      </c>
    </row>
    <row r="1006" s="14" customFormat="1">
      <c r="A1006" s="14"/>
      <c r="B1006" s="244"/>
      <c r="C1006" s="245"/>
      <c r="D1006" s="235" t="s">
        <v>147</v>
      </c>
      <c r="E1006" s="246" t="s">
        <v>20</v>
      </c>
      <c r="F1006" s="247" t="s">
        <v>1419</v>
      </c>
      <c r="G1006" s="245"/>
      <c r="H1006" s="248">
        <v>54</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147</v>
      </c>
      <c r="AU1006" s="254" t="s">
        <v>85</v>
      </c>
      <c r="AV1006" s="14" t="s">
        <v>85</v>
      </c>
      <c r="AW1006" s="14" t="s">
        <v>38</v>
      </c>
      <c r="AX1006" s="14" t="s">
        <v>22</v>
      </c>
      <c r="AY1006" s="254" t="s">
        <v>133</v>
      </c>
    </row>
    <row r="1007" s="2" customFormat="1" ht="16.5" customHeight="1">
      <c r="A1007" s="40"/>
      <c r="B1007" s="41"/>
      <c r="C1007" s="266" t="s">
        <v>1420</v>
      </c>
      <c r="D1007" s="266" t="s">
        <v>220</v>
      </c>
      <c r="E1007" s="267" t="s">
        <v>1421</v>
      </c>
      <c r="F1007" s="268" t="s">
        <v>1422</v>
      </c>
      <c r="G1007" s="269" t="s">
        <v>183</v>
      </c>
      <c r="H1007" s="270">
        <v>2.5920000000000001</v>
      </c>
      <c r="I1007" s="271"/>
      <c r="J1007" s="272">
        <f>ROUND(I1007*H1007,2)</f>
        <v>0</v>
      </c>
      <c r="K1007" s="268" t="s">
        <v>140</v>
      </c>
      <c r="L1007" s="273"/>
      <c r="M1007" s="274" t="s">
        <v>20</v>
      </c>
      <c r="N1007" s="275" t="s">
        <v>47</v>
      </c>
      <c r="O1007" s="86"/>
      <c r="P1007" s="229">
        <f>O1007*H1007</f>
        <v>0</v>
      </c>
      <c r="Q1007" s="229">
        <v>0</v>
      </c>
      <c r="R1007" s="229">
        <f>Q1007*H1007</f>
        <v>0</v>
      </c>
      <c r="S1007" s="229">
        <v>0</v>
      </c>
      <c r="T1007" s="230">
        <f>S1007*H1007</f>
        <v>0</v>
      </c>
      <c r="U1007" s="40"/>
      <c r="V1007" s="40"/>
      <c r="W1007" s="40"/>
      <c r="X1007" s="40"/>
      <c r="Y1007" s="40"/>
      <c r="Z1007" s="40"/>
      <c r="AA1007" s="40"/>
      <c r="AB1007" s="40"/>
      <c r="AC1007" s="40"/>
      <c r="AD1007" s="40"/>
      <c r="AE1007" s="40"/>
      <c r="AR1007" s="231" t="s">
        <v>195</v>
      </c>
      <c r="AT1007" s="231" t="s">
        <v>220</v>
      </c>
      <c r="AU1007" s="231" t="s">
        <v>85</v>
      </c>
      <c r="AY1007" s="19" t="s">
        <v>133</v>
      </c>
      <c r="BE1007" s="232">
        <f>IF(N1007="základní",J1007,0)</f>
        <v>0</v>
      </c>
      <c r="BF1007" s="232">
        <f>IF(N1007="snížená",J1007,0)</f>
        <v>0</v>
      </c>
      <c r="BG1007" s="232">
        <f>IF(N1007="zákl. přenesená",J1007,0)</f>
        <v>0</v>
      </c>
      <c r="BH1007" s="232">
        <f>IF(N1007="sníž. přenesená",J1007,0)</f>
        <v>0</v>
      </c>
      <c r="BI1007" s="232">
        <f>IF(N1007="nulová",J1007,0)</f>
        <v>0</v>
      </c>
      <c r="BJ1007" s="19" t="s">
        <v>22</v>
      </c>
      <c r="BK1007" s="232">
        <f>ROUND(I1007*H1007,2)</f>
        <v>0</v>
      </c>
      <c r="BL1007" s="19" t="s">
        <v>141</v>
      </c>
      <c r="BM1007" s="231" t="s">
        <v>1423</v>
      </c>
    </row>
    <row r="1008" s="14" customFormat="1">
      <c r="A1008" s="14"/>
      <c r="B1008" s="244"/>
      <c r="C1008" s="245"/>
      <c r="D1008" s="235" t="s">
        <v>147</v>
      </c>
      <c r="E1008" s="246" t="s">
        <v>20</v>
      </c>
      <c r="F1008" s="247" t="s">
        <v>1424</v>
      </c>
      <c r="G1008" s="245"/>
      <c r="H1008" s="248">
        <v>2.5920000000000001</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147</v>
      </c>
      <c r="AU1008" s="254" t="s">
        <v>85</v>
      </c>
      <c r="AV1008" s="14" t="s">
        <v>85</v>
      </c>
      <c r="AW1008" s="14" t="s">
        <v>38</v>
      </c>
      <c r="AX1008" s="14" t="s">
        <v>22</v>
      </c>
      <c r="AY1008" s="254" t="s">
        <v>133</v>
      </c>
    </row>
    <row r="1009" s="2" customFormat="1" ht="16.5" customHeight="1">
      <c r="A1009" s="40"/>
      <c r="B1009" s="41"/>
      <c r="C1009" s="220" t="s">
        <v>1425</v>
      </c>
      <c r="D1009" s="220" t="s">
        <v>136</v>
      </c>
      <c r="E1009" s="221" t="s">
        <v>1426</v>
      </c>
      <c r="F1009" s="222" t="s">
        <v>1427</v>
      </c>
      <c r="G1009" s="223" t="s">
        <v>480</v>
      </c>
      <c r="H1009" s="224">
        <v>1</v>
      </c>
      <c r="I1009" s="225"/>
      <c r="J1009" s="226">
        <f>ROUND(I1009*H1009,2)</f>
        <v>0</v>
      </c>
      <c r="K1009" s="222" t="s">
        <v>140</v>
      </c>
      <c r="L1009" s="46"/>
      <c r="M1009" s="227" t="s">
        <v>20</v>
      </c>
      <c r="N1009" s="228" t="s">
        <v>47</v>
      </c>
      <c r="O1009" s="86"/>
      <c r="P1009" s="229">
        <f>O1009*H1009</f>
        <v>0</v>
      </c>
      <c r="Q1009" s="229">
        <v>0</v>
      </c>
      <c r="R1009" s="229">
        <f>Q1009*H1009</f>
        <v>0</v>
      </c>
      <c r="S1009" s="229">
        <v>0</v>
      </c>
      <c r="T1009" s="230">
        <f>S1009*H1009</f>
        <v>0</v>
      </c>
      <c r="U1009" s="40"/>
      <c r="V1009" s="40"/>
      <c r="W1009" s="40"/>
      <c r="X1009" s="40"/>
      <c r="Y1009" s="40"/>
      <c r="Z1009" s="40"/>
      <c r="AA1009" s="40"/>
      <c r="AB1009" s="40"/>
      <c r="AC1009" s="40"/>
      <c r="AD1009" s="40"/>
      <c r="AE1009" s="40"/>
      <c r="AR1009" s="231" t="s">
        <v>256</v>
      </c>
      <c r="AT1009" s="231" t="s">
        <v>136</v>
      </c>
      <c r="AU1009" s="231" t="s">
        <v>85</v>
      </c>
      <c r="AY1009" s="19" t="s">
        <v>133</v>
      </c>
      <c r="BE1009" s="232">
        <f>IF(N1009="základní",J1009,0)</f>
        <v>0</v>
      </c>
      <c r="BF1009" s="232">
        <f>IF(N1009="snížená",J1009,0)</f>
        <v>0</v>
      </c>
      <c r="BG1009" s="232">
        <f>IF(N1009="zákl. přenesená",J1009,0)</f>
        <v>0</v>
      </c>
      <c r="BH1009" s="232">
        <f>IF(N1009="sníž. přenesená",J1009,0)</f>
        <v>0</v>
      </c>
      <c r="BI1009" s="232">
        <f>IF(N1009="nulová",J1009,0)</f>
        <v>0</v>
      </c>
      <c r="BJ1009" s="19" t="s">
        <v>22</v>
      </c>
      <c r="BK1009" s="232">
        <f>ROUND(I1009*H1009,2)</f>
        <v>0</v>
      </c>
      <c r="BL1009" s="19" t="s">
        <v>256</v>
      </c>
      <c r="BM1009" s="231" t="s">
        <v>1428</v>
      </c>
    </row>
    <row r="1010" s="12" customFormat="1" ht="22.8" customHeight="1">
      <c r="A1010" s="12"/>
      <c r="B1010" s="204"/>
      <c r="C1010" s="205"/>
      <c r="D1010" s="206" t="s">
        <v>75</v>
      </c>
      <c r="E1010" s="218" t="s">
        <v>1429</v>
      </c>
      <c r="F1010" s="218" t="s">
        <v>1430</v>
      </c>
      <c r="G1010" s="205"/>
      <c r="H1010" s="205"/>
      <c r="I1010" s="208"/>
      <c r="J1010" s="219">
        <f>BK1010</f>
        <v>0</v>
      </c>
      <c r="K1010" s="205"/>
      <c r="L1010" s="210"/>
      <c r="M1010" s="211"/>
      <c r="N1010" s="212"/>
      <c r="O1010" s="212"/>
      <c r="P1010" s="213">
        <f>SUM(P1011:P1107)</f>
        <v>0</v>
      </c>
      <c r="Q1010" s="212"/>
      <c r="R1010" s="213">
        <f>SUM(R1011:R1107)</f>
        <v>1.2361278100000002</v>
      </c>
      <c r="S1010" s="212"/>
      <c r="T1010" s="214">
        <f>SUM(T1011:T1107)</f>
        <v>0</v>
      </c>
      <c r="U1010" s="12"/>
      <c r="V1010" s="12"/>
      <c r="W1010" s="12"/>
      <c r="X1010" s="12"/>
      <c r="Y1010" s="12"/>
      <c r="Z1010" s="12"/>
      <c r="AA1010" s="12"/>
      <c r="AB1010" s="12"/>
      <c r="AC1010" s="12"/>
      <c r="AD1010" s="12"/>
      <c r="AE1010" s="12"/>
      <c r="AR1010" s="215" t="s">
        <v>85</v>
      </c>
      <c r="AT1010" s="216" t="s">
        <v>75</v>
      </c>
      <c r="AU1010" s="216" t="s">
        <v>22</v>
      </c>
      <c r="AY1010" s="215" t="s">
        <v>133</v>
      </c>
      <c r="BK1010" s="217">
        <f>SUM(BK1011:BK1107)</f>
        <v>0</v>
      </c>
    </row>
    <row r="1011" s="2" customFormat="1" ht="24" customHeight="1">
      <c r="A1011" s="40"/>
      <c r="B1011" s="41"/>
      <c r="C1011" s="220" t="s">
        <v>1431</v>
      </c>
      <c r="D1011" s="220" t="s">
        <v>136</v>
      </c>
      <c r="E1011" s="221" t="s">
        <v>1432</v>
      </c>
      <c r="F1011" s="222" t="s">
        <v>1433</v>
      </c>
      <c r="G1011" s="223" t="s">
        <v>183</v>
      </c>
      <c r="H1011" s="224">
        <v>509</v>
      </c>
      <c r="I1011" s="225"/>
      <c r="J1011" s="226">
        <f>ROUND(I1011*H1011,2)</f>
        <v>0</v>
      </c>
      <c r="K1011" s="222" t="s">
        <v>140</v>
      </c>
      <c r="L1011" s="46"/>
      <c r="M1011" s="227" t="s">
        <v>20</v>
      </c>
      <c r="N1011" s="228" t="s">
        <v>47</v>
      </c>
      <c r="O1011" s="86"/>
      <c r="P1011" s="229">
        <f>O1011*H1011</f>
        <v>0</v>
      </c>
      <c r="Q1011" s="229">
        <v>0</v>
      </c>
      <c r="R1011" s="229">
        <f>Q1011*H1011</f>
        <v>0</v>
      </c>
      <c r="S1011" s="229">
        <v>0</v>
      </c>
      <c r="T1011" s="230">
        <f>S1011*H1011</f>
        <v>0</v>
      </c>
      <c r="U1011" s="40"/>
      <c r="V1011" s="40"/>
      <c r="W1011" s="40"/>
      <c r="X1011" s="40"/>
      <c r="Y1011" s="40"/>
      <c r="Z1011" s="40"/>
      <c r="AA1011" s="40"/>
      <c r="AB1011" s="40"/>
      <c r="AC1011" s="40"/>
      <c r="AD1011" s="40"/>
      <c r="AE1011" s="40"/>
      <c r="AR1011" s="231" t="s">
        <v>256</v>
      </c>
      <c r="AT1011" s="231" t="s">
        <v>136</v>
      </c>
      <c r="AU1011" s="231" t="s">
        <v>85</v>
      </c>
      <c r="AY1011" s="19" t="s">
        <v>133</v>
      </c>
      <c r="BE1011" s="232">
        <f>IF(N1011="základní",J1011,0)</f>
        <v>0</v>
      </c>
      <c r="BF1011" s="232">
        <f>IF(N1011="snížená",J1011,0)</f>
        <v>0</v>
      </c>
      <c r="BG1011" s="232">
        <f>IF(N1011="zákl. přenesená",J1011,0)</f>
        <v>0</v>
      </c>
      <c r="BH1011" s="232">
        <f>IF(N1011="sníž. přenesená",J1011,0)</f>
        <v>0</v>
      </c>
      <c r="BI1011" s="232">
        <f>IF(N1011="nulová",J1011,0)</f>
        <v>0</v>
      </c>
      <c r="BJ1011" s="19" t="s">
        <v>22</v>
      </c>
      <c r="BK1011" s="232">
        <f>ROUND(I1011*H1011,2)</f>
        <v>0</v>
      </c>
      <c r="BL1011" s="19" t="s">
        <v>256</v>
      </c>
      <c r="BM1011" s="231" t="s">
        <v>1434</v>
      </c>
    </row>
    <row r="1012" s="13" customFormat="1">
      <c r="A1012" s="13"/>
      <c r="B1012" s="233"/>
      <c r="C1012" s="234"/>
      <c r="D1012" s="235" t="s">
        <v>147</v>
      </c>
      <c r="E1012" s="236" t="s">
        <v>20</v>
      </c>
      <c r="F1012" s="237" t="s">
        <v>1435</v>
      </c>
      <c r="G1012" s="234"/>
      <c r="H1012" s="236" t="s">
        <v>20</v>
      </c>
      <c r="I1012" s="238"/>
      <c r="J1012" s="234"/>
      <c r="K1012" s="234"/>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147</v>
      </c>
      <c r="AU1012" s="243" t="s">
        <v>85</v>
      </c>
      <c r="AV1012" s="13" t="s">
        <v>22</v>
      </c>
      <c r="AW1012" s="13" t="s">
        <v>38</v>
      </c>
      <c r="AX1012" s="13" t="s">
        <v>76</v>
      </c>
      <c r="AY1012" s="243" t="s">
        <v>133</v>
      </c>
    </row>
    <row r="1013" s="14" customFormat="1">
      <c r="A1013" s="14"/>
      <c r="B1013" s="244"/>
      <c r="C1013" s="245"/>
      <c r="D1013" s="235" t="s">
        <v>147</v>
      </c>
      <c r="E1013" s="246" t="s">
        <v>20</v>
      </c>
      <c r="F1013" s="247" t="s">
        <v>1436</v>
      </c>
      <c r="G1013" s="245"/>
      <c r="H1013" s="248">
        <v>509</v>
      </c>
      <c r="I1013" s="249"/>
      <c r="J1013" s="245"/>
      <c r="K1013" s="245"/>
      <c r="L1013" s="250"/>
      <c r="M1013" s="251"/>
      <c r="N1013" s="252"/>
      <c r="O1013" s="252"/>
      <c r="P1013" s="252"/>
      <c r="Q1013" s="252"/>
      <c r="R1013" s="252"/>
      <c r="S1013" s="252"/>
      <c r="T1013" s="253"/>
      <c r="U1013" s="14"/>
      <c r="V1013" s="14"/>
      <c r="W1013" s="14"/>
      <c r="X1013" s="14"/>
      <c r="Y1013" s="14"/>
      <c r="Z1013" s="14"/>
      <c r="AA1013" s="14"/>
      <c r="AB1013" s="14"/>
      <c r="AC1013" s="14"/>
      <c r="AD1013" s="14"/>
      <c r="AE1013" s="14"/>
      <c r="AT1013" s="254" t="s">
        <v>147</v>
      </c>
      <c r="AU1013" s="254" t="s">
        <v>85</v>
      </c>
      <c r="AV1013" s="14" t="s">
        <v>85</v>
      </c>
      <c r="AW1013" s="14" t="s">
        <v>38</v>
      </c>
      <c r="AX1013" s="14" t="s">
        <v>22</v>
      </c>
      <c r="AY1013" s="254" t="s">
        <v>133</v>
      </c>
    </row>
    <row r="1014" s="2" customFormat="1" ht="16.5" customHeight="1">
      <c r="A1014" s="40"/>
      <c r="B1014" s="41"/>
      <c r="C1014" s="266" t="s">
        <v>1437</v>
      </c>
      <c r="D1014" s="266" t="s">
        <v>220</v>
      </c>
      <c r="E1014" s="267" t="s">
        <v>1438</v>
      </c>
      <c r="F1014" s="268" t="s">
        <v>1439</v>
      </c>
      <c r="G1014" s="269" t="s">
        <v>183</v>
      </c>
      <c r="H1014" s="270">
        <v>534.45000000000005</v>
      </c>
      <c r="I1014" s="271"/>
      <c r="J1014" s="272">
        <f>ROUND(I1014*H1014,2)</f>
        <v>0</v>
      </c>
      <c r="K1014" s="268" t="s">
        <v>207</v>
      </c>
      <c r="L1014" s="273"/>
      <c r="M1014" s="274" t="s">
        <v>20</v>
      </c>
      <c r="N1014" s="275" t="s">
        <v>47</v>
      </c>
      <c r="O1014" s="86"/>
      <c r="P1014" s="229">
        <f>O1014*H1014</f>
        <v>0</v>
      </c>
      <c r="Q1014" s="229">
        <v>0.00029999999999999997</v>
      </c>
      <c r="R1014" s="229">
        <f>Q1014*H1014</f>
        <v>0.16033500000000001</v>
      </c>
      <c r="S1014" s="229">
        <v>0</v>
      </c>
      <c r="T1014" s="230">
        <f>S1014*H1014</f>
        <v>0</v>
      </c>
      <c r="U1014" s="40"/>
      <c r="V1014" s="40"/>
      <c r="W1014" s="40"/>
      <c r="X1014" s="40"/>
      <c r="Y1014" s="40"/>
      <c r="Z1014" s="40"/>
      <c r="AA1014" s="40"/>
      <c r="AB1014" s="40"/>
      <c r="AC1014" s="40"/>
      <c r="AD1014" s="40"/>
      <c r="AE1014" s="40"/>
      <c r="AR1014" s="231" t="s">
        <v>358</v>
      </c>
      <c r="AT1014" s="231" t="s">
        <v>220</v>
      </c>
      <c r="AU1014" s="231" t="s">
        <v>85</v>
      </c>
      <c r="AY1014" s="19" t="s">
        <v>133</v>
      </c>
      <c r="BE1014" s="232">
        <f>IF(N1014="základní",J1014,0)</f>
        <v>0</v>
      </c>
      <c r="BF1014" s="232">
        <f>IF(N1014="snížená",J1014,0)</f>
        <v>0</v>
      </c>
      <c r="BG1014" s="232">
        <f>IF(N1014="zákl. přenesená",J1014,0)</f>
        <v>0</v>
      </c>
      <c r="BH1014" s="232">
        <f>IF(N1014="sníž. přenesená",J1014,0)</f>
        <v>0</v>
      </c>
      <c r="BI1014" s="232">
        <f>IF(N1014="nulová",J1014,0)</f>
        <v>0</v>
      </c>
      <c r="BJ1014" s="19" t="s">
        <v>22</v>
      </c>
      <c r="BK1014" s="232">
        <f>ROUND(I1014*H1014,2)</f>
        <v>0</v>
      </c>
      <c r="BL1014" s="19" t="s">
        <v>256</v>
      </c>
      <c r="BM1014" s="231" t="s">
        <v>1440</v>
      </c>
    </row>
    <row r="1015" s="14" customFormat="1">
      <c r="A1015" s="14"/>
      <c r="B1015" s="244"/>
      <c r="C1015" s="245"/>
      <c r="D1015" s="235" t="s">
        <v>147</v>
      </c>
      <c r="E1015" s="246" t="s">
        <v>20</v>
      </c>
      <c r="F1015" s="247" t="s">
        <v>1441</v>
      </c>
      <c r="G1015" s="245"/>
      <c r="H1015" s="248">
        <v>534.45000000000005</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147</v>
      </c>
      <c r="AU1015" s="254" t="s">
        <v>85</v>
      </c>
      <c r="AV1015" s="14" t="s">
        <v>85</v>
      </c>
      <c r="AW1015" s="14" t="s">
        <v>38</v>
      </c>
      <c r="AX1015" s="14" t="s">
        <v>22</v>
      </c>
      <c r="AY1015" s="254" t="s">
        <v>133</v>
      </c>
    </row>
    <row r="1016" s="2" customFormat="1" ht="16.5" customHeight="1">
      <c r="A1016" s="40"/>
      <c r="B1016" s="41"/>
      <c r="C1016" s="220" t="s">
        <v>1442</v>
      </c>
      <c r="D1016" s="220" t="s">
        <v>136</v>
      </c>
      <c r="E1016" s="221" t="s">
        <v>1443</v>
      </c>
      <c r="F1016" s="222" t="s">
        <v>1444</v>
      </c>
      <c r="G1016" s="223" t="s">
        <v>183</v>
      </c>
      <c r="H1016" s="224">
        <v>509</v>
      </c>
      <c r="I1016" s="225"/>
      <c r="J1016" s="226">
        <f>ROUND(I1016*H1016,2)</f>
        <v>0</v>
      </c>
      <c r="K1016" s="222" t="s">
        <v>207</v>
      </c>
      <c r="L1016" s="46"/>
      <c r="M1016" s="227" t="s">
        <v>20</v>
      </c>
      <c r="N1016" s="228" t="s">
        <v>47</v>
      </c>
      <c r="O1016" s="86"/>
      <c r="P1016" s="229">
        <f>O1016*H1016</f>
        <v>0</v>
      </c>
      <c r="Q1016" s="229">
        <v>0</v>
      </c>
      <c r="R1016" s="229">
        <f>Q1016*H1016</f>
        <v>0</v>
      </c>
      <c r="S1016" s="229">
        <v>0</v>
      </c>
      <c r="T1016" s="230">
        <f>S1016*H1016</f>
        <v>0</v>
      </c>
      <c r="U1016" s="40"/>
      <c r="V1016" s="40"/>
      <c r="W1016" s="40"/>
      <c r="X1016" s="40"/>
      <c r="Y1016" s="40"/>
      <c r="Z1016" s="40"/>
      <c r="AA1016" s="40"/>
      <c r="AB1016" s="40"/>
      <c r="AC1016" s="40"/>
      <c r="AD1016" s="40"/>
      <c r="AE1016" s="40"/>
      <c r="AR1016" s="231" t="s">
        <v>256</v>
      </c>
      <c r="AT1016" s="231" t="s">
        <v>136</v>
      </c>
      <c r="AU1016" s="231" t="s">
        <v>85</v>
      </c>
      <c r="AY1016" s="19" t="s">
        <v>133</v>
      </c>
      <c r="BE1016" s="232">
        <f>IF(N1016="základní",J1016,0)</f>
        <v>0</v>
      </c>
      <c r="BF1016" s="232">
        <f>IF(N1016="snížená",J1016,0)</f>
        <v>0</v>
      </c>
      <c r="BG1016" s="232">
        <f>IF(N1016="zákl. přenesená",J1016,0)</f>
        <v>0</v>
      </c>
      <c r="BH1016" s="232">
        <f>IF(N1016="sníž. přenesená",J1016,0)</f>
        <v>0</v>
      </c>
      <c r="BI1016" s="232">
        <f>IF(N1016="nulová",J1016,0)</f>
        <v>0</v>
      </c>
      <c r="BJ1016" s="19" t="s">
        <v>22</v>
      </c>
      <c r="BK1016" s="232">
        <f>ROUND(I1016*H1016,2)</f>
        <v>0</v>
      </c>
      <c r="BL1016" s="19" t="s">
        <v>256</v>
      </c>
      <c r="BM1016" s="231" t="s">
        <v>1445</v>
      </c>
    </row>
    <row r="1017" s="2" customFormat="1">
      <c r="A1017" s="40"/>
      <c r="B1017" s="41"/>
      <c r="C1017" s="42"/>
      <c r="D1017" s="235" t="s">
        <v>288</v>
      </c>
      <c r="E1017" s="42"/>
      <c r="F1017" s="276" t="s">
        <v>1446</v>
      </c>
      <c r="G1017" s="42"/>
      <c r="H1017" s="42"/>
      <c r="I1017" s="138"/>
      <c r="J1017" s="42"/>
      <c r="K1017" s="42"/>
      <c r="L1017" s="46"/>
      <c r="M1017" s="277"/>
      <c r="N1017" s="278"/>
      <c r="O1017" s="86"/>
      <c r="P1017" s="86"/>
      <c r="Q1017" s="86"/>
      <c r="R1017" s="86"/>
      <c r="S1017" s="86"/>
      <c r="T1017" s="87"/>
      <c r="U1017" s="40"/>
      <c r="V1017" s="40"/>
      <c r="W1017" s="40"/>
      <c r="X1017" s="40"/>
      <c r="Y1017" s="40"/>
      <c r="Z1017" s="40"/>
      <c r="AA1017" s="40"/>
      <c r="AB1017" s="40"/>
      <c r="AC1017" s="40"/>
      <c r="AD1017" s="40"/>
      <c r="AE1017" s="40"/>
      <c r="AT1017" s="19" t="s">
        <v>288</v>
      </c>
      <c r="AU1017" s="19" t="s">
        <v>85</v>
      </c>
    </row>
    <row r="1018" s="13" customFormat="1">
      <c r="A1018" s="13"/>
      <c r="B1018" s="233"/>
      <c r="C1018" s="234"/>
      <c r="D1018" s="235" t="s">
        <v>147</v>
      </c>
      <c r="E1018" s="236" t="s">
        <v>20</v>
      </c>
      <c r="F1018" s="237" t="s">
        <v>1435</v>
      </c>
      <c r="G1018" s="234"/>
      <c r="H1018" s="236" t="s">
        <v>20</v>
      </c>
      <c r="I1018" s="238"/>
      <c r="J1018" s="234"/>
      <c r="K1018" s="234"/>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147</v>
      </c>
      <c r="AU1018" s="243" t="s">
        <v>85</v>
      </c>
      <c r="AV1018" s="13" t="s">
        <v>22</v>
      </c>
      <c r="AW1018" s="13" t="s">
        <v>38</v>
      </c>
      <c r="AX1018" s="13" t="s">
        <v>76</v>
      </c>
      <c r="AY1018" s="243" t="s">
        <v>133</v>
      </c>
    </row>
    <row r="1019" s="14" customFormat="1">
      <c r="A1019" s="14"/>
      <c r="B1019" s="244"/>
      <c r="C1019" s="245"/>
      <c r="D1019" s="235" t="s">
        <v>147</v>
      </c>
      <c r="E1019" s="246" t="s">
        <v>20</v>
      </c>
      <c r="F1019" s="247" t="s">
        <v>1436</v>
      </c>
      <c r="G1019" s="245"/>
      <c r="H1019" s="248">
        <v>509</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147</v>
      </c>
      <c r="AU1019" s="254" t="s">
        <v>85</v>
      </c>
      <c r="AV1019" s="14" t="s">
        <v>85</v>
      </c>
      <c r="AW1019" s="14" t="s">
        <v>38</v>
      </c>
      <c r="AX1019" s="14" t="s">
        <v>22</v>
      </c>
      <c r="AY1019" s="254" t="s">
        <v>133</v>
      </c>
    </row>
    <row r="1020" s="2" customFormat="1" ht="16.5" customHeight="1">
      <c r="A1020" s="40"/>
      <c r="B1020" s="41"/>
      <c r="C1020" s="220" t="s">
        <v>1447</v>
      </c>
      <c r="D1020" s="220" t="s">
        <v>136</v>
      </c>
      <c r="E1020" s="221" t="s">
        <v>1448</v>
      </c>
      <c r="F1020" s="222" t="s">
        <v>1449</v>
      </c>
      <c r="G1020" s="223" t="s">
        <v>354</v>
      </c>
      <c r="H1020" s="224">
        <v>800</v>
      </c>
      <c r="I1020" s="225"/>
      <c r="J1020" s="226">
        <f>ROUND(I1020*H1020,2)</f>
        <v>0</v>
      </c>
      <c r="K1020" s="222" t="s">
        <v>207</v>
      </c>
      <c r="L1020" s="46"/>
      <c r="M1020" s="227" t="s">
        <v>20</v>
      </c>
      <c r="N1020" s="228" t="s">
        <v>47</v>
      </c>
      <c r="O1020" s="86"/>
      <c r="P1020" s="229">
        <f>O1020*H1020</f>
        <v>0</v>
      </c>
      <c r="Q1020" s="229">
        <v>0</v>
      </c>
      <c r="R1020" s="229">
        <f>Q1020*H1020</f>
        <v>0</v>
      </c>
      <c r="S1020" s="229">
        <v>0</v>
      </c>
      <c r="T1020" s="230">
        <f>S1020*H1020</f>
        <v>0</v>
      </c>
      <c r="U1020" s="40"/>
      <c r="V1020" s="40"/>
      <c r="W1020" s="40"/>
      <c r="X1020" s="40"/>
      <c r="Y1020" s="40"/>
      <c r="Z1020" s="40"/>
      <c r="AA1020" s="40"/>
      <c r="AB1020" s="40"/>
      <c r="AC1020" s="40"/>
      <c r="AD1020" s="40"/>
      <c r="AE1020" s="40"/>
      <c r="AR1020" s="231" t="s">
        <v>256</v>
      </c>
      <c r="AT1020" s="231" t="s">
        <v>136</v>
      </c>
      <c r="AU1020" s="231" t="s">
        <v>85</v>
      </c>
      <c r="AY1020" s="19" t="s">
        <v>133</v>
      </c>
      <c r="BE1020" s="232">
        <f>IF(N1020="základní",J1020,0)</f>
        <v>0</v>
      </c>
      <c r="BF1020" s="232">
        <f>IF(N1020="snížená",J1020,0)</f>
        <v>0</v>
      </c>
      <c r="BG1020" s="232">
        <f>IF(N1020="zákl. přenesená",J1020,0)</f>
        <v>0</v>
      </c>
      <c r="BH1020" s="232">
        <f>IF(N1020="sníž. přenesená",J1020,0)</f>
        <v>0</v>
      </c>
      <c r="BI1020" s="232">
        <f>IF(N1020="nulová",J1020,0)</f>
        <v>0</v>
      </c>
      <c r="BJ1020" s="19" t="s">
        <v>22</v>
      </c>
      <c r="BK1020" s="232">
        <f>ROUND(I1020*H1020,2)</f>
        <v>0</v>
      </c>
      <c r="BL1020" s="19" t="s">
        <v>256</v>
      </c>
      <c r="BM1020" s="231" t="s">
        <v>1450</v>
      </c>
    </row>
    <row r="1021" s="2" customFormat="1">
      <c r="A1021" s="40"/>
      <c r="B1021" s="41"/>
      <c r="C1021" s="42"/>
      <c r="D1021" s="235" t="s">
        <v>288</v>
      </c>
      <c r="E1021" s="42"/>
      <c r="F1021" s="276" t="s">
        <v>1446</v>
      </c>
      <c r="G1021" s="42"/>
      <c r="H1021" s="42"/>
      <c r="I1021" s="138"/>
      <c r="J1021" s="42"/>
      <c r="K1021" s="42"/>
      <c r="L1021" s="46"/>
      <c r="M1021" s="277"/>
      <c r="N1021" s="278"/>
      <c r="O1021" s="86"/>
      <c r="P1021" s="86"/>
      <c r="Q1021" s="86"/>
      <c r="R1021" s="86"/>
      <c r="S1021" s="86"/>
      <c r="T1021" s="87"/>
      <c r="U1021" s="40"/>
      <c r="V1021" s="40"/>
      <c r="W1021" s="40"/>
      <c r="X1021" s="40"/>
      <c r="Y1021" s="40"/>
      <c r="Z1021" s="40"/>
      <c r="AA1021" s="40"/>
      <c r="AB1021" s="40"/>
      <c r="AC1021" s="40"/>
      <c r="AD1021" s="40"/>
      <c r="AE1021" s="40"/>
      <c r="AT1021" s="19" t="s">
        <v>288</v>
      </c>
      <c r="AU1021" s="19" t="s">
        <v>85</v>
      </c>
    </row>
    <row r="1022" s="14" customFormat="1">
      <c r="A1022" s="14"/>
      <c r="B1022" s="244"/>
      <c r="C1022" s="245"/>
      <c r="D1022" s="235" t="s">
        <v>147</v>
      </c>
      <c r="E1022" s="246" t="s">
        <v>20</v>
      </c>
      <c r="F1022" s="247" t="s">
        <v>1451</v>
      </c>
      <c r="G1022" s="245"/>
      <c r="H1022" s="248">
        <v>800</v>
      </c>
      <c r="I1022" s="249"/>
      <c r="J1022" s="245"/>
      <c r="K1022" s="245"/>
      <c r="L1022" s="250"/>
      <c r="M1022" s="251"/>
      <c r="N1022" s="252"/>
      <c r="O1022" s="252"/>
      <c r="P1022" s="252"/>
      <c r="Q1022" s="252"/>
      <c r="R1022" s="252"/>
      <c r="S1022" s="252"/>
      <c r="T1022" s="253"/>
      <c r="U1022" s="14"/>
      <c r="V1022" s="14"/>
      <c r="W1022" s="14"/>
      <c r="X1022" s="14"/>
      <c r="Y1022" s="14"/>
      <c r="Z1022" s="14"/>
      <c r="AA1022" s="14"/>
      <c r="AB1022" s="14"/>
      <c r="AC1022" s="14"/>
      <c r="AD1022" s="14"/>
      <c r="AE1022" s="14"/>
      <c r="AT1022" s="254" t="s">
        <v>147</v>
      </c>
      <c r="AU1022" s="254" t="s">
        <v>85</v>
      </c>
      <c r="AV1022" s="14" t="s">
        <v>85</v>
      </c>
      <c r="AW1022" s="14" t="s">
        <v>38</v>
      </c>
      <c r="AX1022" s="14" t="s">
        <v>22</v>
      </c>
      <c r="AY1022" s="254" t="s">
        <v>133</v>
      </c>
    </row>
    <row r="1023" s="2" customFormat="1" ht="16.5" customHeight="1">
      <c r="A1023" s="40"/>
      <c r="B1023" s="41"/>
      <c r="C1023" s="220" t="s">
        <v>1452</v>
      </c>
      <c r="D1023" s="220" t="s">
        <v>136</v>
      </c>
      <c r="E1023" s="221" t="s">
        <v>1453</v>
      </c>
      <c r="F1023" s="222" t="s">
        <v>1454</v>
      </c>
      <c r="G1023" s="223" t="s">
        <v>183</v>
      </c>
      <c r="H1023" s="224">
        <v>400</v>
      </c>
      <c r="I1023" s="225"/>
      <c r="J1023" s="226">
        <f>ROUND(I1023*H1023,2)</f>
        <v>0</v>
      </c>
      <c r="K1023" s="222" t="s">
        <v>207</v>
      </c>
      <c r="L1023" s="46"/>
      <c r="M1023" s="227" t="s">
        <v>20</v>
      </c>
      <c r="N1023" s="228" t="s">
        <v>47</v>
      </c>
      <c r="O1023" s="86"/>
      <c r="P1023" s="229">
        <f>O1023*H1023</f>
        <v>0</v>
      </c>
      <c r="Q1023" s="229">
        <v>0</v>
      </c>
      <c r="R1023" s="229">
        <f>Q1023*H1023</f>
        <v>0</v>
      </c>
      <c r="S1023" s="229">
        <v>0</v>
      </c>
      <c r="T1023" s="230">
        <f>S1023*H1023</f>
        <v>0</v>
      </c>
      <c r="U1023" s="40"/>
      <c r="V1023" s="40"/>
      <c r="W1023" s="40"/>
      <c r="X1023" s="40"/>
      <c r="Y1023" s="40"/>
      <c r="Z1023" s="40"/>
      <c r="AA1023" s="40"/>
      <c r="AB1023" s="40"/>
      <c r="AC1023" s="40"/>
      <c r="AD1023" s="40"/>
      <c r="AE1023" s="40"/>
      <c r="AR1023" s="231" t="s">
        <v>256</v>
      </c>
      <c r="AT1023" s="231" t="s">
        <v>136</v>
      </c>
      <c r="AU1023" s="231" t="s">
        <v>85</v>
      </c>
      <c r="AY1023" s="19" t="s">
        <v>133</v>
      </c>
      <c r="BE1023" s="232">
        <f>IF(N1023="základní",J1023,0)</f>
        <v>0</v>
      </c>
      <c r="BF1023" s="232">
        <f>IF(N1023="snížená",J1023,0)</f>
        <v>0</v>
      </c>
      <c r="BG1023" s="232">
        <f>IF(N1023="zákl. přenesená",J1023,0)</f>
        <v>0</v>
      </c>
      <c r="BH1023" s="232">
        <f>IF(N1023="sníž. přenesená",J1023,0)</f>
        <v>0</v>
      </c>
      <c r="BI1023" s="232">
        <f>IF(N1023="nulová",J1023,0)</f>
        <v>0</v>
      </c>
      <c r="BJ1023" s="19" t="s">
        <v>22</v>
      </c>
      <c r="BK1023" s="232">
        <f>ROUND(I1023*H1023,2)</f>
        <v>0</v>
      </c>
      <c r="BL1023" s="19" t="s">
        <v>256</v>
      </c>
      <c r="BM1023" s="231" t="s">
        <v>1455</v>
      </c>
    </row>
    <row r="1024" s="2" customFormat="1">
      <c r="A1024" s="40"/>
      <c r="B1024" s="41"/>
      <c r="C1024" s="42"/>
      <c r="D1024" s="235" t="s">
        <v>288</v>
      </c>
      <c r="E1024" s="42"/>
      <c r="F1024" s="276" t="s">
        <v>1446</v>
      </c>
      <c r="G1024" s="42"/>
      <c r="H1024" s="42"/>
      <c r="I1024" s="138"/>
      <c r="J1024" s="42"/>
      <c r="K1024" s="42"/>
      <c r="L1024" s="46"/>
      <c r="M1024" s="277"/>
      <c r="N1024" s="278"/>
      <c r="O1024" s="86"/>
      <c r="P1024" s="86"/>
      <c r="Q1024" s="86"/>
      <c r="R1024" s="86"/>
      <c r="S1024" s="86"/>
      <c r="T1024" s="87"/>
      <c r="U1024" s="40"/>
      <c r="V1024" s="40"/>
      <c r="W1024" s="40"/>
      <c r="X1024" s="40"/>
      <c r="Y1024" s="40"/>
      <c r="Z1024" s="40"/>
      <c r="AA1024" s="40"/>
      <c r="AB1024" s="40"/>
      <c r="AC1024" s="40"/>
      <c r="AD1024" s="40"/>
      <c r="AE1024" s="40"/>
      <c r="AT1024" s="19" t="s">
        <v>288</v>
      </c>
      <c r="AU1024" s="19" t="s">
        <v>85</v>
      </c>
    </row>
    <row r="1025" s="14" customFormat="1">
      <c r="A1025" s="14"/>
      <c r="B1025" s="244"/>
      <c r="C1025" s="245"/>
      <c r="D1025" s="235" t="s">
        <v>147</v>
      </c>
      <c r="E1025" s="246" t="s">
        <v>20</v>
      </c>
      <c r="F1025" s="247" t="s">
        <v>1456</v>
      </c>
      <c r="G1025" s="245"/>
      <c r="H1025" s="248">
        <v>400</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147</v>
      </c>
      <c r="AU1025" s="254" t="s">
        <v>85</v>
      </c>
      <c r="AV1025" s="14" t="s">
        <v>85</v>
      </c>
      <c r="AW1025" s="14" t="s">
        <v>38</v>
      </c>
      <c r="AX1025" s="14" t="s">
        <v>22</v>
      </c>
      <c r="AY1025" s="254" t="s">
        <v>133</v>
      </c>
    </row>
    <row r="1026" s="2" customFormat="1" ht="16.5" customHeight="1">
      <c r="A1026" s="40"/>
      <c r="B1026" s="41"/>
      <c r="C1026" s="266" t="s">
        <v>1457</v>
      </c>
      <c r="D1026" s="266" t="s">
        <v>220</v>
      </c>
      <c r="E1026" s="267" t="s">
        <v>1458</v>
      </c>
      <c r="F1026" s="268" t="s">
        <v>1459</v>
      </c>
      <c r="G1026" s="269" t="s">
        <v>354</v>
      </c>
      <c r="H1026" s="270">
        <v>924</v>
      </c>
      <c r="I1026" s="271"/>
      <c r="J1026" s="272">
        <f>ROUND(I1026*H1026,2)</f>
        <v>0</v>
      </c>
      <c r="K1026" s="268" t="s">
        <v>207</v>
      </c>
      <c r="L1026" s="273"/>
      <c r="M1026" s="274" t="s">
        <v>20</v>
      </c>
      <c r="N1026" s="275" t="s">
        <v>47</v>
      </c>
      <c r="O1026" s="86"/>
      <c r="P1026" s="229">
        <f>O1026*H1026</f>
        <v>0</v>
      </c>
      <c r="Q1026" s="229">
        <v>0</v>
      </c>
      <c r="R1026" s="229">
        <f>Q1026*H1026</f>
        <v>0</v>
      </c>
      <c r="S1026" s="229">
        <v>0</v>
      </c>
      <c r="T1026" s="230">
        <f>S1026*H1026</f>
        <v>0</v>
      </c>
      <c r="U1026" s="40"/>
      <c r="V1026" s="40"/>
      <c r="W1026" s="40"/>
      <c r="X1026" s="40"/>
      <c r="Y1026" s="40"/>
      <c r="Z1026" s="40"/>
      <c r="AA1026" s="40"/>
      <c r="AB1026" s="40"/>
      <c r="AC1026" s="40"/>
      <c r="AD1026" s="40"/>
      <c r="AE1026" s="40"/>
      <c r="AR1026" s="231" t="s">
        <v>358</v>
      </c>
      <c r="AT1026" s="231" t="s">
        <v>220</v>
      </c>
      <c r="AU1026" s="231" t="s">
        <v>85</v>
      </c>
      <c r="AY1026" s="19" t="s">
        <v>133</v>
      </c>
      <c r="BE1026" s="232">
        <f>IF(N1026="základní",J1026,0)</f>
        <v>0</v>
      </c>
      <c r="BF1026" s="232">
        <f>IF(N1026="snížená",J1026,0)</f>
        <v>0</v>
      </c>
      <c r="BG1026" s="232">
        <f>IF(N1026="zákl. přenesená",J1026,0)</f>
        <v>0</v>
      </c>
      <c r="BH1026" s="232">
        <f>IF(N1026="sníž. přenesená",J1026,0)</f>
        <v>0</v>
      </c>
      <c r="BI1026" s="232">
        <f>IF(N1026="nulová",J1026,0)</f>
        <v>0</v>
      </c>
      <c r="BJ1026" s="19" t="s">
        <v>22</v>
      </c>
      <c r="BK1026" s="232">
        <f>ROUND(I1026*H1026,2)</f>
        <v>0</v>
      </c>
      <c r="BL1026" s="19" t="s">
        <v>256</v>
      </c>
      <c r="BM1026" s="231" t="s">
        <v>1460</v>
      </c>
    </row>
    <row r="1027" s="14" customFormat="1">
      <c r="A1027" s="14"/>
      <c r="B1027" s="244"/>
      <c r="C1027" s="245"/>
      <c r="D1027" s="235" t="s">
        <v>147</v>
      </c>
      <c r="E1027" s="246" t="s">
        <v>20</v>
      </c>
      <c r="F1027" s="247" t="s">
        <v>1461</v>
      </c>
      <c r="G1027" s="245"/>
      <c r="H1027" s="248">
        <v>880</v>
      </c>
      <c r="I1027" s="249"/>
      <c r="J1027" s="245"/>
      <c r="K1027" s="245"/>
      <c r="L1027" s="250"/>
      <c r="M1027" s="251"/>
      <c r="N1027" s="252"/>
      <c r="O1027" s="252"/>
      <c r="P1027" s="252"/>
      <c r="Q1027" s="252"/>
      <c r="R1027" s="252"/>
      <c r="S1027" s="252"/>
      <c r="T1027" s="253"/>
      <c r="U1027" s="14"/>
      <c r="V1027" s="14"/>
      <c r="W1027" s="14"/>
      <c r="X1027" s="14"/>
      <c r="Y1027" s="14"/>
      <c r="Z1027" s="14"/>
      <c r="AA1027" s="14"/>
      <c r="AB1027" s="14"/>
      <c r="AC1027" s="14"/>
      <c r="AD1027" s="14"/>
      <c r="AE1027" s="14"/>
      <c r="AT1027" s="254" t="s">
        <v>147</v>
      </c>
      <c r="AU1027" s="254" t="s">
        <v>85</v>
      </c>
      <c r="AV1027" s="14" t="s">
        <v>85</v>
      </c>
      <c r="AW1027" s="14" t="s">
        <v>38</v>
      </c>
      <c r="AX1027" s="14" t="s">
        <v>22</v>
      </c>
      <c r="AY1027" s="254" t="s">
        <v>133</v>
      </c>
    </row>
    <row r="1028" s="14" customFormat="1">
      <c r="A1028" s="14"/>
      <c r="B1028" s="244"/>
      <c r="C1028" s="245"/>
      <c r="D1028" s="235" t="s">
        <v>147</v>
      </c>
      <c r="E1028" s="245"/>
      <c r="F1028" s="247" t="s">
        <v>1462</v>
      </c>
      <c r="G1028" s="245"/>
      <c r="H1028" s="248">
        <v>924</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147</v>
      </c>
      <c r="AU1028" s="254" t="s">
        <v>85</v>
      </c>
      <c r="AV1028" s="14" t="s">
        <v>85</v>
      </c>
      <c r="AW1028" s="14" t="s">
        <v>4</v>
      </c>
      <c r="AX1028" s="14" t="s">
        <v>22</v>
      </c>
      <c r="AY1028" s="254" t="s">
        <v>133</v>
      </c>
    </row>
    <row r="1029" s="2" customFormat="1" ht="16.5" customHeight="1">
      <c r="A1029" s="40"/>
      <c r="B1029" s="41"/>
      <c r="C1029" s="266" t="s">
        <v>1463</v>
      </c>
      <c r="D1029" s="266" t="s">
        <v>220</v>
      </c>
      <c r="E1029" s="267" t="s">
        <v>1464</v>
      </c>
      <c r="F1029" s="268" t="s">
        <v>1465</v>
      </c>
      <c r="G1029" s="269" t="s">
        <v>183</v>
      </c>
      <c r="H1029" s="270">
        <v>1049.895</v>
      </c>
      <c r="I1029" s="271"/>
      <c r="J1029" s="272">
        <f>ROUND(I1029*H1029,2)</f>
        <v>0</v>
      </c>
      <c r="K1029" s="268" t="s">
        <v>207</v>
      </c>
      <c r="L1029" s="273"/>
      <c r="M1029" s="274" t="s">
        <v>20</v>
      </c>
      <c r="N1029" s="275" t="s">
        <v>47</v>
      </c>
      <c r="O1029" s="86"/>
      <c r="P1029" s="229">
        <f>O1029*H1029</f>
        <v>0</v>
      </c>
      <c r="Q1029" s="229">
        <v>0</v>
      </c>
      <c r="R1029" s="229">
        <f>Q1029*H1029</f>
        <v>0</v>
      </c>
      <c r="S1029" s="229">
        <v>0</v>
      </c>
      <c r="T1029" s="230">
        <f>S1029*H1029</f>
        <v>0</v>
      </c>
      <c r="U1029" s="40"/>
      <c r="V1029" s="40"/>
      <c r="W1029" s="40"/>
      <c r="X1029" s="40"/>
      <c r="Y1029" s="40"/>
      <c r="Z1029" s="40"/>
      <c r="AA1029" s="40"/>
      <c r="AB1029" s="40"/>
      <c r="AC1029" s="40"/>
      <c r="AD1029" s="40"/>
      <c r="AE1029" s="40"/>
      <c r="AR1029" s="231" t="s">
        <v>358</v>
      </c>
      <c r="AT1029" s="231" t="s">
        <v>220</v>
      </c>
      <c r="AU1029" s="231" t="s">
        <v>85</v>
      </c>
      <c r="AY1029" s="19" t="s">
        <v>133</v>
      </c>
      <c r="BE1029" s="232">
        <f>IF(N1029="základní",J1029,0)</f>
        <v>0</v>
      </c>
      <c r="BF1029" s="232">
        <f>IF(N1029="snížená",J1029,0)</f>
        <v>0</v>
      </c>
      <c r="BG1029" s="232">
        <f>IF(N1029="zákl. přenesená",J1029,0)</f>
        <v>0</v>
      </c>
      <c r="BH1029" s="232">
        <f>IF(N1029="sníž. přenesená",J1029,0)</f>
        <v>0</v>
      </c>
      <c r="BI1029" s="232">
        <f>IF(N1029="nulová",J1029,0)</f>
        <v>0</v>
      </c>
      <c r="BJ1029" s="19" t="s">
        <v>22</v>
      </c>
      <c r="BK1029" s="232">
        <f>ROUND(I1029*H1029,2)</f>
        <v>0</v>
      </c>
      <c r="BL1029" s="19" t="s">
        <v>256</v>
      </c>
      <c r="BM1029" s="231" t="s">
        <v>1466</v>
      </c>
    </row>
    <row r="1030" s="14" customFormat="1">
      <c r="A1030" s="14"/>
      <c r="B1030" s="244"/>
      <c r="C1030" s="245"/>
      <c r="D1030" s="235" t="s">
        <v>147</v>
      </c>
      <c r="E1030" s="246" t="s">
        <v>20</v>
      </c>
      <c r="F1030" s="247" t="s">
        <v>1467</v>
      </c>
      <c r="G1030" s="245"/>
      <c r="H1030" s="248">
        <v>999.89999999999998</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147</v>
      </c>
      <c r="AU1030" s="254" t="s">
        <v>85</v>
      </c>
      <c r="AV1030" s="14" t="s">
        <v>85</v>
      </c>
      <c r="AW1030" s="14" t="s">
        <v>38</v>
      </c>
      <c r="AX1030" s="14" t="s">
        <v>22</v>
      </c>
      <c r="AY1030" s="254" t="s">
        <v>133</v>
      </c>
    </row>
    <row r="1031" s="14" customFormat="1">
      <c r="A1031" s="14"/>
      <c r="B1031" s="244"/>
      <c r="C1031" s="245"/>
      <c r="D1031" s="235" t="s">
        <v>147</v>
      </c>
      <c r="E1031" s="245"/>
      <c r="F1031" s="247" t="s">
        <v>1468</v>
      </c>
      <c r="G1031" s="245"/>
      <c r="H1031" s="248">
        <v>1049.895</v>
      </c>
      <c r="I1031" s="249"/>
      <c r="J1031" s="245"/>
      <c r="K1031" s="245"/>
      <c r="L1031" s="250"/>
      <c r="M1031" s="251"/>
      <c r="N1031" s="252"/>
      <c r="O1031" s="252"/>
      <c r="P1031" s="252"/>
      <c r="Q1031" s="252"/>
      <c r="R1031" s="252"/>
      <c r="S1031" s="252"/>
      <c r="T1031" s="253"/>
      <c r="U1031" s="14"/>
      <c r="V1031" s="14"/>
      <c r="W1031" s="14"/>
      <c r="X1031" s="14"/>
      <c r="Y1031" s="14"/>
      <c r="Z1031" s="14"/>
      <c r="AA1031" s="14"/>
      <c r="AB1031" s="14"/>
      <c r="AC1031" s="14"/>
      <c r="AD1031" s="14"/>
      <c r="AE1031" s="14"/>
      <c r="AT1031" s="254" t="s">
        <v>147</v>
      </c>
      <c r="AU1031" s="254" t="s">
        <v>85</v>
      </c>
      <c r="AV1031" s="14" t="s">
        <v>85</v>
      </c>
      <c r="AW1031" s="14" t="s">
        <v>4</v>
      </c>
      <c r="AX1031" s="14" t="s">
        <v>22</v>
      </c>
      <c r="AY1031" s="254" t="s">
        <v>133</v>
      </c>
    </row>
    <row r="1032" s="2" customFormat="1" ht="16.5" customHeight="1">
      <c r="A1032" s="40"/>
      <c r="B1032" s="41"/>
      <c r="C1032" s="220" t="s">
        <v>1469</v>
      </c>
      <c r="D1032" s="220" t="s">
        <v>136</v>
      </c>
      <c r="E1032" s="221" t="s">
        <v>1470</v>
      </c>
      <c r="F1032" s="222" t="s">
        <v>1471</v>
      </c>
      <c r="G1032" s="223" t="s">
        <v>183</v>
      </c>
      <c r="H1032" s="224">
        <v>52.741999999999997</v>
      </c>
      <c r="I1032" s="225"/>
      <c r="J1032" s="226">
        <f>ROUND(I1032*H1032,2)</f>
        <v>0</v>
      </c>
      <c r="K1032" s="222" t="s">
        <v>207</v>
      </c>
      <c r="L1032" s="46"/>
      <c r="M1032" s="227" t="s">
        <v>20</v>
      </c>
      <c r="N1032" s="228" t="s">
        <v>47</v>
      </c>
      <c r="O1032" s="86"/>
      <c r="P1032" s="229">
        <f>O1032*H1032</f>
        <v>0</v>
      </c>
      <c r="Q1032" s="229">
        <v>2.0000000000000002E-05</v>
      </c>
      <c r="R1032" s="229">
        <f>Q1032*H1032</f>
        <v>0.00105484</v>
      </c>
      <c r="S1032" s="229">
        <v>0</v>
      </c>
      <c r="T1032" s="230">
        <f>S1032*H1032</f>
        <v>0</v>
      </c>
      <c r="U1032" s="40"/>
      <c r="V1032" s="40"/>
      <c r="W1032" s="40"/>
      <c r="X1032" s="40"/>
      <c r="Y1032" s="40"/>
      <c r="Z1032" s="40"/>
      <c r="AA1032" s="40"/>
      <c r="AB1032" s="40"/>
      <c r="AC1032" s="40"/>
      <c r="AD1032" s="40"/>
      <c r="AE1032" s="40"/>
      <c r="AR1032" s="231" t="s">
        <v>256</v>
      </c>
      <c r="AT1032" s="231" t="s">
        <v>136</v>
      </c>
      <c r="AU1032" s="231" t="s">
        <v>85</v>
      </c>
      <c r="AY1032" s="19" t="s">
        <v>133</v>
      </c>
      <c r="BE1032" s="232">
        <f>IF(N1032="základní",J1032,0)</f>
        <v>0</v>
      </c>
      <c r="BF1032" s="232">
        <f>IF(N1032="snížená",J1032,0)</f>
        <v>0</v>
      </c>
      <c r="BG1032" s="232">
        <f>IF(N1032="zákl. přenesená",J1032,0)</f>
        <v>0</v>
      </c>
      <c r="BH1032" s="232">
        <f>IF(N1032="sníž. přenesená",J1032,0)</f>
        <v>0</v>
      </c>
      <c r="BI1032" s="232">
        <f>IF(N1032="nulová",J1032,0)</f>
        <v>0</v>
      </c>
      <c r="BJ1032" s="19" t="s">
        <v>22</v>
      </c>
      <c r="BK1032" s="232">
        <f>ROUND(I1032*H1032,2)</f>
        <v>0</v>
      </c>
      <c r="BL1032" s="19" t="s">
        <v>256</v>
      </c>
      <c r="BM1032" s="231" t="s">
        <v>1472</v>
      </c>
    </row>
    <row r="1033" s="13" customFormat="1">
      <c r="A1033" s="13"/>
      <c r="B1033" s="233"/>
      <c r="C1033" s="234"/>
      <c r="D1033" s="235" t="s">
        <v>147</v>
      </c>
      <c r="E1033" s="236" t="s">
        <v>20</v>
      </c>
      <c r="F1033" s="237" t="s">
        <v>708</v>
      </c>
      <c r="G1033" s="234"/>
      <c r="H1033" s="236" t="s">
        <v>20</v>
      </c>
      <c r="I1033" s="238"/>
      <c r="J1033" s="234"/>
      <c r="K1033" s="234"/>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147</v>
      </c>
      <c r="AU1033" s="243" t="s">
        <v>85</v>
      </c>
      <c r="AV1033" s="13" t="s">
        <v>22</v>
      </c>
      <c r="AW1033" s="13" t="s">
        <v>38</v>
      </c>
      <c r="AX1033" s="13" t="s">
        <v>76</v>
      </c>
      <c r="AY1033" s="243" t="s">
        <v>133</v>
      </c>
    </row>
    <row r="1034" s="14" customFormat="1">
      <c r="A1034" s="14"/>
      <c r="B1034" s="244"/>
      <c r="C1034" s="245"/>
      <c r="D1034" s="235" t="s">
        <v>147</v>
      </c>
      <c r="E1034" s="246" t="s">
        <v>20</v>
      </c>
      <c r="F1034" s="247" t="s">
        <v>1473</v>
      </c>
      <c r="G1034" s="245"/>
      <c r="H1034" s="248">
        <v>39.494</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147</v>
      </c>
      <c r="AU1034" s="254" t="s">
        <v>85</v>
      </c>
      <c r="AV1034" s="14" t="s">
        <v>85</v>
      </c>
      <c r="AW1034" s="14" t="s">
        <v>38</v>
      </c>
      <c r="AX1034" s="14" t="s">
        <v>76</v>
      </c>
      <c r="AY1034" s="254" t="s">
        <v>133</v>
      </c>
    </row>
    <row r="1035" s="14" customFormat="1">
      <c r="A1035" s="14"/>
      <c r="B1035" s="244"/>
      <c r="C1035" s="245"/>
      <c r="D1035" s="235" t="s">
        <v>147</v>
      </c>
      <c r="E1035" s="246" t="s">
        <v>20</v>
      </c>
      <c r="F1035" s="247" t="s">
        <v>1474</v>
      </c>
      <c r="G1035" s="245"/>
      <c r="H1035" s="248">
        <v>13.247999999999999</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147</v>
      </c>
      <c r="AU1035" s="254" t="s">
        <v>85</v>
      </c>
      <c r="AV1035" s="14" t="s">
        <v>85</v>
      </c>
      <c r="AW1035" s="14" t="s">
        <v>38</v>
      </c>
      <c r="AX1035" s="14" t="s">
        <v>76</v>
      </c>
      <c r="AY1035" s="254" t="s">
        <v>133</v>
      </c>
    </row>
    <row r="1036" s="15" customFormat="1">
      <c r="A1036" s="15"/>
      <c r="B1036" s="255"/>
      <c r="C1036" s="256"/>
      <c r="D1036" s="235" t="s">
        <v>147</v>
      </c>
      <c r="E1036" s="257" t="s">
        <v>20</v>
      </c>
      <c r="F1036" s="258" t="s">
        <v>159</v>
      </c>
      <c r="G1036" s="256"/>
      <c r="H1036" s="259">
        <v>52.741999999999997</v>
      </c>
      <c r="I1036" s="260"/>
      <c r="J1036" s="256"/>
      <c r="K1036" s="256"/>
      <c r="L1036" s="261"/>
      <c r="M1036" s="262"/>
      <c r="N1036" s="263"/>
      <c r="O1036" s="263"/>
      <c r="P1036" s="263"/>
      <c r="Q1036" s="263"/>
      <c r="R1036" s="263"/>
      <c r="S1036" s="263"/>
      <c r="T1036" s="264"/>
      <c r="U1036" s="15"/>
      <c r="V1036" s="15"/>
      <c r="W1036" s="15"/>
      <c r="X1036" s="15"/>
      <c r="Y1036" s="15"/>
      <c r="Z1036" s="15"/>
      <c r="AA1036" s="15"/>
      <c r="AB1036" s="15"/>
      <c r="AC1036" s="15"/>
      <c r="AD1036" s="15"/>
      <c r="AE1036" s="15"/>
      <c r="AT1036" s="265" t="s">
        <v>147</v>
      </c>
      <c r="AU1036" s="265" t="s">
        <v>85</v>
      </c>
      <c r="AV1036" s="15" t="s">
        <v>160</v>
      </c>
      <c r="AW1036" s="15" t="s">
        <v>38</v>
      </c>
      <c r="AX1036" s="15" t="s">
        <v>22</v>
      </c>
      <c r="AY1036" s="265" t="s">
        <v>133</v>
      </c>
    </row>
    <row r="1037" s="2" customFormat="1" ht="24" customHeight="1">
      <c r="A1037" s="40"/>
      <c r="B1037" s="41"/>
      <c r="C1037" s="220" t="s">
        <v>1475</v>
      </c>
      <c r="D1037" s="220" t="s">
        <v>136</v>
      </c>
      <c r="E1037" s="221" t="s">
        <v>1476</v>
      </c>
      <c r="F1037" s="222" t="s">
        <v>1477</v>
      </c>
      <c r="G1037" s="223" t="s">
        <v>183</v>
      </c>
      <c r="H1037" s="224">
        <v>690.67200000000003</v>
      </c>
      <c r="I1037" s="225"/>
      <c r="J1037" s="226">
        <f>ROUND(I1037*H1037,2)</f>
        <v>0</v>
      </c>
      <c r="K1037" s="222" t="s">
        <v>207</v>
      </c>
      <c r="L1037" s="46"/>
      <c r="M1037" s="227" t="s">
        <v>20</v>
      </c>
      <c r="N1037" s="228" t="s">
        <v>47</v>
      </c>
      <c r="O1037" s="86"/>
      <c r="P1037" s="229">
        <f>O1037*H1037</f>
        <v>0</v>
      </c>
      <c r="Q1037" s="229">
        <v>0.00013999999999999999</v>
      </c>
      <c r="R1037" s="229">
        <f>Q1037*H1037</f>
        <v>0.096694080000000002</v>
      </c>
      <c r="S1037" s="229">
        <v>0</v>
      </c>
      <c r="T1037" s="230">
        <f>S1037*H1037</f>
        <v>0</v>
      </c>
      <c r="U1037" s="40"/>
      <c r="V1037" s="40"/>
      <c r="W1037" s="40"/>
      <c r="X1037" s="40"/>
      <c r="Y1037" s="40"/>
      <c r="Z1037" s="40"/>
      <c r="AA1037" s="40"/>
      <c r="AB1037" s="40"/>
      <c r="AC1037" s="40"/>
      <c r="AD1037" s="40"/>
      <c r="AE1037" s="40"/>
      <c r="AR1037" s="231" t="s">
        <v>256</v>
      </c>
      <c r="AT1037" s="231" t="s">
        <v>136</v>
      </c>
      <c r="AU1037" s="231" t="s">
        <v>85</v>
      </c>
      <c r="AY1037" s="19" t="s">
        <v>133</v>
      </c>
      <c r="BE1037" s="232">
        <f>IF(N1037="základní",J1037,0)</f>
        <v>0</v>
      </c>
      <c r="BF1037" s="232">
        <f>IF(N1037="snížená",J1037,0)</f>
        <v>0</v>
      </c>
      <c r="BG1037" s="232">
        <f>IF(N1037="zákl. přenesená",J1037,0)</f>
        <v>0</v>
      </c>
      <c r="BH1037" s="232">
        <f>IF(N1037="sníž. přenesená",J1037,0)</f>
        <v>0</v>
      </c>
      <c r="BI1037" s="232">
        <f>IF(N1037="nulová",J1037,0)</f>
        <v>0</v>
      </c>
      <c r="BJ1037" s="19" t="s">
        <v>22</v>
      </c>
      <c r="BK1037" s="232">
        <f>ROUND(I1037*H1037,2)</f>
        <v>0</v>
      </c>
      <c r="BL1037" s="19" t="s">
        <v>256</v>
      </c>
      <c r="BM1037" s="231" t="s">
        <v>1478</v>
      </c>
    </row>
    <row r="1038" s="2" customFormat="1">
      <c r="A1038" s="40"/>
      <c r="B1038" s="41"/>
      <c r="C1038" s="42"/>
      <c r="D1038" s="235" t="s">
        <v>288</v>
      </c>
      <c r="E1038" s="42"/>
      <c r="F1038" s="276" t="s">
        <v>1479</v>
      </c>
      <c r="G1038" s="42"/>
      <c r="H1038" s="42"/>
      <c r="I1038" s="138"/>
      <c r="J1038" s="42"/>
      <c r="K1038" s="42"/>
      <c r="L1038" s="46"/>
      <c r="M1038" s="277"/>
      <c r="N1038" s="278"/>
      <c r="O1038" s="86"/>
      <c r="P1038" s="86"/>
      <c r="Q1038" s="86"/>
      <c r="R1038" s="86"/>
      <c r="S1038" s="86"/>
      <c r="T1038" s="87"/>
      <c r="U1038" s="40"/>
      <c r="V1038" s="40"/>
      <c r="W1038" s="40"/>
      <c r="X1038" s="40"/>
      <c r="Y1038" s="40"/>
      <c r="Z1038" s="40"/>
      <c r="AA1038" s="40"/>
      <c r="AB1038" s="40"/>
      <c r="AC1038" s="40"/>
      <c r="AD1038" s="40"/>
      <c r="AE1038" s="40"/>
      <c r="AT1038" s="19" t="s">
        <v>288</v>
      </c>
      <c r="AU1038" s="19" t="s">
        <v>85</v>
      </c>
    </row>
    <row r="1039" s="13" customFormat="1">
      <c r="A1039" s="13"/>
      <c r="B1039" s="233"/>
      <c r="C1039" s="234"/>
      <c r="D1039" s="235" t="s">
        <v>147</v>
      </c>
      <c r="E1039" s="236" t="s">
        <v>20</v>
      </c>
      <c r="F1039" s="237" t="s">
        <v>708</v>
      </c>
      <c r="G1039" s="234"/>
      <c r="H1039" s="236" t="s">
        <v>20</v>
      </c>
      <c r="I1039" s="238"/>
      <c r="J1039" s="234"/>
      <c r="K1039" s="234"/>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147</v>
      </c>
      <c r="AU1039" s="243" t="s">
        <v>85</v>
      </c>
      <c r="AV1039" s="13" t="s">
        <v>22</v>
      </c>
      <c r="AW1039" s="13" t="s">
        <v>38</v>
      </c>
      <c r="AX1039" s="13" t="s">
        <v>76</v>
      </c>
      <c r="AY1039" s="243" t="s">
        <v>133</v>
      </c>
    </row>
    <row r="1040" s="13" customFormat="1">
      <c r="A1040" s="13"/>
      <c r="B1040" s="233"/>
      <c r="C1040" s="234"/>
      <c r="D1040" s="235" t="s">
        <v>147</v>
      </c>
      <c r="E1040" s="236" t="s">
        <v>20</v>
      </c>
      <c r="F1040" s="237" t="s">
        <v>709</v>
      </c>
      <c r="G1040" s="234"/>
      <c r="H1040" s="236" t="s">
        <v>20</v>
      </c>
      <c r="I1040" s="238"/>
      <c r="J1040" s="234"/>
      <c r="K1040" s="234"/>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147</v>
      </c>
      <c r="AU1040" s="243" t="s">
        <v>85</v>
      </c>
      <c r="AV1040" s="13" t="s">
        <v>22</v>
      </c>
      <c r="AW1040" s="13" t="s">
        <v>38</v>
      </c>
      <c r="AX1040" s="13" t="s">
        <v>76</v>
      </c>
      <c r="AY1040" s="243" t="s">
        <v>133</v>
      </c>
    </row>
    <row r="1041" s="14" customFormat="1">
      <c r="A1041" s="14"/>
      <c r="B1041" s="244"/>
      <c r="C1041" s="245"/>
      <c r="D1041" s="235" t="s">
        <v>147</v>
      </c>
      <c r="E1041" s="246" t="s">
        <v>20</v>
      </c>
      <c r="F1041" s="247" t="s">
        <v>1480</v>
      </c>
      <c r="G1041" s="245"/>
      <c r="H1041" s="248">
        <v>354.334</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147</v>
      </c>
      <c r="AU1041" s="254" t="s">
        <v>85</v>
      </c>
      <c r="AV1041" s="14" t="s">
        <v>85</v>
      </c>
      <c r="AW1041" s="14" t="s">
        <v>38</v>
      </c>
      <c r="AX1041" s="14" t="s">
        <v>76</v>
      </c>
      <c r="AY1041" s="254" t="s">
        <v>133</v>
      </c>
    </row>
    <row r="1042" s="14" customFormat="1">
      <c r="A1042" s="14"/>
      <c r="B1042" s="244"/>
      <c r="C1042" s="245"/>
      <c r="D1042" s="235" t="s">
        <v>147</v>
      </c>
      <c r="E1042" s="246" t="s">
        <v>20</v>
      </c>
      <c r="F1042" s="247" t="s">
        <v>1481</v>
      </c>
      <c r="G1042" s="245"/>
      <c r="H1042" s="248">
        <v>181.10400000000001</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147</v>
      </c>
      <c r="AU1042" s="254" t="s">
        <v>85</v>
      </c>
      <c r="AV1042" s="14" t="s">
        <v>85</v>
      </c>
      <c r="AW1042" s="14" t="s">
        <v>38</v>
      </c>
      <c r="AX1042" s="14" t="s">
        <v>76</v>
      </c>
      <c r="AY1042" s="254" t="s">
        <v>133</v>
      </c>
    </row>
    <row r="1043" s="14" customFormat="1">
      <c r="A1043" s="14"/>
      <c r="B1043" s="244"/>
      <c r="C1043" s="245"/>
      <c r="D1043" s="235" t="s">
        <v>147</v>
      </c>
      <c r="E1043" s="246" t="s">
        <v>20</v>
      </c>
      <c r="F1043" s="247" t="s">
        <v>1482</v>
      </c>
      <c r="G1043" s="245"/>
      <c r="H1043" s="248">
        <v>38.844000000000001</v>
      </c>
      <c r="I1043" s="249"/>
      <c r="J1043" s="245"/>
      <c r="K1043" s="245"/>
      <c r="L1043" s="250"/>
      <c r="M1043" s="251"/>
      <c r="N1043" s="252"/>
      <c r="O1043" s="252"/>
      <c r="P1043" s="252"/>
      <c r="Q1043" s="252"/>
      <c r="R1043" s="252"/>
      <c r="S1043" s="252"/>
      <c r="T1043" s="253"/>
      <c r="U1043" s="14"/>
      <c r="V1043" s="14"/>
      <c r="W1043" s="14"/>
      <c r="X1043" s="14"/>
      <c r="Y1043" s="14"/>
      <c r="Z1043" s="14"/>
      <c r="AA1043" s="14"/>
      <c r="AB1043" s="14"/>
      <c r="AC1043" s="14"/>
      <c r="AD1043" s="14"/>
      <c r="AE1043" s="14"/>
      <c r="AT1043" s="254" t="s">
        <v>147</v>
      </c>
      <c r="AU1043" s="254" t="s">
        <v>85</v>
      </c>
      <c r="AV1043" s="14" t="s">
        <v>85</v>
      </c>
      <c r="AW1043" s="14" t="s">
        <v>38</v>
      </c>
      <c r="AX1043" s="14" t="s">
        <v>76</v>
      </c>
      <c r="AY1043" s="254" t="s">
        <v>133</v>
      </c>
    </row>
    <row r="1044" s="14" customFormat="1">
      <c r="A1044" s="14"/>
      <c r="B1044" s="244"/>
      <c r="C1044" s="245"/>
      <c r="D1044" s="235" t="s">
        <v>147</v>
      </c>
      <c r="E1044" s="246" t="s">
        <v>20</v>
      </c>
      <c r="F1044" s="247" t="s">
        <v>1483</v>
      </c>
      <c r="G1044" s="245"/>
      <c r="H1044" s="248">
        <v>15.359999999999999</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147</v>
      </c>
      <c r="AU1044" s="254" t="s">
        <v>85</v>
      </c>
      <c r="AV1044" s="14" t="s">
        <v>85</v>
      </c>
      <c r="AW1044" s="14" t="s">
        <v>38</v>
      </c>
      <c r="AX1044" s="14" t="s">
        <v>76</v>
      </c>
      <c r="AY1044" s="254" t="s">
        <v>133</v>
      </c>
    </row>
    <row r="1045" s="14" customFormat="1">
      <c r="A1045" s="14"/>
      <c r="B1045" s="244"/>
      <c r="C1045" s="245"/>
      <c r="D1045" s="235" t="s">
        <v>147</v>
      </c>
      <c r="E1045" s="246" t="s">
        <v>20</v>
      </c>
      <c r="F1045" s="247" t="s">
        <v>1484</v>
      </c>
      <c r="G1045" s="245"/>
      <c r="H1045" s="248">
        <v>32.774000000000001</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147</v>
      </c>
      <c r="AU1045" s="254" t="s">
        <v>85</v>
      </c>
      <c r="AV1045" s="14" t="s">
        <v>85</v>
      </c>
      <c r="AW1045" s="14" t="s">
        <v>38</v>
      </c>
      <c r="AX1045" s="14" t="s">
        <v>76</v>
      </c>
      <c r="AY1045" s="254" t="s">
        <v>133</v>
      </c>
    </row>
    <row r="1046" s="14" customFormat="1">
      <c r="A1046" s="14"/>
      <c r="B1046" s="244"/>
      <c r="C1046" s="245"/>
      <c r="D1046" s="235" t="s">
        <v>147</v>
      </c>
      <c r="E1046" s="246" t="s">
        <v>20</v>
      </c>
      <c r="F1046" s="247" t="s">
        <v>1485</v>
      </c>
      <c r="G1046" s="245"/>
      <c r="H1046" s="248">
        <v>68.256</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147</v>
      </c>
      <c r="AU1046" s="254" t="s">
        <v>85</v>
      </c>
      <c r="AV1046" s="14" t="s">
        <v>85</v>
      </c>
      <c r="AW1046" s="14" t="s">
        <v>38</v>
      </c>
      <c r="AX1046" s="14" t="s">
        <v>76</v>
      </c>
      <c r="AY1046" s="254" t="s">
        <v>133</v>
      </c>
    </row>
    <row r="1047" s="15" customFormat="1">
      <c r="A1047" s="15"/>
      <c r="B1047" s="255"/>
      <c r="C1047" s="256"/>
      <c r="D1047" s="235" t="s">
        <v>147</v>
      </c>
      <c r="E1047" s="257" t="s">
        <v>20</v>
      </c>
      <c r="F1047" s="258" t="s">
        <v>159</v>
      </c>
      <c r="G1047" s="256"/>
      <c r="H1047" s="259">
        <v>690.67200000000003</v>
      </c>
      <c r="I1047" s="260"/>
      <c r="J1047" s="256"/>
      <c r="K1047" s="256"/>
      <c r="L1047" s="261"/>
      <c r="M1047" s="262"/>
      <c r="N1047" s="263"/>
      <c r="O1047" s="263"/>
      <c r="P1047" s="263"/>
      <c r="Q1047" s="263"/>
      <c r="R1047" s="263"/>
      <c r="S1047" s="263"/>
      <c r="T1047" s="264"/>
      <c r="U1047" s="15"/>
      <c r="V1047" s="15"/>
      <c r="W1047" s="15"/>
      <c r="X1047" s="15"/>
      <c r="Y1047" s="15"/>
      <c r="Z1047" s="15"/>
      <c r="AA1047" s="15"/>
      <c r="AB1047" s="15"/>
      <c r="AC1047" s="15"/>
      <c r="AD1047" s="15"/>
      <c r="AE1047" s="15"/>
      <c r="AT1047" s="265" t="s">
        <v>147</v>
      </c>
      <c r="AU1047" s="265" t="s">
        <v>85</v>
      </c>
      <c r="AV1047" s="15" t="s">
        <v>160</v>
      </c>
      <c r="AW1047" s="15" t="s">
        <v>38</v>
      </c>
      <c r="AX1047" s="15" t="s">
        <v>22</v>
      </c>
      <c r="AY1047" s="265" t="s">
        <v>133</v>
      </c>
    </row>
    <row r="1048" s="2" customFormat="1" ht="16.5" customHeight="1">
      <c r="A1048" s="40"/>
      <c r="B1048" s="41"/>
      <c r="C1048" s="220" t="s">
        <v>1486</v>
      </c>
      <c r="D1048" s="220" t="s">
        <v>136</v>
      </c>
      <c r="E1048" s="221" t="s">
        <v>1487</v>
      </c>
      <c r="F1048" s="222" t="s">
        <v>1488</v>
      </c>
      <c r="G1048" s="223" t="s">
        <v>183</v>
      </c>
      <c r="H1048" s="224">
        <v>195.886</v>
      </c>
      <c r="I1048" s="225"/>
      <c r="J1048" s="226">
        <f>ROUND(I1048*H1048,2)</f>
        <v>0</v>
      </c>
      <c r="K1048" s="222" t="s">
        <v>207</v>
      </c>
      <c r="L1048" s="46"/>
      <c r="M1048" s="227" t="s">
        <v>20</v>
      </c>
      <c r="N1048" s="228" t="s">
        <v>47</v>
      </c>
      <c r="O1048" s="86"/>
      <c r="P1048" s="229">
        <f>O1048*H1048</f>
        <v>0</v>
      </c>
      <c r="Q1048" s="229">
        <v>0.00012999999999999999</v>
      </c>
      <c r="R1048" s="229">
        <f>Q1048*H1048</f>
        <v>0.025465179999999997</v>
      </c>
      <c r="S1048" s="229">
        <v>0</v>
      </c>
      <c r="T1048" s="230">
        <f>S1048*H1048</f>
        <v>0</v>
      </c>
      <c r="U1048" s="40"/>
      <c r="V1048" s="40"/>
      <c r="W1048" s="40"/>
      <c r="X1048" s="40"/>
      <c r="Y1048" s="40"/>
      <c r="Z1048" s="40"/>
      <c r="AA1048" s="40"/>
      <c r="AB1048" s="40"/>
      <c r="AC1048" s="40"/>
      <c r="AD1048" s="40"/>
      <c r="AE1048" s="40"/>
      <c r="AR1048" s="231" t="s">
        <v>256</v>
      </c>
      <c r="AT1048" s="231" t="s">
        <v>136</v>
      </c>
      <c r="AU1048" s="231" t="s">
        <v>85</v>
      </c>
      <c r="AY1048" s="19" t="s">
        <v>133</v>
      </c>
      <c r="BE1048" s="232">
        <f>IF(N1048="základní",J1048,0)</f>
        <v>0</v>
      </c>
      <c r="BF1048" s="232">
        <f>IF(N1048="snížená",J1048,0)</f>
        <v>0</v>
      </c>
      <c r="BG1048" s="232">
        <f>IF(N1048="zákl. přenesená",J1048,0)</f>
        <v>0</v>
      </c>
      <c r="BH1048" s="232">
        <f>IF(N1048="sníž. přenesená",J1048,0)</f>
        <v>0</v>
      </c>
      <c r="BI1048" s="232">
        <f>IF(N1048="nulová",J1048,0)</f>
        <v>0</v>
      </c>
      <c r="BJ1048" s="19" t="s">
        <v>22</v>
      </c>
      <c r="BK1048" s="232">
        <f>ROUND(I1048*H1048,2)</f>
        <v>0</v>
      </c>
      <c r="BL1048" s="19" t="s">
        <v>256</v>
      </c>
      <c r="BM1048" s="231" t="s">
        <v>1489</v>
      </c>
    </row>
    <row r="1049" s="13" customFormat="1">
      <c r="A1049" s="13"/>
      <c r="B1049" s="233"/>
      <c r="C1049" s="234"/>
      <c r="D1049" s="235" t="s">
        <v>147</v>
      </c>
      <c r="E1049" s="236" t="s">
        <v>20</v>
      </c>
      <c r="F1049" s="237" t="s">
        <v>708</v>
      </c>
      <c r="G1049" s="234"/>
      <c r="H1049" s="236" t="s">
        <v>20</v>
      </c>
      <c r="I1049" s="238"/>
      <c r="J1049" s="234"/>
      <c r="K1049" s="234"/>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147</v>
      </c>
      <c r="AU1049" s="243" t="s">
        <v>85</v>
      </c>
      <c r="AV1049" s="13" t="s">
        <v>22</v>
      </c>
      <c r="AW1049" s="13" t="s">
        <v>38</v>
      </c>
      <c r="AX1049" s="13" t="s">
        <v>76</v>
      </c>
      <c r="AY1049" s="243" t="s">
        <v>133</v>
      </c>
    </row>
    <row r="1050" s="14" customFormat="1">
      <c r="A1050" s="14"/>
      <c r="B1050" s="244"/>
      <c r="C1050" s="245"/>
      <c r="D1050" s="235" t="s">
        <v>147</v>
      </c>
      <c r="E1050" s="246" t="s">
        <v>20</v>
      </c>
      <c r="F1050" s="247" t="s">
        <v>1490</v>
      </c>
      <c r="G1050" s="245"/>
      <c r="H1050" s="248">
        <v>78.989000000000004</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147</v>
      </c>
      <c r="AU1050" s="254" t="s">
        <v>85</v>
      </c>
      <c r="AV1050" s="14" t="s">
        <v>85</v>
      </c>
      <c r="AW1050" s="14" t="s">
        <v>38</v>
      </c>
      <c r="AX1050" s="14" t="s">
        <v>76</v>
      </c>
      <c r="AY1050" s="254" t="s">
        <v>133</v>
      </c>
    </row>
    <row r="1051" s="13" customFormat="1">
      <c r="A1051" s="13"/>
      <c r="B1051" s="233"/>
      <c r="C1051" s="234"/>
      <c r="D1051" s="235" t="s">
        <v>147</v>
      </c>
      <c r="E1051" s="236" t="s">
        <v>20</v>
      </c>
      <c r="F1051" s="237" t="s">
        <v>717</v>
      </c>
      <c r="G1051" s="234"/>
      <c r="H1051" s="236" t="s">
        <v>20</v>
      </c>
      <c r="I1051" s="238"/>
      <c r="J1051" s="234"/>
      <c r="K1051" s="234"/>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147</v>
      </c>
      <c r="AU1051" s="243" t="s">
        <v>85</v>
      </c>
      <c r="AV1051" s="13" t="s">
        <v>22</v>
      </c>
      <c r="AW1051" s="13" t="s">
        <v>38</v>
      </c>
      <c r="AX1051" s="13" t="s">
        <v>76</v>
      </c>
      <c r="AY1051" s="243" t="s">
        <v>133</v>
      </c>
    </row>
    <row r="1052" s="14" customFormat="1">
      <c r="A1052" s="14"/>
      <c r="B1052" s="244"/>
      <c r="C1052" s="245"/>
      <c r="D1052" s="235" t="s">
        <v>147</v>
      </c>
      <c r="E1052" s="246" t="s">
        <v>20</v>
      </c>
      <c r="F1052" s="247" t="s">
        <v>1491</v>
      </c>
      <c r="G1052" s="245"/>
      <c r="H1052" s="248">
        <v>3.1880000000000002</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147</v>
      </c>
      <c r="AU1052" s="254" t="s">
        <v>85</v>
      </c>
      <c r="AV1052" s="14" t="s">
        <v>85</v>
      </c>
      <c r="AW1052" s="14" t="s">
        <v>38</v>
      </c>
      <c r="AX1052" s="14" t="s">
        <v>76</v>
      </c>
      <c r="AY1052" s="254" t="s">
        <v>133</v>
      </c>
    </row>
    <row r="1053" s="14" customFormat="1">
      <c r="A1053" s="14"/>
      <c r="B1053" s="244"/>
      <c r="C1053" s="245"/>
      <c r="D1053" s="235" t="s">
        <v>147</v>
      </c>
      <c r="E1053" s="246" t="s">
        <v>20</v>
      </c>
      <c r="F1053" s="247" t="s">
        <v>1492</v>
      </c>
      <c r="G1053" s="245"/>
      <c r="H1053" s="248">
        <v>3.4780000000000002</v>
      </c>
      <c r="I1053" s="249"/>
      <c r="J1053" s="245"/>
      <c r="K1053" s="245"/>
      <c r="L1053" s="250"/>
      <c r="M1053" s="251"/>
      <c r="N1053" s="252"/>
      <c r="O1053" s="252"/>
      <c r="P1053" s="252"/>
      <c r="Q1053" s="252"/>
      <c r="R1053" s="252"/>
      <c r="S1053" s="252"/>
      <c r="T1053" s="253"/>
      <c r="U1053" s="14"/>
      <c r="V1053" s="14"/>
      <c r="W1053" s="14"/>
      <c r="X1053" s="14"/>
      <c r="Y1053" s="14"/>
      <c r="Z1053" s="14"/>
      <c r="AA1053" s="14"/>
      <c r="AB1053" s="14"/>
      <c r="AC1053" s="14"/>
      <c r="AD1053" s="14"/>
      <c r="AE1053" s="14"/>
      <c r="AT1053" s="254" t="s">
        <v>147</v>
      </c>
      <c r="AU1053" s="254" t="s">
        <v>85</v>
      </c>
      <c r="AV1053" s="14" t="s">
        <v>85</v>
      </c>
      <c r="AW1053" s="14" t="s">
        <v>38</v>
      </c>
      <c r="AX1053" s="14" t="s">
        <v>76</v>
      </c>
      <c r="AY1053" s="254" t="s">
        <v>133</v>
      </c>
    </row>
    <row r="1054" s="14" customFormat="1">
      <c r="A1054" s="14"/>
      <c r="B1054" s="244"/>
      <c r="C1054" s="245"/>
      <c r="D1054" s="235" t="s">
        <v>147</v>
      </c>
      <c r="E1054" s="246" t="s">
        <v>20</v>
      </c>
      <c r="F1054" s="247" t="s">
        <v>1493</v>
      </c>
      <c r="G1054" s="245"/>
      <c r="H1054" s="248">
        <v>16.045000000000002</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147</v>
      </c>
      <c r="AU1054" s="254" t="s">
        <v>85</v>
      </c>
      <c r="AV1054" s="14" t="s">
        <v>85</v>
      </c>
      <c r="AW1054" s="14" t="s">
        <v>38</v>
      </c>
      <c r="AX1054" s="14" t="s">
        <v>76</v>
      </c>
      <c r="AY1054" s="254" t="s">
        <v>133</v>
      </c>
    </row>
    <row r="1055" s="14" customFormat="1">
      <c r="A1055" s="14"/>
      <c r="B1055" s="244"/>
      <c r="C1055" s="245"/>
      <c r="D1055" s="235" t="s">
        <v>147</v>
      </c>
      <c r="E1055" s="246" t="s">
        <v>20</v>
      </c>
      <c r="F1055" s="247" t="s">
        <v>1494</v>
      </c>
      <c r="G1055" s="245"/>
      <c r="H1055" s="248">
        <v>22.669</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147</v>
      </c>
      <c r="AU1055" s="254" t="s">
        <v>85</v>
      </c>
      <c r="AV1055" s="14" t="s">
        <v>85</v>
      </c>
      <c r="AW1055" s="14" t="s">
        <v>38</v>
      </c>
      <c r="AX1055" s="14" t="s">
        <v>76</v>
      </c>
      <c r="AY1055" s="254" t="s">
        <v>133</v>
      </c>
    </row>
    <row r="1056" s="14" customFormat="1">
      <c r="A1056" s="14"/>
      <c r="B1056" s="244"/>
      <c r="C1056" s="245"/>
      <c r="D1056" s="235" t="s">
        <v>147</v>
      </c>
      <c r="E1056" s="246" t="s">
        <v>20</v>
      </c>
      <c r="F1056" s="247" t="s">
        <v>1495</v>
      </c>
      <c r="G1056" s="245"/>
      <c r="H1056" s="248">
        <v>11.827999999999999</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147</v>
      </c>
      <c r="AU1056" s="254" t="s">
        <v>85</v>
      </c>
      <c r="AV1056" s="14" t="s">
        <v>85</v>
      </c>
      <c r="AW1056" s="14" t="s">
        <v>38</v>
      </c>
      <c r="AX1056" s="14" t="s">
        <v>76</v>
      </c>
      <c r="AY1056" s="254" t="s">
        <v>133</v>
      </c>
    </row>
    <row r="1057" s="14" customFormat="1">
      <c r="A1057" s="14"/>
      <c r="B1057" s="244"/>
      <c r="C1057" s="245"/>
      <c r="D1057" s="235" t="s">
        <v>147</v>
      </c>
      <c r="E1057" s="246" t="s">
        <v>20</v>
      </c>
      <c r="F1057" s="247" t="s">
        <v>1496</v>
      </c>
      <c r="G1057" s="245"/>
      <c r="H1057" s="248">
        <v>5.6669999999999998</v>
      </c>
      <c r="I1057" s="249"/>
      <c r="J1057" s="245"/>
      <c r="K1057" s="245"/>
      <c r="L1057" s="250"/>
      <c r="M1057" s="251"/>
      <c r="N1057" s="252"/>
      <c r="O1057" s="252"/>
      <c r="P1057" s="252"/>
      <c r="Q1057" s="252"/>
      <c r="R1057" s="252"/>
      <c r="S1057" s="252"/>
      <c r="T1057" s="253"/>
      <c r="U1057" s="14"/>
      <c r="V1057" s="14"/>
      <c r="W1057" s="14"/>
      <c r="X1057" s="14"/>
      <c r="Y1057" s="14"/>
      <c r="Z1057" s="14"/>
      <c r="AA1057" s="14"/>
      <c r="AB1057" s="14"/>
      <c r="AC1057" s="14"/>
      <c r="AD1057" s="14"/>
      <c r="AE1057" s="14"/>
      <c r="AT1057" s="254" t="s">
        <v>147</v>
      </c>
      <c r="AU1057" s="254" t="s">
        <v>85</v>
      </c>
      <c r="AV1057" s="14" t="s">
        <v>85</v>
      </c>
      <c r="AW1057" s="14" t="s">
        <v>38</v>
      </c>
      <c r="AX1057" s="14" t="s">
        <v>76</v>
      </c>
      <c r="AY1057" s="254" t="s">
        <v>133</v>
      </c>
    </row>
    <row r="1058" s="14" customFormat="1">
      <c r="A1058" s="14"/>
      <c r="B1058" s="244"/>
      <c r="C1058" s="245"/>
      <c r="D1058" s="235" t="s">
        <v>147</v>
      </c>
      <c r="E1058" s="246" t="s">
        <v>20</v>
      </c>
      <c r="F1058" s="247" t="s">
        <v>1497</v>
      </c>
      <c r="G1058" s="245"/>
      <c r="H1058" s="248">
        <v>4.968</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147</v>
      </c>
      <c r="AU1058" s="254" t="s">
        <v>85</v>
      </c>
      <c r="AV1058" s="14" t="s">
        <v>85</v>
      </c>
      <c r="AW1058" s="14" t="s">
        <v>38</v>
      </c>
      <c r="AX1058" s="14" t="s">
        <v>76</v>
      </c>
      <c r="AY1058" s="254" t="s">
        <v>133</v>
      </c>
    </row>
    <row r="1059" s="14" customFormat="1">
      <c r="A1059" s="14"/>
      <c r="B1059" s="244"/>
      <c r="C1059" s="245"/>
      <c r="D1059" s="235" t="s">
        <v>147</v>
      </c>
      <c r="E1059" s="246" t="s">
        <v>20</v>
      </c>
      <c r="F1059" s="247" t="s">
        <v>1498</v>
      </c>
      <c r="G1059" s="245"/>
      <c r="H1059" s="248">
        <v>2.5019999999999998</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147</v>
      </c>
      <c r="AU1059" s="254" t="s">
        <v>85</v>
      </c>
      <c r="AV1059" s="14" t="s">
        <v>85</v>
      </c>
      <c r="AW1059" s="14" t="s">
        <v>38</v>
      </c>
      <c r="AX1059" s="14" t="s">
        <v>76</v>
      </c>
      <c r="AY1059" s="254" t="s">
        <v>133</v>
      </c>
    </row>
    <row r="1060" s="14" customFormat="1">
      <c r="A1060" s="14"/>
      <c r="B1060" s="244"/>
      <c r="C1060" s="245"/>
      <c r="D1060" s="235" t="s">
        <v>147</v>
      </c>
      <c r="E1060" s="246" t="s">
        <v>20</v>
      </c>
      <c r="F1060" s="247" t="s">
        <v>1499</v>
      </c>
      <c r="G1060" s="245"/>
      <c r="H1060" s="248">
        <v>10.304</v>
      </c>
      <c r="I1060" s="249"/>
      <c r="J1060" s="245"/>
      <c r="K1060" s="245"/>
      <c r="L1060" s="250"/>
      <c r="M1060" s="251"/>
      <c r="N1060" s="252"/>
      <c r="O1060" s="252"/>
      <c r="P1060" s="252"/>
      <c r="Q1060" s="252"/>
      <c r="R1060" s="252"/>
      <c r="S1060" s="252"/>
      <c r="T1060" s="253"/>
      <c r="U1060" s="14"/>
      <c r="V1060" s="14"/>
      <c r="W1060" s="14"/>
      <c r="X1060" s="14"/>
      <c r="Y1060" s="14"/>
      <c r="Z1060" s="14"/>
      <c r="AA1060" s="14"/>
      <c r="AB1060" s="14"/>
      <c r="AC1060" s="14"/>
      <c r="AD1060" s="14"/>
      <c r="AE1060" s="14"/>
      <c r="AT1060" s="254" t="s">
        <v>147</v>
      </c>
      <c r="AU1060" s="254" t="s">
        <v>85</v>
      </c>
      <c r="AV1060" s="14" t="s">
        <v>85</v>
      </c>
      <c r="AW1060" s="14" t="s">
        <v>38</v>
      </c>
      <c r="AX1060" s="14" t="s">
        <v>76</v>
      </c>
      <c r="AY1060" s="254" t="s">
        <v>133</v>
      </c>
    </row>
    <row r="1061" s="14" customFormat="1">
      <c r="A1061" s="14"/>
      <c r="B1061" s="244"/>
      <c r="C1061" s="245"/>
      <c r="D1061" s="235" t="s">
        <v>147</v>
      </c>
      <c r="E1061" s="246" t="s">
        <v>20</v>
      </c>
      <c r="F1061" s="247" t="s">
        <v>1500</v>
      </c>
      <c r="G1061" s="245"/>
      <c r="H1061" s="248">
        <v>3.6429999999999998</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147</v>
      </c>
      <c r="AU1061" s="254" t="s">
        <v>85</v>
      </c>
      <c r="AV1061" s="14" t="s">
        <v>85</v>
      </c>
      <c r="AW1061" s="14" t="s">
        <v>38</v>
      </c>
      <c r="AX1061" s="14" t="s">
        <v>76</v>
      </c>
      <c r="AY1061" s="254" t="s">
        <v>133</v>
      </c>
    </row>
    <row r="1062" s="14" customFormat="1">
      <c r="A1062" s="14"/>
      <c r="B1062" s="244"/>
      <c r="C1062" s="245"/>
      <c r="D1062" s="235" t="s">
        <v>147</v>
      </c>
      <c r="E1062" s="246" t="s">
        <v>20</v>
      </c>
      <c r="F1062" s="247" t="s">
        <v>1501</v>
      </c>
      <c r="G1062" s="245"/>
      <c r="H1062" s="248">
        <v>19.356999999999999</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147</v>
      </c>
      <c r="AU1062" s="254" t="s">
        <v>85</v>
      </c>
      <c r="AV1062" s="14" t="s">
        <v>85</v>
      </c>
      <c r="AW1062" s="14" t="s">
        <v>38</v>
      </c>
      <c r="AX1062" s="14" t="s">
        <v>76</v>
      </c>
      <c r="AY1062" s="254" t="s">
        <v>133</v>
      </c>
    </row>
    <row r="1063" s="14" customFormat="1">
      <c r="A1063" s="14"/>
      <c r="B1063" s="244"/>
      <c r="C1063" s="245"/>
      <c r="D1063" s="235" t="s">
        <v>147</v>
      </c>
      <c r="E1063" s="246" t="s">
        <v>20</v>
      </c>
      <c r="F1063" s="247" t="s">
        <v>1474</v>
      </c>
      <c r="G1063" s="245"/>
      <c r="H1063" s="248">
        <v>13.247999999999999</v>
      </c>
      <c r="I1063" s="249"/>
      <c r="J1063" s="245"/>
      <c r="K1063" s="245"/>
      <c r="L1063" s="250"/>
      <c r="M1063" s="251"/>
      <c r="N1063" s="252"/>
      <c r="O1063" s="252"/>
      <c r="P1063" s="252"/>
      <c r="Q1063" s="252"/>
      <c r="R1063" s="252"/>
      <c r="S1063" s="252"/>
      <c r="T1063" s="253"/>
      <c r="U1063" s="14"/>
      <c r="V1063" s="14"/>
      <c r="W1063" s="14"/>
      <c r="X1063" s="14"/>
      <c r="Y1063" s="14"/>
      <c r="Z1063" s="14"/>
      <c r="AA1063" s="14"/>
      <c r="AB1063" s="14"/>
      <c r="AC1063" s="14"/>
      <c r="AD1063" s="14"/>
      <c r="AE1063" s="14"/>
      <c r="AT1063" s="254" t="s">
        <v>147</v>
      </c>
      <c r="AU1063" s="254" t="s">
        <v>85</v>
      </c>
      <c r="AV1063" s="14" t="s">
        <v>85</v>
      </c>
      <c r="AW1063" s="14" t="s">
        <v>38</v>
      </c>
      <c r="AX1063" s="14" t="s">
        <v>76</v>
      </c>
      <c r="AY1063" s="254" t="s">
        <v>133</v>
      </c>
    </row>
    <row r="1064" s="15" customFormat="1">
      <c r="A1064" s="15"/>
      <c r="B1064" s="255"/>
      <c r="C1064" s="256"/>
      <c r="D1064" s="235" t="s">
        <v>147</v>
      </c>
      <c r="E1064" s="257" t="s">
        <v>20</v>
      </c>
      <c r="F1064" s="258" t="s">
        <v>159</v>
      </c>
      <c r="G1064" s="256"/>
      <c r="H1064" s="259">
        <v>195.886</v>
      </c>
      <c r="I1064" s="260"/>
      <c r="J1064" s="256"/>
      <c r="K1064" s="256"/>
      <c r="L1064" s="261"/>
      <c r="M1064" s="262"/>
      <c r="N1064" s="263"/>
      <c r="O1064" s="263"/>
      <c r="P1064" s="263"/>
      <c r="Q1064" s="263"/>
      <c r="R1064" s="263"/>
      <c r="S1064" s="263"/>
      <c r="T1064" s="264"/>
      <c r="U1064" s="15"/>
      <c r="V1064" s="15"/>
      <c r="W1064" s="15"/>
      <c r="X1064" s="15"/>
      <c r="Y1064" s="15"/>
      <c r="Z1064" s="15"/>
      <c r="AA1064" s="15"/>
      <c r="AB1064" s="15"/>
      <c r="AC1064" s="15"/>
      <c r="AD1064" s="15"/>
      <c r="AE1064" s="15"/>
      <c r="AT1064" s="265" t="s">
        <v>147</v>
      </c>
      <c r="AU1064" s="265" t="s">
        <v>85</v>
      </c>
      <c r="AV1064" s="15" t="s">
        <v>160</v>
      </c>
      <c r="AW1064" s="15" t="s">
        <v>38</v>
      </c>
      <c r="AX1064" s="15" t="s">
        <v>22</v>
      </c>
      <c r="AY1064" s="265" t="s">
        <v>133</v>
      </c>
    </row>
    <row r="1065" s="2" customFormat="1" ht="16.5" customHeight="1">
      <c r="A1065" s="40"/>
      <c r="B1065" s="41"/>
      <c r="C1065" s="220" t="s">
        <v>1502</v>
      </c>
      <c r="D1065" s="220" t="s">
        <v>136</v>
      </c>
      <c r="E1065" s="221" t="s">
        <v>1503</v>
      </c>
      <c r="F1065" s="222" t="s">
        <v>1504</v>
      </c>
      <c r="G1065" s="223" t="s">
        <v>183</v>
      </c>
      <c r="H1065" s="224">
        <v>195.886</v>
      </c>
      <c r="I1065" s="225"/>
      <c r="J1065" s="226">
        <f>ROUND(I1065*H1065,2)</f>
        <v>0</v>
      </c>
      <c r="K1065" s="222" t="s">
        <v>207</v>
      </c>
      <c r="L1065" s="46"/>
      <c r="M1065" s="227" t="s">
        <v>20</v>
      </c>
      <c r="N1065" s="228" t="s">
        <v>47</v>
      </c>
      <c r="O1065" s="86"/>
      <c r="P1065" s="229">
        <f>O1065*H1065</f>
        <v>0</v>
      </c>
      <c r="Q1065" s="229">
        <v>0.00034000000000000002</v>
      </c>
      <c r="R1065" s="229">
        <f>Q1065*H1065</f>
        <v>0.066601240000000006</v>
      </c>
      <c r="S1065" s="229">
        <v>0</v>
      </c>
      <c r="T1065" s="230">
        <f>S1065*H1065</f>
        <v>0</v>
      </c>
      <c r="U1065" s="40"/>
      <c r="V1065" s="40"/>
      <c r="W1065" s="40"/>
      <c r="X1065" s="40"/>
      <c r="Y1065" s="40"/>
      <c r="Z1065" s="40"/>
      <c r="AA1065" s="40"/>
      <c r="AB1065" s="40"/>
      <c r="AC1065" s="40"/>
      <c r="AD1065" s="40"/>
      <c r="AE1065" s="40"/>
      <c r="AR1065" s="231" t="s">
        <v>256</v>
      </c>
      <c r="AT1065" s="231" t="s">
        <v>136</v>
      </c>
      <c r="AU1065" s="231" t="s">
        <v>85</v>
      </c>
      <c r="AY1065" s="19" t="s">
        <v>133</v>
      </c>
      <c r="BE1065" s="232">
        <f>IF(N1065="základní",J1065,0)</f>
        <v>0</v>
      </c>
      <c r="BF1065" s="232">
        <f>IF(N1065="snížená",J1065,0)</f>
        <v>0</v>
      </c>
      <c r="BG1065" s="232">
        <f>IF(N1065="zákl. přenesená",J1065,0)</f>
        <v>0</v>
      </c>
      <c r="BH1065" s="232">
        <f>IF(N1065="sníž. přenesená",J1065,0)</f>
        <v>0</v>
      </c>
      <c r="BI1065" s="232">
        <f>IF(N1065="nulová",J1065,0)</f>
        <v>0</v>
      </c>
      <c r="BJ1065" s="19" t="s">
        <v>22</v>
      </c>
      <c r="BK1065" s="232">
        <f>ROUND(I1065*H1065,2)</f>
        <v>0</v>
      </c>
      <c r="BL1065" s="19" t="s">
        <v>256</v>
      </c>
      <c r="BM1065" s="231" t="s">
        <v>1505</v>
      </c>
    </row>
    <row r="1066" s="2" customFormat="1" ht="16.5" customHeight="1">
      <c r="A1066" s="40"/>
      <c r="B1066" s="41"/>
      <c r="C1066" s="220" t="s">
        <v>1506</v>
      </c>
      <c r="D1066" s="220" t="s">
        <v>136</v>
      </c>
      <c r="E1066" s="221" t="s">
        <v>1507</v>
      </c>
      <c r="F1066" s="222" t="s">
        <v>1508</v>
      </c>
      <c r="G1066" s="223" t="s">
        <v>183</v>
      </c>
      <c r="H1066" s="224">
        <v>4.1369999999999996</v>
      </c>
      <c r="I1066" s="225"/>
      <c r="J1066" s="226">
        <f>ROUND(I1066*H1066,2)</f>
        <v>0</v>
      </c>
      <c r="K1066" s="222" t="s">
        <v>207</v>
      </c>
      <c r="L1066" s="46"/>
      <c r="M1066" s="227" t="s">
        <v>20</v>
      </c>
      <c r="N1066" s="228" t="s">
        <v>47</v>
      </c>
      <c r="O1066" s="86"/>
      <c r="P1066" s="229">
        <f>O1066*H1066</f>
        <v>0</v>
      </c>
      <c r="Q1066" s="229">
        <v>6.9999999999999994E-05</v>
      </c>
      <c r="R1066" s="229">
        <f>Q1066*H1066</f>
        <v>0.00028958999999999994</v>
      </c>
      <c r="S1066" s="229">
        <v>0</v>
      </c>
      <c r="T1066" s="230">
        <f>S1066*H1066</f>
        <v>0</v>
      </c>
      <c r="U1066" s="40"/>
      <c r="V1066" s="40"/>
      <c r="W1066" s="40"/>
      <c r="X1066" s="40"/>
      <c r="Y1066" s="40"/>
      <c r="Z1066" s="40"/>
      <c r="AA1066" s="40"/>
      <c r="AB1066" s="40"/>
      <c r="AC1066" s="40"/>
      <c r="AD1066" s="40"/>
      <c r="AE1066" s="40"/>
      <c r="AR1066" s="231" t="s">
        <v>256</v>
      </c>
      <c r="AT1066" s="231" t="s">
        <v>136</v>
      </c>
      <c r="AU1066" s="231" t="s">
        <v>85</v>
      </c>
      <c r="AY1066" s="19" t="s">
        <v>133</v>
      </c>
      <c r="BE1066" s="232">
        <f>IF(N1066="základní",J1066,0)</f>
        <v>0</v>
      </c>
      <c r="BF1066" s="232">
        <f>IF(N1066="snížená",J1066,0)</f>
        <v>0</v>
      </c>
      <c r="BG1066" s="232">
        <f>IF(N1066="zákl. přenesená",J1066,0)</f>
        <v>0</v>
      </c>
      <c r="BH1066" s="232">
        <f>IF(N1066="sníž. přenesená",J1066,0)</f>
        <v>0</v>
      </c>
      <c r="BI1066" s="232">
        <f>IF(N1066="nulová",J1066,0)</f>
        <v>0</v>
      </c>
      <c r="BJ1066" s="19" t="s">
        <v>22</v>
      </c>
      <c r="BK1066" s="232">
        <f>ROUND(I1066*H1066,2)</f>
        <v>0</v>
      </c>
      <c r="BL1066" s="19" t="s">
        <v>256</v>
      </c>
      <c r="BM1066" s="231" t="s">
        <v>1509</v>
      </c>
    </row>
    <row r="1067" s="14" customFormat="1">
      <c r="A1067" s="14"/>
      <c r="B1067" s="244"/>
      <c r="C1067" s="245"/>
      <c r="D1067" s="235" t="s">
        <v>147</v>
      </c>
      <c r="E1067" s="246" t="s">
        <v>20</v>
      </c>
      <c r="F1067" s="247" t="s">
        <v>1510</v>
      </c>
      <c r="G1067" s="245"/>
      <c r="H1067" s="248">
        <v>4.1369999999999996</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147</v>
      </c>
      <c r="AU1067" s="254" t="s">
        <v>85</v>
      </c>
      <c r="AV1067" s="14" t="s">
        <v>85</v>
      </c>
      <c r="AW1067" s="14" t="s">
        <v>38</v>
      </c>
      <c r="AX1067" s="14" t="s">
        <v>22</v>
      </c>
      <c r="AY1067" s="254" t="s">
        <v>133</v>
      </c>
    </row>
    <row r="1068" s="2" customFormat="1" ht="16.5" customHeight="1">
      <c r="A1068" s="40"/>
      <c r="B1068" s="41"/>
      <c r="C1068" s="220" t="s">
        <v>1511</v>
      </c>
      <c r="D1068" s="220" t="s">
        <v>136</v>
      </c>
      <c r="E1068" s="221" t="s">
        <v>1512</v>
      </c>
      <c r="F1068" s="222" t="s">
        <v>1513</v>
      </c>
      <c r="G1068" s="223" t="s">
        <v>183</v>
      </c>
      <c r="H1068" s="224">
        <v>4.1369999999999996</v>
      </c>
      <c r="I1068" s="225"/>
      <c r="J1068" s="226">
        <f>ROUND(I1068*H1068,2)</f>
        <v>0</v>
      </c>
      <c r="K1068" s="222" t="s">
        <v>207</v>
      </c>
      <c r="L1068" s="46"/>
      <c r="M1068" s="227" t="s">
        <v>20</v>
      </c>
      <c r="N1068" s="228" t="s">
        <v>47</v>
      </c>
      <c r="O1068" s="86"/>
      <c r="P1068" s="229">
        <f>O1068*H1068</f>
        <v>0</v>
      </c>
      <c r="Q1068" s="229">
        <v>6.9999999999999994E-05</v>
      </c>
      <c r="R1068" s="229">
        <f>Q1068*H1068</f>
        <v>0.00028958999999999994</v>
      </c>
      <c r="S1068" s="229">
        <v>0</v>
      </c>
      <c r="T1068" s="230">
        <f>S1068*H1068</f>
        <v>0</v>
      </c>
      <c r="U1068" s="40"/>
      <c r="V1068" s="40"/>
      <c r="W1068" s="40"/>
      <c r="X1068" s="40"/>
      <c r="Y1068" s="40"/>
      <c r="Z1068" s="40"/>
      <c r="AA1068" s="40"/>
      <c r="AB1068" s="40"/>
      <c r="AC1068" s="40"/>
      <c r="AD1068" s="40"/>
      <c r="AE1068" s="40"/>
      <c r="AR1068" s="231" t="s">
        <v>256</v>
      </c>
      <c r="AT1068" s="231" t="s">
        <v>136</v>
      </c>
      <c r="AU1068" s="231" t="s">
        <v>85</v>
      </c>
      <c r="AY1068" s="19" t="s">
        <v>133</v>
      </c>
      <c r="BE1068" s="232">
        <f>IF(N1068="základní",J1068,0)</f>
        <v>0</v>
      </c>
      <c r="BF1068" s="232">
        <f>IF(N1068="snížená",J1068,0)</f>
        <v>0</v>
      </c>
      <c r="BG1068" s="232">
        <f>IF(N1068="zákl. přenesená",J1068,0)</f>
        <v>0</v>
      </c>
      <c r="BH1068" s="232">
        <f>IF(N1068="sníž. přenesená",J1068,0)</f>
        <v>0</v>
      </c>
      <c r="BI1068" s="232">
        <f>IF(N1068="nulová",J1068,0)</f>
        <v>0</v>
      </c>
      <c r="BJ1068" s="19" t="s">
        <v>22</v>
      </c>
      <c r="BK1068" s="232">
        <f>ROUND(I1068*H1068,2)</f>
        <v>0</v>
      </c>
      <c r="BL1068" s="19" t="s">
        <v>256</v>
      </c>
      <c r="BM1068" s="231" t="s">
        <v>1514</v>
      </c>
    </row>
    <row r="1069" s="14" customFormat="1">
      <c r="A1069" s="14"/>
      <c r="B1069" s="244"/>
      <c r="C1069" s="245"/>
      <c r="D1069" s="235" t="s">
        <v>147</v>
      </c>
      <c r="E1069" s="246" t="s">
        <v>20</v>
      </c>
      <c r="F1069" s="247" t="s">
        <v>1510</v>
      </c>
      <c r="G1069" s="245"/>
      <c r="H1069" s="248">
        <v>4.1369999999999996</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147</v>
      </c>
      <c r="AU1069" s="254" t="s">
        <v>85</v>
      </c>
      <c r="AV1069" s="14" t="s">
        <v>85</v>
      </c>
      <c r="AW1069" s="14" t="s">
        <v>38</v>
      </c>
      <c r="AX1069" s="14" t="s">
        <v>22</v>
      </c>
      <c r="AY1069" s="254" t="s">
        <v>133</v>
      </c>
    </row>
    <row r="1070" s="2" customFormat="1" ht="16.5" customHeight="1">
      <c r="A1070" s="40"/>
      <c r="B1070" s="41"/>
      <c r="C1070" s="220" t="s">
        <v>1515</v>
      </c>
      <c r="D1070" s="220" t="s">
        <v>136</v>
      </c>
      <c r="E1070" s="221" t="s">
        <v>1516</v>
      </c>
      <c r="F1070" s="222" t="s">
        <v>1517</v>
      </c>
      <c r="G1070" s="223" t="s">
        <v>183</v>
      </c>
      <c r="H1070" s="224">
        <v>4.1369999999999996</v>
      </c>
      <c r="I1070" s="225"/>
      <c r="J1070" s="226">
        <f>ROUND(I1070*H1070,2)</f>
        <v>0</v>
      </c>
      <c r="K1070" s="222" t="s">
        <v>207</v>
      </c>
      <c r="L1070" s="46"/>
      <c r="M1070" s="227" t="s">
        <v>20</v>
      </c>
      <c r="N1070" s="228" t="s">
        <v>47</v>
      </c>
      <c r="O1070" s="86"/>
      <c r="P1070" s="229">
        <f>O1070*H1070</f>
        <v>0</v>
      </c>
      <c r="Q1070" s="229">
        <v>0.00017000000000000001</v>
      </c>
      <c r="R1070" s="229">
        <f>Q1070*H1070</f>
        <v>0.00070328999999999997</v>
      </c>
      <c r="S1070" s="229">
        <v>0</v>
      </c>
      <c r="T1070" s="230">
        <f>S1070*H1070</f>
        <v>0</v>
      </c>
      <c r="U1070" s="40"/>
      <c r="V1070" s="40"/>
      <c r="W1070" s="40"/>
      <c r="X1070" s="40"/>
      <c r="Y1070" s="40"/>
      <c r="Z1070" s="40"/>
      <c r="AA1070" s="40"/>
      <c r="AB1070" s="40"/>
      <c r="AC1070" s="40"/>
      <c r="AD1070" s="40"/>
      <c r="AE1070" s="40"/>
      <c r="AR1070" s="231" t="s">
        <v>256</v>
      </c>
      <c r="AT1070" s="231" t="s">
        <v>136</v>
      </c>
      <c r="AU1070" s="231" t="s">
        <v>85</v>
      </c>
      <c r="AY1070" s="19" t="s">
        <v>133</v>
      </c>
      <c r="BE1070" s="232">
        <f>IF(N1070="základní",J1070,0)</f>
        <v>0</v>
      </c>
      <c r="BF1070" s="232">
        <f>IF(N1070="snížená",J1070,0)</f>
        <v>0</v>
      </c>
      <c r="BG1070" s="232">
        <f>IF(N1070="zákl. přenesená",J1070,0)</f>
        <v>0</v>
      </c>
      <c r="BH1070" s="232">
        <f>IF(N1070="sníž. přenesená",J1070,0)</f>
        <v>0</v>
      </c>
      <c r="BI1070" s="232">
        <f>IF(N1070="nulová",J1070,0)</f>
        <v>0</v>
      </c>
      <c r="BJ1070" s="19" t="s">
        <v>22</v>
      </c>
      <c r="BK1070" s="232">
        <f>ROUND(I1070*H1070,2)</f>
        <v>0</v>
      </c>
      <c r="BL1070" s="19" t="s">
        <v>256</v>
      </c>
      <c r="BM1070" s="231" t="s">
        <v>1518</v>
      </c>
    </row>
    <row r="1071" s="14" customFormat="1">
      <c r="A1071" s="14"/>
      <c r="B1071" s="244"/>
      <c r="C1071" s="245"/>
      <c r="D1071" s="235" t="s">
        <v>147</v>
      </c>
      <c r="E1071" s="246" t="s">
        <v>20</v>
      </c>
      <c r="F1071" s="247" t="s">
        <v>1510</v>
      </c>
      <c r="G1071" s="245"/>
      <c r="H1071" s="248">
        <v>4.1369999999999996</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147</v>
      </c>
      <c r="AU1071" s="254" t="s">
        <v>85</v>
      </c>
      <c r="AV1071" s="14" t="s">
        <v>85</v>
      </c>
      <c r="AW1071" s="14" t="s">
        <v>38</v>
      </c>
      <c r="AX1071" s="14" t="s">
        <v>22</v>
      </c>
      <c r="AY1071" s="254" t="s">
        <v>133</v>
      </c>
    </row>
    <row r="1072" s="2" customFormat="1" ht="16.5" customHeight="1">
      <c r="A1072" s="40"/>
      <c r="B1072" s="41"/>
      <c r="C1072" s="220" t="s">
        <v>1519</v>
      </c>
      <c r="D1072" s="220" t="s">
        <v>136</v>
      </c>
      <c r="E1072" s="221" t="s">
        <v>1520</v>
      </c>
      <c r="F1072" s="222" t="s">
        <v>1521</v>
      </c>
      <c r="G1072" s="223" t="s">
        <v>183</v>
      </c>
      <c r="H1072" s="224">
        <v>4.1369999999999996</v>
      </c>
      <c r="I1072" s="225"/>
      <c r="J1072" s="226">
        <f>ROUND(I1072*H1072,2)</f>
        <v>0</v>
      </c>
      <c r="K1072" s="222" t="s">
        <v>207</v>
      </c>
      <c r="L1072" s="46"/>
      <c r="M1072" s="227" t="s">
        <v>20</v>
      </c>
      <c r="N1072" s="228" t="s">
        <v>47</v>
      </c>
      <c r="O1072" s="86"/>
      <c r="P1072" s="229">
        <f>O1072*H1072</f>
        <v>0</v>
      </c>
      <c r="Q1072" s="229">
        <v>0.00012</v>
      </c>
      <c r="R1072" s="229">
        <f>Q1072*H1072</f>
        <v>0.00049644000000000001</v>
      </c>
      <c r="S1072" s="229">
        <v>0</v>
      </c>
      <c r="T1072" s="230">
        <f>S1072*H1072</f>
        <v>0</v>
      </c>
      <c r="U1072" s="40"/>
      <c r="V1072" s="40"/>
      <c r="W1072" s="40"/>
      <c r="X1072" s="40"/>
      <c r="Y1072" s="40"/>
      <c r="Z1072" s="40"/>
      <c r="AA1072" s="40"/>
      <c r="AB1072" s="40"/>
      <c r="AC1072" s="40"/>
      <c r="AD1072" s="40"/>
      <c r="AE1072" s="40"/>
      <c r="AR1072" s="231" t="s">
        <v>256</v>
      </c>
      <c r="AT1072" s="231" t="s">
        <v>136</v>
      </c>
      <c r="AU1072" s="231" t="s">
        <v>85</v>
      </c>
      <c r="AY1072" s="19" t="s">
        <v>133</v>
      </c>
      <c r="BE1072" s="232">
        <f>IF(N1072="základní",J1072,0)</f>
        <v>0</v>
      </c>
      <c r="BF1072" s="232">
        <f>IF(N1072="snížená",J1072,0)</f>
        <v>0</v>
      </c>
      <c r="BG1072" s="232">
        <f>IF(N1072="zákl. přenesená",J1072,0)</f>
        <v>0</v>
      </c>
      <c r="BH1072" s="232">
        <f>IF(N1072="sníž. přenesená",J1072,0)</f>
        <v>0</v>
      </c>
      <c r="BI1072" s="232">
        <f>IF(N1072="nulová",J1072,0)</f>
        <v>0</v>
      </c>
      <c r="BJ1072" s="19" t="s">
        <v>22</v>
      </c>
      <c r="BK1072" s="232">
        <f>ROUND(I1072*H1072,2)</f>
        <v>0</v>
      </c>
      <c r="BL1072" s="19" t="s">
        <v>256</v>
      </c>
      <c r="BM1072" s="231" t="s">
        <v>1522</v>
      </c>
    </row>
    <row r="1073" s="14" customFormat="1">
      <c r="A1073" s="14"/>
      <c r="B1073" s="244"/>
      <c r="C1073" s="245"/>
      <c r="D1073" s="235" t="s">
        <v>147</v>
      </c>
      <c r="E1073" s="246" t="s">
        <v>20</v>
      </c>
      <c r="F1073" s="247" t="s">
        <v>1510</v>
      </c>
      <c r="G1073" s="245"/>
      <c r="H1073" s="248">
        <v>4.1369999999999996</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147</v>
      </c>
      <c r="AU1073" s="254" t="s">
        <v>85</v>
      </c>
      <c r="AV1073" s="14" t="s">
        <v>85</v>
      </c>
      <c r="AW1073" s="14" t="s">
        <v>38</v>
      </c>
      <c r="AX1073" s="14" t="s">
        <v>22</v>
      </c>
      <c r="AY1073" s="254" t="s">
        <v>133</v>
      </c>
    </row>
    <row r="1074" s="2" customFormat="1" ht="16.5" customHeight="1">
      <c r="A1074" s="40"/>
      <c r="B1074" s="41"/>
      <c r="C1074" s="220" t="s">
        <v>1523</v>
      </c>
      <c r="D1074" s="220" t="s">
        <v>136</v>
      </c>
      <c r="E1074" s="221" t="s">
        <v>1524</v>
      </c>
      <c r="F1074" s="222" t="s">
        <v>1525</v>
      </c>
      <c r="G1074" s="223" t="s">
        <v>183</v>
      </c>
      <c r="H1074" s="224">
        <v>4.1369999999999996</v>
      </c>
      <c r="I1074" s="225"/>
      <c r="J1074" s="226">
        <f>ROUND(I1074*H1074,2)</f>
        <v>0</v>
      </c>
      <c r="K1074" s="222" t="s">
        <v>207</v>
      </c>
      <c r="L1074" s="46"/>
      <c r="M1074" s="227" t="s">
        <v>20</v>
      </c>
      <c r="N1074" s="228" t="s">
        <v>47</v>
      </c>
      <c r="O1074" s="86"/>
      <c r="P1074" s="229">
        <f>O1074*H1074</f>
        <v>0</v>
      </c>
      <c r="Q1074" s="229">
        <v>0.00012</v>
      </c>
      <c r="R1074" s="229">
        <f>Q1074*H1074</f>
        <v>0.00049644000000000001</v>
      </c>
      <c r="S1074" s="229">
        <v>0</v>
      </c>
      <c r="T1074" s="230">
        <f>S1074*H1074</f>
        <v>0</v>
      </c>
      <c r="U1074" s="40"/>
      <c r="V1074" s="40"/>
      <c r="W1074" s="40"/>
      <c r="X1074" s="40"/>
      <c r="Y1074" s="40"/>
      <c r="Z1074" s="40"/>
      <c r="AA1074" s="40"/>
      <c r="AB1074" s="40"/>
      <c r="AC1074" s="40"/>
      <c r="AD1074" s="40"/>
      <c r="AE1074" s="40"/>
      <c r="AR1074" s="231" t="s">
        <v>256</v>
      </c>
      <c r="AT1074" s="231" t="s">
        <v>136</v>
      </c>
      <c r="AU1074" s="231" t="s">
        <v>85</v>
      </c>
      <c r="AY1074" s="19" t="s">
        <v>133</v>
      </c>
      <c r="BE1074" s="232">
        <f>IF(N1074="základní",J1074,0)</f>
        <v>0</v>
      </c>
      <c r="BF1074" s="232">
        <f>IF(N1074="snížená",J1074,0)</f>
        <v>0</v>
      </c>
      <c r="BG1074" s="232">
        <f>IF(N1074="zákl. přenesená",J1074,0)</f>
        <v>0</v>
      </c>
      <c r="BH1074" s="232">
        <f>IF(N1074="sníž. přenesená",J1074,0)</f>
        <v>0</v>
      </c>
      <c r="BI1074" s="232">
        <f>IF(N1074="nulová",J1074,0)</f>
        <v>0</v>
      </c>
      <c r="BJ1074" s="19" t="s">
        <v>22</v>
      </c>
      <c r="BK1074" s="232">
        <f>ROUND(I1074*H1074,2)</f>
        <v>0</v>
      </c>
      <c r="BL1074" s="19" t="s">
        <v>256</v>
      </c>
      <c r="BM1074" s="231" t="s">
        <v>1526</v>
      </c>
    </row>
    <row r="1075" s="14" customFormat="1">
      <c r="A1075" s="14"/>
      <c r="B1075" s="244"/>
      <c r="C1075" s="245"/>
      <c r="D1075" s="235" t="s">
        <v>147</v>
      </c>
      <c r="E1075" s="246" t="s">
        <v>20</v>
      </c>
      <c r="F1075" s="247" t="s">
        <v>1510</v>
      </c>
      <c r="G1075" s="245"/>
      <c r="H1075" s="248">
        <v>4.1369999999999996</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147</v>
      </c>
      <c r="AU1075" s="254" t="s">
        <v>85</v>
      </c>
      <c r="AV1075" s="14" t="s">
        <v>85</v>
      </c>
      <c r="AW1075" s="14" t="s">
        <v>38</v>
      </c>
      <c r="AX1075" s="14" t="s">
        <v>22</v>
      </c>
      <c r="AY1075" s="254" t="s">
        <v>133</v>
      </c>
    </row>
    <row r="1076" s="2" customFormat="1" ht="16.5" customHeight="1">
      <c r="A1076" s="40"/>
      <c r="B1076" s="41"/>
      <c r="C1076" s="220" t="s">
        <v>1527</v>
      </c>
      <c r="D1076" s="220" t="s">
        <v>136</v>
      </c>
      <c r="E1076" s="221" t="s">
        <v>1528</v>
      </c>
      <c r="F1076" s="222" t="s">
        <v>1529</v>
      </c>
      <c r="G1076" s="223" t="s">
        <v>183</v>
      </c>
      <c r="H1076" s="224">
        <v>698.68899999999996</v>
      </c>
      <c r="I1076" s="225"/>
      <c r="J1076" s="226">
        <f>ROUND(I1076*H1076,2)</f>
        <v>0</v>
      </c>
      <c r="K1076" s="222" t="s">
        <v>207</v>
      </c>
      <c r="L1076" s="46"/>
      <c r="M1076" s="227" t="s">
        <v>20</v>
      </c>
      <c r="N1076" s="228" t="s">
        <v>47</v>
      </c>
      <c r="O1076" s="86"/>
      <c r="P1076" s="229">
        <f>O1076*H1076</f>
        <v>0</v>
      </c>
      <c r="Q1076" s="229">
        <v>0</v>
      </c>
      <c r="R1076" s="229">
        <f>Q1076*H1076</f>
        <v>0</v>
      </c>
      <c r="S1076" s="229">
        <v>0</v>
      </c>
      <c r="T1076" s="230">
        <f>S1076*H1076</f>
        <v>0</v>
      </c>
      <c r="U1076" s="40"/>
      <c r="V1076" s="40"/>
      <c r="W1076" s="40"/>
      <c r="X1076" s="40"/>
      <c r="Y1076" s="40"/>
      <c r="Z1076" s="40"/>
      <c r="AA1076" s="40"/>
      <c r="AB1076" s="40"/>
      <c r="AC1076" s="40"/>
      <c r="AD1076" s="40"/>
      <c r="AE1076" s="40"/>
      <c r="AR1076" s="231" t="s">
        <v>256</v>
      </c>
      <c r="AT1076" s="231" t="s">
        <v>136</v>
      </c>
      <c r="AU1076" s="231" t="s">
        <v>85</v>
      </c>
      <c r="AY1076" s="19" t="s">
        <v>133</v>
      </c>
      <c r="BE1076" s="232">
        <f>IF(N1076="základní",J1076,0)</f>
        <v>0</v>
      </c>
      <c r="BF1076" s="232">
        <f>IF(N1076="snížená",J1076,0)</f>
        <v>0</v>
      </c>
      <c r="BG1076" s="232">
        <f>IF(N1076="zákl. přenesená",J1076,0)</f>
        <v>0</v>
      </c>
      <c r="BH1076" s="232">
        <f>IF(N1076="sníž. přenesená",J1076,0)</f>
        <v>0</v>
      </c>
      <c r="BI1076" s="232">
        <f>IF(N1076="nulová",J1076,0)</f>
        <v>0</v>
      </c>
      <c r="BJ1076" s="19" t="s">
        <v>22</v>
      </c>
      <c r="BK1076" s="232">
        <f>ROUND(I1076*H1076,2)</f>
        <v>0</v>
      </c>
      <c r="BL1076" s="19" t="s">
        <v>256</v>
      </c>
      <c r="BM1076" s="231" t="s">
        <v>1530</v>
      </c>
    </row>
    <row r="1077" s="13" customFormat="1">
      <c r="A1077" s="13"/>
      <c r="B1077" s="233"/>
      <c r="C1077" s="234"/>
      <c r="D1077" s="235" t="s">
        <v>147</v>
      </c>
      <c r="E1077" s="236" t="s">
        <v>20</v>
      </c>
      <c r="F1077" s="237" t="s">
        <v>229</v>
      </c>
      <c r="G1077" s="234"/>
      <c r="H1077" s="236" t="s">
        <v>20</v>
      </c>
      <c r="I1077" s="238"/>
      <c r="J1077" s="234"/>
      <c r="K1077" s="234"/>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147</v>
      </c>
      <c r="AU1077" s="243" t="s">
        <v>85</v>
      </c>
      <c r="AV1077" s="13" t="s">
        <v>22</v>
      </c>
      <c r="AW1077" s="13" t="s">
        <v>38</v>
      </c>
      <c r="AX1077" s="13" t="s">
        <v>76</v>
      </c>
      <c r="AY1077" s="243" t="s">
        <v>133</v>
      </c>
    </row>
    <row r="1078" s="13" customFormat="1">
      <c r="A1078" s="13"/>
      <c r="B1078" s="233"/>
      <c r="C1078" s="234"/>
      <c r="D1078" s="235" t="s">
        <v>147</v>
      </c>
      <c r="E1078" s="236" t="s">
        <v>20</v>
      </c>
      <c r="F1078" s="237" t="s">
        <v>283</v>
      </c>
      <c r="G1078" s="234"/>
      <c r="H1078" s="236" t="s">
        <v>20</v>
      </c>
      <c r="I1078" s="238"/>
      <c r="J1078" s="234"/>
      <c r="K1078" s="234"/>
      <c r="L1078" s="239"/>
      <c r="M1078" s="240"/>
      <c r="N1078" s="241"/>
      <c r="O1078" s="241"/>
      <c r="P1078" s="241"/>
      <c r="Q1078" s="241"/>
      <c r="R1078" s="241"/>
      <c r="S1078" s="241"/>
      <c r="T1078" s="242"/>
      <c r="U1078" s="13"/>
      <c r="V1078" s="13"/>
      <c r="W1078" s="13"/>
      <c r="X1078" s="13"/>
      <c r="Y1078" s="13"/>
      <c r="Z1078" s="13"/>
      <c r="AA1078" s="13"/>
      <c r="AB1078" s="13"/>
      <c r="AC1078" s="13"/>
      <c r="AD1078" s="13"/>
      <c r="AE1078" s="13"/>
      <c r="AT1078" s="243" t="s">
        <v>147</v>
      </c>
      <c r="AU1078" s="243" t="s">
        <v>85</v>
      </c>
      <c r="AV1078" s="13" t="s">
        <v>22</v>
      </c>
      <c r="AW1078" s="13" t="s">
        <v>38</v>
      </c>
      <c r="AX1078" s="13" t="s">
        <v>76</v>
      </c>
      <c r="AY1078" s="243" t="s">
        <v>133</v>
      </c>
    </row>
    <row r="1079" s="14" customFormat="1">
      <c r="A1079" s="14"/>
      <c r="B1079" s="244"/>
      <c r="C1079" s="245"/>
      <c r="D1079" s="235" t="s">
        <v>147</v>
      </c>
      <c r="E1079" s="246" t="s">
        <v>20</v>
      </c>
      <c r="F1079" s="247" t="s">
        <v>233</v>
      </c>
      <c r="G1079" s="245"/>
      <c r="H1079" s="248">
        <v>150.477</v>
      </c>
      <c r="I1079" s="249"/>
      <c r="J1079" s="245"/>
      <c r="K1079" s="245"/>
      <c r="L1079" s="250"/>
      <c r="M1079" s="251"/>
      <c r="N1079" s="252"/>
      <c r="O1079" s="252"/>
      <c r="P1079" s="252"/>
      <c r="Q1079" s="252"/>
      <c r="R1079" s="252"/>
      <c r="S1079" s="252"/>
      <c r="T1079" s="253"/>
      <c r="U1079" s="14"/>
      <c r="V1079" s="14"/>
      <c r="W1079" s="14"/>
      <c r="X1079" s="14"/>
      <c r="Y1079" s="14"/>
      <c r="Z1079" s="14"/>
      <c r="AA1079" s="14"/>
      <c r="AB1079" s="14"/>
      <c r="AC1079" s="14"/>
      <c r="AD1079" s="14"/>
      <c r="AE1079" s="14"/>
      <c r="AT1079" s="254" t="s">
        <v>147</v>
      </c>
      <c r="AU1079" s="254" t="s">
        <v>85</v>
      </c>
      <c r="AV1079" s="14" t="s">
        <v>85</v>
      </c>
      <c r="AW1079" s="14" t="s">
        <v>38</v>
      </c>
      <c r="AX1079" s="14" t="s">
        <v>76</v>
      </c>
      <c r="AY1079" s="254" t="s">
        <v>133</v>
      </c>
    </row>
    <row r="1080" s="14" customFormat="1">
      <c r="A1080" s="14"/>
      <c r="B1080" s="244"/>
      <c r="C1080" s="245"/>
      <c r="D1080" s="235" t="s">
        <v>147</v>
      </c>
      <c r="E1080" s="246" t="s">
        <v>20</v>
      </c>
      <c r="F1080" s="247" t="s">
        <v>234</v>
      </c>
      <c r="G1080" s="245"/>
      <c r="H1080" s="248">
        <v>9.8989999999999991</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147</v>
      </c>
      <c r="AU1080" s="254" t="s">
        <v>85</v>
      </c>
      <c r="AV1080" s="14" t="s">
        <v>85</v>
      </c>
      <c r="AW1080" s="14" t="s">
        <v>38</v>
      </c>
      <c r="AX1080" s="14" t="s">
        <v>76</v>
      </c>
      <c r="AY1080" s="254" t="s">
        <v>133</v>
      </c>
    </row>
    <row r="1081" s="14" customFormat="1">
      <c r="A1081" s="14"/>
      <c r="B1081" s="244"/>
      <c r="C1081" s="245"/>
      <c r="D1081" s="235" t="s">
        <v>147</v>
      </c>
      <c r="E1081" s="246" t="s">
        <v>20</v>
      </c>
      <c r="F1081" s="247" t="s">
        <v>235</v>
      </c>
      <c r="G1081" s="245"/>
      <c r="H1081" s="248">
        <v>247.31200000000001</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147</v>
      </c>
      <c r="AU1081" s="254" t="s">
        <v>85</v>
      </c>
      <c r="AV1081" s="14" t="s">
        <v>85</v>
      </c>
      <c r="AW1081" s="14" t="s">
        <v>38</v>
      </c>
      <c r="AX1081" s="14" t="s">
        <v>76</v>
      </c>
      <c r="AY1081" s="254" t="s">
        <v>133</v>
      </c>
    </row>
    <row r="1082" s="14" customFormat="1">
      <c r="A1082" s="14"/>
      <c r="B1082" s="244"/>
      <c r="C1082" s="245"/>
      <c r="D1082" s="235" t="s">
        <v>147</v>
      </c>
      <c r="E1082" s="246" t="s">
        <v>20</v>
      </c>
      <c r="F1082" s="247" t="s">
        <v>236</v>
      </c>
      <c r="G1082" s="245"/>
      <c r="H1082" s="248">
        <v>-3.5470000000000002</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147</v>
      </c>
      <c r="AU1082" s="254" t="s">
        <v>85</v>
      </c>
      <c r="AV1082" s="14" t="s">
        <v>85</v>
      </c>
      <c r="AW1082" s="14" t="s">
        <v>38</v>
      </c>
      <c r="AX1082" s="14" t="s">
        <v>76</v>
      </c>
      <c r="AY1082" s="254" t="s">
        <v>133</v>
      </c>
    </row>
    <row r="1083" s="14" customFormat="1">
      <c r="A1083" s="14"/>
      <c r="B1083" s="244"/>
      <c r="C1083" s="245"/>
      <c r="D1083" s="235" t="s">
        <v>147</v>
      </c>
      <c r="E1083" s="246" t="s">
        <v>20</v>
      </c>
      <c r="F1083" s="247" t="s">
        <v>237</v>
      </c>
      <c r="G1083" s="245"/>
      <c r="H1083" s="248">
        <v>21.399999999999999</v>
      </c>
      <c r="I1083" s="249"/>
      <c r="J1083" s="245"/>
      <c r="K1083" s="245"/>
      <c r="L1083" s="250"/>
      <c r="M1083" s="251"/>
      <c r="N1083" s="252"/>
      <c r="O1083" s="252"/>
      <c r="P1083" s="252"/>
      <c r="Q1083" s="252"/>
      <c r="R1083" s="252"/>
      <c r="S1083" s="252"/>
      <c r="T1083" s="253"/>
      <c r="U1083" s="14"/>
      <c r="V1083" s="14"/>
      <c r="W1083" s="14"/>
      <c r="X1083" s="14"/>
      <c r="Y1083" s="14"/>
      <c r="Z1083" s="14"/>
      <c r="AA1083" s="14"/>
      <c r="AB1083" s="14"/>
      <c r="AC1083" s="14"/>
      <c r="AD1083" s="14"/>
      <c r="AE1083" s="14"/>
      <c r="AT1083" s="254" t="s">
        <v>147</v>
      </c>
      <c r="AU1083" s="254" t="s">
        <v>85</v>
      </c>
      <c r="AV1083" s="14" t="s">
        <v>85</v>
      </c>
      <c r="AW1083" s="14" t="s">
        <v>38</v>
      </c>
      <c r="AX1083" s="14" t="s">
        <v>76</v>
      </c>
      <c r="AY1083" s="254" t="s">
        <v>133</v>
      </c>
    </row>
    <row r="1084" s="14" customFormat="1">
      <c r="A1084" s="14"/>
      <c r="B1084" s="244"/>
      <c r="C1084" s="245"/>
      <c r="D1084" s="235" t="s">
        <v>147</v>
      </c>
      <c r="E1084" s="246" t="s">
        <v>20</v>
      </c>
      <c r="F1084" s="247" t="s">
        <v>238</v>
      </c>
      <c r="G1084" s="245"/>
      <c r="H1084" s="248">
        <v>0.59299999999999997</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147</v>
      </c>
      <c r="AU1084" s="254" t="s">
        <v>85</v>
      </c>
      <c r="AV1084" s="14" t="s">
        <v>85</v>
      </c>
      <c r="AW1084" s="14" t="s">
        <v>38</v>
      </c>
      <c r="AX1084" s="14" t="s">
        <v>76</v>
      </c>
      <c r="AY1084" s="254" t="s">
        <v>133</v>
      </c>
    </row>
    <row r="1085" s="14" customFormat="1">
      <c r="A1085" s="14"/>
      <c r="B1085" s="244"/>
      <c r="C1085" s="245"/>
      <c r="D1085" s="235" t="s">
        <v>147</v>
      </c>
      <c r="E1085" s="246" t="s">
        <v>20</v>
      </c>
      <c r="F1085" s="247" t="s">
        <v>239</v>
      </c>
      <c r="G1085" s="245"/>
      <c r="H1085" s="248">
        <v>83.075000000000003</v>
      </c>
      <c r="I1085" s="249"/>
      <c r="J1085" s="245"/>
      <c r="K1085" s="245"/>
      <c r="L1085" s="250"/>
      <c r="M1085" s="251"/>
      <c r="N1085" s="252"/>
      <c r="O1085" s="252"/>
      <c r="P1085" s="252"/>
      <c r="Q1085" s="252"/>
      <c r="R1085" s="252"/>
      <c r="S1085" s="252"/>
      <c r="T1085" s="253"/>
      <c r="U1085" s="14"/>
      <c r="V1085" s="14"/>
      <c r="W1085" s="14"/>
      <c r="X1085" s="14"/>
      <c r="Y1085" s="14"/>
      <c r="Z1085" s="14"/>
      <c r="AA1085" s="14"/>
      <c r="AB1085" s="14"/>
      <c r="AC1085" s="14"/>
      <c r="AD1085" s="14"/>
      <c r="AE1085" s="14"/>
      <c r="AT1085" s="254" t="s">
        <v>147</v>
      </c>
      <c r="AU1085" s="254" t="s">
        <v>85</v>
      </c>
      <c r="AV1085" s="14" t="s">
        <v>85</v>
      </c>
      <c r="AW1085" s="14" t="s">
        <v>38</v>
      </c>
      <c r="AX1085" s="14" t="s">
        <v>76</v>
      </c>
      <c r="AY1085" s="254" t="s">
        <v>133</v>
      </c>
    </row>
    <row r="1086" s="14" customFormat="1">
      <c r="A1086" s="14"/>
      <c r="B1086" s="244"/>
      <c r="C1086" s="245"/>
      <c r="D1086" s="235" t="s">
        <v>147</v>
      </c>
      <c r="E1086" s="246" t="s">
        <v>20</v>
      </c>
      <c r="F1086" s="247" t="s">
        <v>240</v>
      </c>
      <c r="G1086" s="245"/>
      <c r="H1086" s="248">
        <v>7.5</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147</v>
      </c>
      <c r="AU1086" s="254" t="s">
        <v>85</v>
      </c>
      <c r="AV1086" s="14" t="s">
        <v>85</v>
      </c>
      <c r="AW1086" s="14" t="s">
        <v>38</v>
      </c>
      <c r="AX1086" s="14" t="s">
        <v>76</v>
      </c>
      <c r="AY1086" s="254" t="s">
        <v>133</v>
      </c>
    </row>
    <row r="1087" s="14" customFormat="1">
      <c r="A1087" s="14"/>
      <c r="B1087" s="244"/>
      <c r="C1087" s="245"/>
      <c r="D1087" s="235" t="s">
        <v>147</v>
      </c>
      <c r="E1087" s="246" t="s">
        <v>20</v>
      </c>
      <c r="F1087" s="247" t="s">
        <v>1531</v>
      </c>
      <c r="G1087" s="245"/>
      <c r="H1087" s="248">
        <v>167.22499999999999</v>
      </c>
      <c r="I1087" s="249"/>
      <c r="J1087" s="245"/>
      <c r="K1087" s="245"/>
      <c r="L1087" s="250"/>
      <c r="M1087" s="251"/>
      <c r="N1087" s="252"/>
      <c r="O1087" s="252"/>
      <c r="P1087" s="252"/>
      <c r="Q1087" s="252"/>
      <c r="R1087" s="252"/>
      <c r="S1087" s="252"/>
      <c r="T1087" s="253"/>
      <c r="U1087" s="14"/>
      <c r="V1087" s="14"/>
      <c r="W1087" s="14"/>
      <c r="X1087" s="14"/>
      <c r="Y1087" s="14"/>
      <c r="Z1087" s="14"/>
      <c r="AA1087" s="14"/>
      <c r="AB1087" s="14"/>
      <c r="AC1087" s="14"/>
      <c r="AD1087" s="14"/>
      <c r="AE1087" s="14"/>
      <c r="AT1087" s="254" t="s">
        <v>147</v>
      </c>
      <c r="AU1087" s="254" t="s">
        <v>85</v>
      </c>
      <c r="AV1087" s="14" t="s">
        <v>85</v>
      </c>
      <c r="AW1087" s="14" t="s">
        <v>38</v>
      </c>
      <c r="AX1087" s="14" t="s">
        <v>76</v>
      </c>
      <c r="AY1087" s="254" t="s">
        <v>133</v>
      </c>
    </row>
    <row r="1088" s="14" customFormat="1">
      <c r="A1088" s="14"/>
      <c r="B1088" s="244"/>
      <c r="C1088" s="245"/>
      <c r="D1088" s="235" t="s">
        <v>147</v>
      </c>
      <c r="E1088" s="246" t="s">
        <v>20</v>
      </c>
      <c r="F1088" s="247" t="s">
        <v>1532</v>
      </c>
      <c r="G1088" s="245"/>
      <c r="H1088" s="248">
        <v>4.4249999999999998</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147</v>
      </c>
      <c r="AU1088" s="254" t="s">
        <v>85</v>
      </c>
      <c r="AV1088" s="14" t="s">
        <v>85</v>
      </c>
      <c r="AW1088" s="14" t="s">
        <v>38</v>
      </c>
      <c r="AX1088" s="14" t="s">
        <v>76</v>
      </c>
      <c r="AY1088" s="254" t="s">
        <v>133</v>
      </c>
    </row>
    <row r="1089" s="14" customFormat="1">
      <c r="A1089" s="14"/>
      <c r="B1089" s="244"/>
      <c r="C1089" s="245"/>
      <c r="D1089" s="235" t="s">
        <v>147</v>
      </c>
      <c r="E1089" s="246" t="s">
        <v>20</v>
      </c>
      <c r="F1089" s="247" t="s">
        <v>251</v>
      </c>
      <c r="G1089" s="245"/>
      <c r="H1089" s="248">
        <v>10.33</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147</v>
      </c>
      <c r="AU1089" s="254" t="s">
        <v>85</v>
      </c>
      <c r="AV1089" s="14" t="s">
        <v>85</v>
      </c>
      <c r="AW1089" s="14" t="s">
        <v>38</v>
      </c>
      <c r="AX1089" s="14" t="s">
        <v>76</v>
      </c>
      <c r="AY1089" s="254" t="s">
        <v>133</v>
      </c>
    </row>
    <row r="1090" s="15" customFormat="1">
      <c r="A1090" s="15"/>
      <c r="B1090" s="255"/>
      <c r="C1090" s="256"/>
      <c r="D1090" s="235" t="s">
        <v>147</v>
      </c>
      <c r="E1090" s="257" t="s">
        <v>20</v>
      </c>
      <c r="F1090" s="258" t="s">
        <v>159</v>
      </c>
      <c r="G1090" s="256"/>
      <c r="H1090" s="259">
        <v>698.68899999999996</v>
      </c>
      <c r="I1090" s="260"/>
      <c r="J1090" s="256"/>
      <c r="K1090" s="256"/>
      <c r="L1090" s="261"/>
      <c r="M1090" s="262"/>
      <c r="N1090" s="263"/>
      <c r="O1090" s="263"/>
      <c r="P1090" s="263"/>
      <c r="Q1090" s="263"/>
      <c r="R1090" s="263"/>
      <c r="S1090" s="263"/>
      <c r="T1090" s="264"/>
      <c r="U1090" s="15"/>
      <c r="V1090" s="15"/>
      <c r="W1090" s="15"/>
      <c r="X1090" s="15"/>
      <c r="Y1090" s="15"/>
      <c r="Z1090" s="15"/>
      <c r="AA1090" s="15"/>
      <c r="AB1090" s="15"/>
      <c r="AC1090" s="15"/>
      <c r="AD1090" s="15"/>
      <c r="AE1090" s="15"/>
      <c r="AT1090" s="265" t="s">
        <v>147</v>
      </c>
      <c r="AU1090" s="265" t="s">
        <v>85</v>
      </c>
      <c r="AV1090" s="15" t="s">
        <v>160</v>
      </c>
      <c r="AW1090" s="15" t="s">
        <v>38</v>
      </c>
      <c r="AX1090" s="15" t="s">
        <v>22</v>
      </c>
      <c r="AY1090" s="265" t="s">
        <v>133</v>
      </c>
    </row>
    <row r="1091" s="2" customFormat="1" ht="24" customHeight="1">
      <c r="A1091" s="40"/>
      <c r="B1091" s="41"/>
      <c r="C1091" s="220" t="s">
        <v>1533</v>
      </c>
      <c r="D1091" s="220" t="s">
        <v>136</v>
      </c>
      <c r="E1091" s="221" t="s">
        <v>1534</v>
      </c>
      <c r="F1091" s="222" t="s">
        <v>1535</v>
      </c>
      <c r="G1091" s="223" t="s">
        <v>183</v>
      </c>
      <c r="H1091" s="224">
        <v>712.66300000000001</v>
      </c>
      <c r="I1091" s="225"/>
      <c r="J1091" s="226">
        <f>ROUND(I1091*H1091,2)</f>
        <v>0</v>
      </c>
      <c r="K1091" s="222" t="s">
        <v>207</v>
      </c>
      <c r="L1091" s="46"/>
      <c r="M1091" s="227" t="s">
        <v>20</v>
      </c>
      <c r="N1091" s="228" t="s">
        <v>47</v>
      </c>
      <c r="O1091" s="86"/>
      <c r="P1091" s="229">
        <f>O1091*H1091</f>
        <v>0</v>
      </c>
      <c r="Q1091" s="229">
        <v>0.00014999999999999999</v>
      </c>
      <c r="R1091" s="229">
        <f>Q1091*H1091</f>
        <v>0.10689944999999999</v>
      </c>
      <c r="S1091" s="229">
        <v>0</v>
      </c>
      <c r="T1091" s="230">
        <f>S1091*H1091</f>
        <v>0</v>
      </c>
      <c r="U1091" s="40"/>
      <c r="V1091" s="40"/>
      <c r="W1091" s="40"/>
      <c r="X1091" s="40"/>
      <c r="Y1091" s="40"/>
      <c r="Z1091" s="40"/>
      <c r="AA1091" s="40"/>
      <c r="AB1091" s="40"/>
      <c r="AC1091" s="40"/>
      <c r="AD1091" s="40"/>
      <c r="AE1091" s="40"/>
      <c r="AR1091" s="231" t="s">
        <v>256</v>
      </c>
      <c r="AT1091" s="231" t="s">
        <v>136</v>
      </c>
      <c r="AU1091" s="231" t="s">
        <v>85</v>
      </c>
      <c r="AY1091" s="19" t="s">
        <v>133</v>
      </c>
      <c r="BE1091" s="232">
        <f>IF(N1091="základní",J1091,0)</f>
        <v>0</v>
      </c>
      <c r="BF1091" s="232">
        <f>IF(N1091="snížená",J1091,0)</f>
        <v>0</v>
      </c>
      <c r="BG1091" s="232">
        <f>IF(N1091="zákl. přenesená",J1091,0)</f>
        <v>0</v>
      </c>
      <c r="BH1091" s="232">
        <f>IF(N1091="sníž. přenesená",J1091,0)</f>
        <v>0</v>
      </c>
      <c r="BI1091" s="232">
        <f>IF(N1091="nulová",J1091,0)</f>
        <v>0</v>
      </c>
      <c r="BJ1091" s="19" t="s">
        <v>22</v>
      </c>
      <c r="BK1091" s="232">
        <f>ROUND(I1091*H1091,2)</f>
        <v>0</v>
      </c>
      <c r="BL1091" s="19" t="s">
        <v>256</v>
      </c>
      <c r="BM1091" s="231" t="s">
        <v>1536</v>
      </c>
    </row>
    <row r="1092" s="13" customFormat="1">
      <c r="A1092" s="13"/>
      <c r="B1092" s="233"/>
      <c r="C1092" s="234"/>
      <c r="D1092" s="235" t="s">
        <v>147</v>
      </c>
      <c r="E1092" s="236" t="s">
        <v>20</v>
      </c>
      <c r="F1092" s="237" t="s">
        <v>229</v>
      </c>
      <c r="G1092" s="234"/>
      <c r="H1092" s="236" t="s">
        <v>20</v>
      </c>
      <c r="I1092" s="238"/>
      <c r="J1092" s="234"/>
      <c r="K1092" s="234"/>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147</v>
      </c>
      <c r="AU1092" s="243" t="s">
        <v>85</v>
      </c>
      <c r="AV1092" s="13" t="s">
        <v>22</v>
      </c>
      <c r="AW1092" s="13" t="s">
        <v>38</v>
      </c>
      <c r="AX1092" s="13" t="s">
        <v>76</v>
      </c>
      <c r="AY1092" s="243" t="s">
        <v>133</v>
      </c>
    </row>
    <row r="1093" s="14" customFormat="1">
      <c r="A1093" s="14"/>
      <c r="B1093" s="244"/>
      <c r="C1093" s="245"/>
      <c r="D1093" s="235" t="s">
        <v>147</v>
      </c>
      <c r="E1093" s="246" t="s">
        <v>20</v>
      </c>
      <c r="F1093" s="247" t="s">
        <v>233</v>
      </c>
      <c r="G1093" s="245"/>
      <c r="H1093" s="248">
        <v>150.477</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147</v>
      </c>
      <c r="AU1093" s="254" t="s">
        <v>85</v>
      </c>
      <c r="AV1093" s="14" t="s">
        <v>85</v>
      </c>
      <c r="AW1093" s="14" t="s">
        <v>38</v>
      </c>
      <c r="AX1093" s="14" t="s">
        <v>76</v>
      </c>
      <c r="AY1093" s="254" t="s">
        <v>133</v>
      </c>
    </row>
    <row r="1094" s="14" customFormat="1">
      <c r="A1094" s="14"/>
      <c r="B1094" s="244"/>
      <c r="C1094" s="245"/>
      <c r="D1094" s="235" t="s">
        <v>147</v>
      </c>
      <c r="E1094" s="246" t="s">
        <v>20</v>
      </c>
      <c r="F1094" s="247" t="s">
        <v>234</v>
      </c>
      <c r="G1094" s="245"/>
      <c r="H1094" s="248">
        <v>9.8989999999999991</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147</v>
      </c>
      <c r="AU1094" s="254" t="s">
        <v>85</v>
      </c>
      <c r="AV1094" s="14" t="s">
        <v>85</v>
      </c>
      <c r="AW1094" s="14" t="s">
        <v>38</v>
      </c>
      <c r="AX1094" s="14" t="s">
        <v>76</v>
      </c>
      <c r="AY1094" s="254" t="s">
        <v>133</v>
      </c>
    </row>
    <row r="1095" s="14" customFormat="1">
      <c r="A1095" s="14"/>
      <c r="B1095" s="244"/>
      <c r="C1095" s="245"/>
      <c r="D1095" s="235" t="s">
        <v>147</v>
      </c>
      <c r="E1095" s="246" t="s">
        <v>20</v>
      </c>
      <c r="F1095" s="247" t="s">
        <v>235</v>
      </c>
      <c r="G1095" s="245"/>
      <c r="H1095" s="248">
        <v>247.31200000000001</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147</v>
      </c>
      <c r="AU1095" s="254" t="s">
        <v>85</v>
      </c>
      <c r="AV1095" s="14" t="s">
        <v>85</v>
      </c>
      <c r="AW1095" s="14" t="s">
        <v>38</v>
      </c>
      <c r="AX1095" s="14" t="s">
        <v>76</v>
      </c>
      <c r="AY1095" s="254" t="s">
        <v>133</v>
      </c>
    </row>
    <row r="1096" s="14" customFormat="1">
      <c r="A1096" s="14"/>
      <c r="B1096" s="244"/>
      <c r="C1096" s="245"/>
      <c r="D1096" s="235" t="s">
        <v>147</v>
      </c>
      <c r="E1096" s="246" t="s">
        <v>20</v>
      </c>
      <c r="F1096" s="247" t="s">
        <v>236</v>
      </c>
      <c r="G1096" s="245"/>
      <c r="H1096" s="248">
        <v>-3.5470000000000002</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147</v>
      </c>
      <c r="AU1096" s="254" t="s">
        <v>85</v>
      </c>
      <c r="AV1096" s="14" t="s">
        <v>85</v>
      </c>
      <c r="AW1096" s="14" t="s">
        <v>38</v>
      </c>
      <c r="AX1096" s="14" t="s">
        <v>76</v>
      </c>
      <c r="AY1096" s="254" t="s">
        <v>133</v>
      </c>
    </row>
    <row r="1097" s="14" customFormat="1">
      <c r="A1097" s="14"/>
      <c r="B1097" s="244"/>
      <c r="C1097" s="245"/>
      <c r="D1097" s="235" t="s">
        <v>147</v>
      </c>
      <c r="E1097" s="246" t="s">
        <v>20</v>
      </c>
      <c r="F1097" s="247" t="s">
        <v>237</v>
      </c>
      <c r="G1097" s="245"/>
      <c r="H1097" s="248">
        <v>21.399999999999999</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147</v>
      </c>
      <c r="AU1097" s="254" t="s">
        <v>85</v>
      </c>
      <c r="AV1097" s="14" t="s">
        <v>85</v>
      </c>
      <c r="AW1097" s="14" t="s">
        <v>38</v>
      </c>
      <c r="AX1097" s="14" t="s">
        <v>76</v>
      </c>
      <c r="AY1097" s="254" t="s">
        <v>133</v>
      </c>
    </row>
    <row r="1098" s="14" customFormat="1">
      <c r="A1098" s="14"/>
      <c r="B1098" s="244"/>
      <c r="C1098" s="245"/>
      <c r="D1098" s="235" t="s">
        <v>147</v>
      </c>
      <c r="E1098" s="246" t="s">
        <v>20</v>
      </c>
      <c r="F1098" s="247" t="s">
        <v>238</v>
      </c>
      <c r="G1098" s="245"/>
      <c r="H1098" s="248">
        <v>0.59299999999999997</v>
      </c>
      <c r="I1098" s="249"/>
      <c r="J1098" s="245"/>
      <c r="K1098" s="245"/>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147</v>
      </c>
      <c r="AU1098" s="254" t="s">
        <v>85</v>
      </c>
      <c r="AV1098" s="14" t="s">
        <v>85</v>
      </c>
      <c r="AW1098" s="14" t="s">
        <v>38</v>
      </c>
      <c r="AX1098" s="14" t="s">
        <v>76</v>
      </c>
      <c r="AY1098" s="254" t="s">
        <v>133</v>
      </c>
    </row>
    <row r="1099" s="14" customFormat="1">
      <c r="A1099" s="14"/>
      <c r="B1099" s="244"/>
      <c r="C1099" s="245"/>
      <c r="D1099" s="235" t="s">
        <v>147</v>
      </c>
      <c r="E1099" s="246" t="s">
        <v>20</v>
      </c>
      <c r="F1099" s="247" t="s">
        <v>239</v>
      </c>
      <c r="G1099" s="245"/>
      <c r="H1099" s="248">
        <v>83.075000000000003</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147</v>
      </c>
      <c r="AU1099" s="254" t="s">
        <v>85</v>
      </c>
      <c r="AV1099" s="14" t="s">
        <v>85</v>
      </c>
      <c r="AW1099" s="14" t="s">
        <v>38</v>
      </c>
      <c r="AX1099" s="14" t="s">
        <v>76</v>
      </c>
      <c r="AY1099" s="254" t="s">
        <v>133</v>
      </c>
    </row>
    <row r="1100" s="14" customFormat="1">
      <c r="A1100" s="14"/>
      <c r="B1100" s="244"/>
      <c r="C1100" s="245"/>
      <c r="D1100" s="235" t="s">
        <v>147</v>
      </c>
      <c r="E1100" s="246" t="s">
        <v>20</v>
      </c>
      <c r="F1100" s="247" t="s">
        <v>240</v>
      </c>
      <c r="G1100" s="245"/>
      <c r="H1100" s="248">
        <v>7.5</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147</v>
      </c>
      <c r="AU1100" s="254" t="s">
        <v>85</v>
      </c>
      <c r="AV1100" s="14" t="s">
        <v>85</v>
      </c>
      <c r="AW1100" s="14" t="s">
        <v>38</v>
      </c>
      <c r="AX1100" s="14" t="s">
        <v>76</v>
      </c>
      <c r="AY1100" s="254" t="s">
        <v>133</v>
      </c>
    </row>
    <row r="1101" s="14" customFormat="1">
      <c r="A1101" s="14"/>
      <c r="B1101" s="244"/>
      <c r="C1101" s="245"/>
      <c r="D1101" s="235" t="s">
        <v>147</v>
      </c>
      <c r="E1101" s="246" t="s">
        <v>20</v>
      </c>
      <c r="F1101" s="247" t="s">
        <v>1531</v>
      </c>
      <c r="G1101" s="245"/>
      <c r="H1101" s="248">
        <v>167.22499999999999</v>
      </c>
      <c r="I1101" s="249"/>
      <c r="J1101" s="245"/>
      <c r="K1101" s="245"/>
      <c r="L1101" s="250"/>
      <c r="M1101" s="251"/>
      <c r="N1101" s="252"/>
      <c r="O1101" s="252"/>
      <c r="P1101" s="252"/>
      <c r="Q1101" s="252"/>
      <c r="R1101" s="252"/>
      <c r="S1101" s="252"/>
      <c r="T1101" s="253"/>
      <c r="U1101" s="14"/>
      <c r="V1101" s="14"/>
      <c r="W1101" s="14"/>
      <c r="X1101" s="14"/>
      <c r="Y1101" s="14"/>
      <c r="Z1101" s="14"/>
      <c r="AA1101" s="14"/>
      <c r="AB1101" s="14"/>
      <c r="AC1101" s="14"/>
      <c r="AD1101" s="14"/>
      <c r="AE1101" s="14"/>
      <c r="AT1101" s="254" t="s">
        <v>147</v>
      </c>
      <c r="AU1101" s="254" t="s">
        <v>85</v>
      </c>
      <c r="AV1101" s="14" t="s">
        <v>85</v>
      </c>
      <c r="AW1101" s="14" t="s">
        <v>38</v>
      </c>
      <c r="AX1101" s="14" t="s">
        <v>76</v>
      </c>
      <c r="AY1101" s="254" t="s">
        <v>133</v>
      </c>
    </row>
    <row r="1102" s="14" customFormat="1">
      <c r="A1102" s="14"/>
      <c r="B1102" s="244"/>
      <c r="C1102" s="245"/>
      <c r="D1102" s="235" t="s">
        <v>147</v>
      </c>
      <c r="E1102" s="246" t="s">
        <v>20</v>
      </c>
      <c r="F1102" s="247" t="s">
        <v>1532</v>
      </c>
      <c r="G1102" s="245"/>
      <c r="H1102" s="248">
        <v>4.4249999999999998</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147</v>
      </c>
      <c r="AU1102" s="254" t="s">
        <v>85</v>
      </c>
      <c r="AV1102" s="14" t="s">
        <v>85</v>
      </c>
      <c r="AW1102" s="14" t="s">
        <v>38</v>
      </c>
      <c r="AX1102" s="14" t="s">
        <v>76</v>
      </c>
      <c r="AY1102" s="254" t="s">
        <v>133</v>
      </c>
    </row>
    <row r="1103" s="14" customFormat="1">
      <c r="A1103" s="14"/>
      <c r="B1103" s="244"/>
      <c r="C1103" s="245"/>
      <c r="D1103" s="235" t="s">
        <v>147</v>
      </c>
      <c r="E1103" s="246" t="s">
        <v>20</v>
      </c>
      <c r="F1103" s="247" t="s">
        <v>251</v>
      </c>
      <c r="G1103" s="245"/>
      <c r="H1103" s="248">
        <v>10.33</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147</v>
      </c>
      <c r="AU1103" s="254" t="s">
        <v>85</v>
      </c>
      <c r="AV1103" s="14" t="s">
        <v>85</v>
      </c>
      <c r="AW1103" s="14" t="s">
        <v>38</v>
      </c>
      <c r="AX1103" s="14" t="s">
        <v>76</v>
      </c>
      <c r="AY1103" s="254" t="s">
        <v>133</v>
      </c>
    </row>
    <row r="1104" s="15" customFormat="1">
      <c r="A1104" s="15"/>
      <c r="B1104" s="255"/>
      <c r="C1104" s="256"/>
      <c r="D1104" s="235" t="s">
        <v>147</v>
      </c>
      <c r="E1104" s="257" t="s">
        <v>20</v>
      </c>
      <c r="F1104" s="258" t="s">
        <v>159</v>
      </c>
      <c r="G1104" s="256"/>
      <c r="H1104" s="259">
        <v>698.68899999999996</v>
      </c>
      <c r="I1104" s="260"/>
      <c r="J1104" s="256"/>
      <c r="K1104" s="256"/>
      <c r="L1104" s="261"/>
      <c r="M1104" s="262"/>
      <c r="N1104" s="263"/>
      <c r="O1104" s="263"/>
      <c r="P1104" s="263"/>
      <c r="Q1104" s="263"/>
      <c r="R1104" s="263"/>
      <c r="S1104" s="263"/>
      <c r="T1104" s="264"/>
      <c r="U1104" s="15"/>
      <c r="V1104" s="15"/>
      <c r="W1104" s="15"/>
      <c r="X1104" s="15"/>
      <c r="Y1104" s="15"/>
      <c r="Z1104" s="15"/>
      <c r="AA1104" s="15"/>
      <c r="AB1104" s="15"/>
      <c r="AC1104" s="15"/>
      <c r="AD1104" s="15"/>
      <c r="AE1104" s="15"/>
      <c r="AT1104" s="265" t="s">
        <v>147</v>
      </c>
      <c r="AU1104" s="265" t="s">
        <v>85</v>
      </c>
      <c r="AV1104" s="15" t="s">
        <v>160</v>
      </c>
      <c r="AW1104" s="15" t="s">
        <v>38</v>
      </c>
      <c r="AX1104" s="15" t="s">
        <v>76</v>
      </c>
      <c r="AY1104" s="265" t="s">
        <v>133</v>
      </c>
    </row>
    <row r="1105" s="14" customFormat="1">
      <c r="A1105" s="14"/>
      <c r="B1105" s="244"/>
      <c r="C1105" s="245"/>
      <c r="D1105" s="235" t="s">
        <v>147</v>
      </c>
      <c r="E1105" s="246" t="s">
        <v>20</v>
      </c>
      <c r="F1105" s="247" t="s">
        <v>1537</v>
      </c>
      <c r="G1105" s="245"/>
      <c r="H1105" s="248">
        <v>712.66300000000001</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147</v>
      </c>
      <c r="AU1105" s="254" t="s">
        <v>85</v>
      </c>
      <c r="AV1105" s="14" t="s">
        <v>85</v>
      </c>
      <c r="AW1105" s="14" t="s">
        <v>38</v>
      </c>
      <c r="AX1105" s="14" t="s">
        <v>22</v>
      </c>
      <c r="AY1105" s="254" t="s">
        <v>133</v>
      </c>
    </row>
    <row r="1106" s="2" customFormat="1" ht="24" customHeight="1">
      <c r="A1106" s="40"/>
      <c r="B1106" s="41"/>
      <c r="C1106" s="220" t="s">
        <v>1538</v>
      </c>
      <c r="D1106" s="220" t="s">
        <v>136</v>
      </c>
      <c r="E1106" s="221" t="s">
        <v>1539</v>
      </c>
      <c r="F1106" s="222" t="s">
        <v>1540</v>
      </c>
      <c r="G1106" s="223" t="s">
        <v>183</v>
      </c>
      <c r="H1106" s="224">
        <v>712.66300000000001</v>
      </c>
      <c r="I1106" s="225"/>
      <c r="J1106" s="226">
        <f>ROUND(I1106*H1106,2)</f>
        <v>0</v>
      </c>
      <c r="K1106" s="222" t="s">
        <v>207</v>
      </c>
      <c r="L1106" s="46"/>
      <c r="M1106" s="227" t="s">
        <v>20</v>
      </c>
      <c r="N1106" s="228" t="s">
        <v>47</v>
      </c>
      <c r="O1106" s="86"/>
      <c r="P1106" s="229">
        <f>O1106*H1106</f>
        <v>0</v>
      </c>
      <c r="Q1106" s="229">
        <v>0.0010300000000000001</v>
      </c>
      <c r="R1106" s="229">
        <f>Q1106*H1106</f>
        <v>0.73404289000000011</v>
      </c>
      <c r="S1106" s="229">
        <v>0</v>
      </c>
      <c r="T1106" s="230">
        <f>S1106*H1106</f>
        <v>0</v>
      </c>
      <c r="U1106" s="40"/>
      <c r="V1106" s="40"/>
      <c r="W1106" s="40"/>
      <c r="X1106" s="40"/>
      <c r="Y1106" s="40"/>
      <c r="Z1106" s="40"/>
      <c r="AA1106" s="40"/>
      <c r="AB1106" s="40"/>
      <c r="AC1106" s="40"/>
      <c r="AD1106" s="40"/>
      <c r="AE1106" s="40"/>
      <c r="AR1106" s="231" t="s">
        <v>256</v>
      </c>
      <c r="AT1106" s="231" t="s">
        <v>136</v>
      </c>
      <c r="AU1106" s="231" t="s">
        <v>85</v>
      </c>
      <c r="AY1106" s="19" t="s">
        <v>133</v>
      </c>
      <c r="BE1106" s="232">
        <f>IF(N1106="základní",J1106,0)</f>
        <v>0</v>
      </c>
      <c r="BF1106" s="232">
        <f>IF(N1106="snížená",J1106,0)</f>
        <v>0</v>
      </c>
      <c r="BG1106" s="232">
        <f>IF(N1106="zákl. přenesená",J1106,0)</f>
        <v>0</v>
      </c>
      <c r="BH1106" s="232">
        <f>IF(N1106="sníž. přenesená",J1106,0)</f>
        <v>0</v>
      </c>
      <c r="BI1106" s="232">
        <f>IF(N1106="nulová",J1106,0)</f>
        <v>0</v>
      </c>
      <c r="BJ1106" s="19" t="s">
        <v>22</v>
      </c>
      <c r="BK1106" s="232">
        <f>ROUND(I1106*H1106,2)</f>
        <v>0</v>
      </c>
      <c r="BL1106" s="19" t="s">
        <v>256</v>
      </c>
      <c r="BM1106" s="231" t="s">
        <v>1541</v>
      </c>
    </row>
    <row r="1107" s="2" customFormat="1" ht="24" customHeight="1">
      <c r="A1107" s="40"/>
      <c r="B1107" s="41"/>
      <c r="C1107" s="220" t="s">
        <v>1542</v>
      </c>
      <c r="D1107" s="220" t="s">
        <v>136</v>
      </c>
      <c r="E1107" s="221" t="s">
        <v>1543</v>
      </c>
      <c r="F1107" s="222" t="s">
        <v>1544</v>
      </c>
      <c r="G1107" s="223" t="s">
        <v>183</v>
      </c>
      <c r="H1107" s="224">
        <v>712.66300000000001</v>
      </c>
      <c r="I1107" s="225"/>
      <c r="J1107" s="226">
        <f>ROUND(I1107*H1107,2)</f>
        <v>0</v>
      </c>
      <c r="K1107" s="222" t="s">
        <v>207</v>
      </c>
      <c r="L1107" s="46"/>
      <c r="M1107" s="227" t="s">
        <v>20</v>
      </c>
      <c r="N1107" s="228" t="s">
        <v>47</v>
      </c>
      <c r="O1107" s="86"/>
      <c r="P1107" s="229">
        <f>O1107*H1107</f>
        <v>0</v>
      </c>
      <c r="Q1107" s="229">
        <v>6.0000000000000002E-05</v>
      </c>
      <c r="R1107" s="229">
        <f>Q1107*H1107</f>
        <v>0.042759780000000004</v>
      </c>
      <c r="S1107" s="229">
        <v>0</v>
      </c>
      <c r="T1107" s="230">
        <f>S1107*H1107</f>
        <v>0</v>
      </c>
      <c r="U1107" s="40"/>
      <c r="V1107" s="40"/>
      <c r="W1107" s="40"/>
      <c r="X1107" s="40"/>
      <c r="Y1107" s="40"/>
      <c r="Z1107" s="40"/>
      <c r="AA1107" s="40"/>
      <c r="AB1107" s="40"/>
      <c r="AC1107" s="40"/>
      <c r="AD1107" s="40"/>
      <c r="AE1107" s="40"/>
      <c r="AR1107" s="231" t="s">
        <v>256</v>
      </c>
      <c r="AT1107" s="231" t="s">
        <v>136</v>
      </c>
      <c r="AU1107" s="231" t="s">
        <v>85</v>
      </c>
      <c r="AY1107" s="19" t="s">
        <v>133</v>
      </c>
      <c r="BE1107" s="232">
        <f>IF(N1107="základní",J1107,0)</f>
        <v>0</v>
      </c>
      <c r="BF1107" s="232">
        <f>IF(N1107="snížená",J1107,0)</f>
        <v>0</v>
      </c>
      <c r="BG1107" s="232">
        <f>IF(N1107="zákl. přenesená",J1107,0)</f>
        <v>0</v>
      </c>
      <c r="BH1107" s="232">
        <f>IF(N1107="sníž. přenesená",J1107,0)</f>
        <v>0</v>
      </c>
      <c r="BI1107" s="232">
        <f>IF(N1107="nulová",J1107,0)</f>
        <v>0</v>
      </c>
      <c r="BJ1107" s="19" t="s">
        <v>22</v>
      </c>
      <c r="BK1107" s="232">
        <f>ROUND(I1107*H1107,2)</f>
        <v>0</v>
      </c>
      <c r="BL1107" s="19" t="s">
        <v>256</v>
      </c>
      <c r="BM1107" s="231" t="s">
        <v>1545</v>
      </c>
    </row>
    <row r="1108" s="12" customFormat="1" ht="22.8" customHeight="1">
      <c r="A1108" s="12"/>
      <c r="B1108" s="204"/>
      <c r="C1108" s="205"/>
      <c r="D1108" s="206" t="s">
        <v>75</v>
      </c>
      <c r="E1108" s="218" t="s">
        <v>1546</v>
      </c>
      <c r="F1108" s="218" t="s">
        <v>1547</v>
      </c>
      <c r="G1108" s="205"/>
      <c r="H1108" s="205"/>
      <c r="I1108" s="208"/>
      <c r="J1108" s="219">
        <f>BK1108</f>
        <v>0</v>
      </c>
      <c r="K1108" s="205"/>
      <c r="L1108" s="210"/>
      <c r="M1108" s="211"/>
      <c r="N1108" s="212"/>
      <c r="O1108" s="212"/>
      <c r="P1108" s="213">
        <f>SUM(P1109:P1149)</f>
        <v>0</v>
      </c>
      <c r="Q1108" s="212"/>
      <c r="R1108" s="213">
        <f>SUM(R1109:R1149)</f>
        <v>0.27285903</v>
      </c>
      <c r="S1108" s="212"/>
      <c r="T1108" s="214">
        <f>SUM(T1109:T1149)</f>
        <v>0.016225400000000001</v>
      </c>
      <c r="U1108" s="12"/>
      <c r="V1108" s="12"/>
      <c r="W1108" s="12"/>
      <c r="X1108" s="12"/>
      <c r="Y1108" s="12"/>
      <c r="Z1108" s="12"/>
      <c r="AA1108" s="12"/>
      <c r="AB1108" s="12"/>
      <c r="AC1108" s="12"/>
      <c r="AD1108" s="12"/>
      <c r="AE1108" s="12"/>
      <c r="AR1108" s="215" t="s">
        <v>85</v>
      </c>
      <c r="AT1108" s="216" t="s">
        <v>75</v>
      </c>
      <c r="AU1108" s="216" t="s">
        <v>22</v>
      </c>
      <c r="AY1108" s="215" t="s">
        <v>133</v>
      </c>
      <c r="BK1108" s="217">
        <f>SUM(BK1109:BK1149)</f>
        <v>0</v>
      </c>
    </row>
    <row r="1109" s="2" customFormat="1" ht="16.5" customHeight="1">
      <c r="A1109" s="40"/>
      <c r="B1109" s="41"/>
      <c r="C1109" s="220" t="s">
        <v>1548</v>
      </c>
      <c r="D1109" s="220" t="s">
        <v>136</v>
      </c>
      <c r="E1109" s="221" t="s">
        <v>1549</v>
      </c>
      <c r="F1109" s="222" t="s">
        <v>1550</v>
      </c>
      <c r="G1109" s="223" t="s">
        <v>183</v>
      </c>
      <c r="H1109" s="224">
        <v>52.340000000000003</v>
      </c>
      <c r="I1109" s="225"/>
      <c r="J1109" s="226">
        <f>ROUND(I1109*H1109,2)</f>
        <v>0</v>
      </c>
      <c r="K1109" s="222" t="s">
        <v>140</v>
      </c>
      <c r="L1109" s="46"/>
      <c r="M1109" s="227" t="s">
        <v>20</v>
      </c>
      <c r="N1109" s="228" t="s">
        <v>47</v>
      </c>
      <c r="O1109" s="86"/>
      <c r="P1109" s="229">
        <f>O1109*H1109</f>
        <v>0</v>
      </c>
      <c r="Q1109" s="229">
        <v>0</v>
      </c>
      <c r="R1109" s="229">
        <f>Q1109*H1109</f>
        <v>0</v>
      </c>
      <c r="S1109" s="229">
        <v>0</v>
      </c>
      <c r="T1109" s="230">
        <f>S1109*H1109</f>
        <v>0</v>
      </c>
      <c r="U1109" s="40"/>
      <c r="V1109" s="40"/>
      <c r="W1109" s="40"/>
      <c r="X1109" s="40"/>
      <c r="Y1109" s="40"/>
      <c r="Z1109" s="40"/>
      <c r="AA1109" s="40"/>
      <c r="AB1109" s="40"/>
      <c r="AC1109" s="40"/>
      <c r="AD1109" s="40"/>
      <c r="AE1109" s="40"/>
      <c r="AR1109" s="231" t="s">
        <v>256</v>
      </c>
      <c r="AT1109" s="231" t="s">
        <v>136</v>
      </c>
      <c r="AU1109" s="231" t="s">
        <v>85</v>
      </c>
      <c r="AY1109" s="19" t="s">
        <v>133</v>
      </c>
      <c r="BE1109" s="232">
        <f>IF(N1109="základní",J1109,0)</f>
        <v>0</v>
      </c>
      <c r="BF1109" s="232">
        <f>IF(N1109="snížená",J1109,0)</f>
        <v>0</v>
      </c>
      <c r="BG1109" s="232">
        <f>IF(N1109="zákl. přenesená",J1109,0)</f>
        <v>0</v>
      </c>
      <c r="BH1109" s="232">
        <f>IF(N1109="sníž. přenesená",J1109,0)</f>
        <v>0</v>
      </c>
      <c r="BI1109" s="232">
        <f>IF(N1109="nulová",J1109,0)</f>
        <v>0</v>
      </c>
      <c r="BJ1109" s="19" t="s">
        <v>22</v>
      </c>
      <c r="BK1109" s="232">
        <f>ROUND(I1109*H1109,2)</f>
        <v>0</v>
      </c>
      <c r="BL1109" s="19" t="s">
        <v>256</v>
      </c>
      <c r="BM1109" s="231" t="s">
        <v>1551</v>
      </c>
    </row>
    <row r="1110" s="13" customFormat="1">
      <c r="A1110" s="13"/>
      <c r="B1110" s="233"/>
      <c r="C1110" s="234"/>
      <c r="D1110" s="235" t="s">
        <v>147</v>
      </c>
      <c r="E1110" s="236" t="s">
        <v>20</v>
      </c>
      <c r="F1110" s="237" t="s">
        <v>209</v>
      </c>
      <c r="G1110" s="234"/>
      <c r="H1110" s="236" t="s">
        <v>20</v>
      </c>
      <c r="I1110" s="238"/>
      <c r="J1110" s="234"/>
      <c r="K1110" s="234"/>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147</v>
      </c>
      <c r="AU1110" s="243" t="s">
        <v>85</v>
      </c>
      <c r="AV1110" s="13" t="s">
        <v>22</v>
      </c>
      <c r="AW1110" s="13" t="s">
        <v>38</v>
      </c>
      <c r="AX1110" s="13" t="s">
        <v>76</v>
      </c>
      <c r="AY1110" s="243" t="s">
        <v>133</v>
      </c>
    </row>
    <row r="1111" s="14" customFormat="1">
      <c r="A1111" s="14"/>
      <c r="B1111" s="244"/>
      <c r="C1111" s="245"/>
      <c r="D1111" s="235" t="s">
        <v>147</v>
      </c>
      <c r="E1111" s="246" t="s">
        <v>20</v>
      </c>
      <c r="F1111" s="247" t="s">
        <v>210</v>
      </c>
      <c r="G1111" s="245"/>
      <c r="H1111" s="248">
        <v>52.340000000000003</v>
      </c>
      <c r="I1111" s="249"/>
      <c r="J1111" s="245"/>
      <c r="K1111" s="245"/>
      <c r="L1111" s="250"/>
      <c r="M1111" s="251"/>
      <c r="N1111" s="252"/>
      <c r="O1111" s="252"/>
      <c r="P1111" s="252"/>
      <c r="Q1111" s="252"/>
      <c r="R1111" s="252"/>
      <c r="S1111" s="252"/>
      <c r="T1111" s="253"/>
      <c r="U1111" s="14"/>
      <c r="V1111" s="14"/>
      <c r="W1111" s="14"/>
      <c r="X1111" s="14"/>
      <c r="Y1111" s="14"/>
      <c r="Z1111" s="14"/>
      <c r="AA1111" s="14"/>
      <c r="AB1111" s="14"/>
      <c r="AC1111" s="14"/>
      <c r="AD1111" s="14"/>
      <c r="AE1111" s="14"/>
      <c r="AT1111" s="254" t="s">
        <v>147</v>
      </c>
      <c r="AU1111" s="254" t="s">
        <v>85</v>
      </c>
      <c r="AV1111" s="14" t="s">
        <v>85</v>
      </c>
      <c r="AW1111" s="14" t="s">
        <v>38</v>
      </c>
      <c r="AX1111" s="14" t="s">
        <v>76</v>
      </c>
      <c r="AY1111" s="254" t="s">
        <v>133</v>
      </c>
    </row>
    <row r="1112" s="15" customFormat="1">
      <c r="A1112" s="15"/>
      <c r="B1112" s="255"/>
      <c r="C1112" s="256"/>
      <c r="D1112" s="235" t="s">
        <v>147</v>
      </c>
      <c r="E1112" s="257" t="s">
        <v>20</v>
      </c>
      <c r="F1112" s="258" t="s">
        <v>159</v>
      </c>
      <c r="G1112" s="256"/>
      <c r="H1112" s="259">
        <v>52.340000000000003</v>
      </c>
      <c r="I1112" s="260"/>
      <c r="J1112" s="256"/>
      <c r="K1112" s="256"/>
      <c r="L1112" s="261"/>
      <c r="M1112" s="262"/>
      <c r="N1112" s="263"/>
      <c r="O1112" s="263"/>
      <c r="P1112" s="263"/>
      <c r="Q1112" s="263"/>
      <c r="R1112" s="263"/>
      <c r="S1112" s="263"/>
      <c r="T1112" s="264"/>
      <c r="U1112" s="15"/>
      <c r="V1112" s="15"/>
      <c r="W1112" s="15"/>
      <c r="X1112" s="15"/>
      <c r="Y1112" s="15"/>
      <c r="Z1112" s="15"/>
      <c r="AA1112" s="15"/>
      <c r="AB1112" s="15"/>
      <c r="AC1112" s="15"/>
      <c r="AD1112" s="15"/>
      <c r="AE1112" s="15"/>
      <c r="AT1112" s="265" t="s">
        <v>147</v>
      </c>
      <c r="AU1112" s="265" t="s">
        <v>85</v>
      </c>
      <c r="AV1112" s="15" t="s">
        <v>160</v>
      </c>
      <c r="AW1112" s="15" t="s">
        <v>38</v>
      </c>
      <c r="AX1112" s="15" t="s">
        <v>22</v>
      </c>
      <c r="AY1112" s="265" t="s">
        <v>133</v>
      </c>
    </row>
    <row r="1113" s="2" customFormat="1" ht="16.5" customHeight="1">
      <c r="A1113" s="40"/>
      <c r="B1113" s="41"/>
      <c r="C1113" s="220" t="s">
        <v>1552</v>
      </c>
      <c r="D1113" s="220" t="s">
        <v>136</v>
      </c>
      <c r="E1113" s="221" t="s">
        <v>1553</v>
      </c>
      <c r="F1113" s="222" t="s">
        <v>1554</v>
      </c>
      <c r="G1113" s="223" t="s">
        <v>183</v>
      </c>
      <c r="H1113" s="224">
        <v>27.149999999999999</v>
      </c>
      <c r="I1113" s="225"/>
      <c r="J1113" s="226">
        <f>ROUND(I1113*H1113,2)</f>
        <v>0</v>
      </c>
      <c r="K1113" s="222" t="s">
        <v>140</v>
      </c>
      <c r="L1113" s="46"/>
      <c r="M1113" s="227" t="s">
        <v>20</v>
      </c>
      <c r="N1113" s="228" t="s">
        <v>47</v>
      </c>
      <c r="O1113" s="86"/>
      <c r="P1113" s="229">
        <f>O1113*H1113</f>
        <v>0</v>
      </c>
      <c r="Q1113" s="229">
        <v>0</v>
      </c>
      <c r="R1113" s="229">
        <f>Q1113*H1113</f>
        <v>0</v>
      </c>
      <c r="S1113" s="229">
        <v>0</v>
      </c>
      <c r="T1113" s="230">
        <f>S1113*H1113</f>
        <v>0</v>
      </c>
      <c r="U1113" s="40"/>
      <c r="V1113" s="40"/>
      <c r="W1113" s="40"/>
      <c r="X1113" s="40"/>
      <c r="Y1113" s="40"/>
      <c r="Z1113" s="40"/>
      <c r="AA1113" s="40"/>
      <c r="AB1113" s="40"/>
      <c r="AC1113" s="40"/>
      <c r="AD1113" s="40"/>
      <c r="AE1113" s="40"/>
      <c r="AR1113" s="231" t="s">
        <v>256</v>
      </c>
      <c r="AT1113" s="231" t="s">
        <v>136</v>
      </c>
      <c r="AU1113" s="231" t="s">
        <v>85</v>
      </c>
      <c r="AY1113" s="19" t="s">
        <v>133</v>
      </c>
      <c r="BE1113" s="232">
        <f>IF(N1113="základní",J1113,0)</f>
        <v>0</v>
      </c>
      <c r="BF1113" s="232">
        <f>IF(N1113="snížená",J1113,0)</f>
        <v>0</v>
      </c>
      <c r="BG1113" s="232">
        <f>IF(N1113="zákl. přenesená",J1113,0)</f>
        <v>0</v>
      </c>
      <c r="BH1113" s="232">
        <f>IF(N1113="sníž. přenesená",J1113,0)</f>
        <v>0</v>
      </c>
      <c r="BI1113" s="232">
        <f>IF(N1113="nulová",J1113,0)</f>
        <v>0</v>
      </c>
      <c r="BJ1113" s="19" t="s">
        <v>22</v>
      </c>
      <c r="BK1113" s="232">
        <f>ROUND(I1113*H1113,2)</f>
        <v>0</v>
      </c>
      <c r="BL1113" s="19" t="s">
        <v>256</v>
      </c>
      <c r="BM1113" s="231" t="s">
        <v>1555</v>
      </c>
    </row>
    <row r="1114" s="13" customFormat="1">
      <c r="A1114" s="13"/>
      <c r="B1114" s="233"/>
      <c r="C1114" s="234"/>
      <c r="D1114" s="235" t="s">
        <v>147</v>
      </c>
      <c r="E1114" s="236" t="s">
        <v>20</v>
      </c>
      <c r="F1114" s="237" t="s">
        <v>209</v>
      </c>
      <c r="G1114" s="234"/>
      <c r="H1114" s="236" t="s">
        <v>20</v>
      </c>
      <c r="I1114" s="238"/>
      <c r="J1114" s="234"/>
      <c r="K1114" s="234"/>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147</v>
      </c>
      <c r="AU1114" s="243" t="s">
        <v>85</v>
      </c>
      <c r="AV1114" s="13" t="s">
        <v>22</v>
      </c>
      <c r="AW1114" s="13" t="s">
        <v>38</v>
      </c>
      <c r="AX1114" s="13" t="s">
        <v>76</v>
      </c>
      <c r="AY1114" s="243" t="s">
        <v>133</v>
      </c>
    </row>
    <row r="1115" s="14" customFormat="1">
      <c r="A1115" s="14"/>
      <c r="B1115" s="244"/>
      <c r="C1115" s="245"/>
      <c r="D1115" s="235" t="s">
        <v>147</v>
      </c>
      <c r="E1115" s="246" t="s">
        <v>20</v>
      </c>
      <c r="F1115" s="247" t="s">
        <v>1556</v>
      </c>
      <c r="G1115" s="245"/>
      <c r="H1115" s="248">
        <v>27.149999999999999</v>
      </c>
      <c r="I1115" s="249"/>
      <c r="J1115" s="245"/>
      <c r="K1115" s="245"/>
      <c r="L1115" s="250"/>
      <c r="M1115" s="251"/>
      <c r="N1115" s="252"/>
      <c r="O1115" s="252"/>
      <c r="P1115" s="252"/>
      <c r="Q1115" s="252"/>
      <c r="R1115" s="252"/>
      <c r="S1115" s="252"/>
      <c r="T1115" s="253"/>
      <c r="U1115" s="14"/>
      <c r="V1115" s="14"/>
      <c r="W1115" s="14"/>
      <c r="X1115" s="14"/>
      <c r="Y1115" s="14"/>
      <c r="Z1115" s="14"/>
      <c r="AA1115" s="14"/>
      <c r="AB1115" s="14"/>
      <c r="AC1115" s="14"/>
      <c r="AD1115" s="14"/>
      <c r="AE1115" s="14"/>
      <c r="AT1115" s="254" t="s">
        <v>147</v>
      </c>
      <c r="AU1115" s="254" t="s">
        <v>85</v>
      </c>
      <c r="AV1115" s="14" t="s">
        <v>85</v>
      </c>
      <c r="AW1115" s="14" t="s">
        <v>38</v>
      </c>
      <c r="AX1115" s="14" t="s">
        <v>22</v>
      </c>
      <c r="AY1115" s="254" t="s">
        <v>133</v>
      </c>
    </row>
    <row r="1116" s="15" customFormat="1">
      <c r="A1116" s="15"/>
      <c r="B1116" s="255"/>
      <c r="C1116" s="256"/>
      <c r="D1116" s="235" t="s">
        <v>147</v>
      </c>
      <c r="E1116" s="257" t="s">
        <v>20</v>
      </c>
      <c r="F1116" s="258" t="s">
        <v>159</v>
      </c>
      <c r="G1116" s="256"/>
      <c r="H1116" s="259">
        <v>27.149999999999999</v>
      </c>
      <c r="I1116" s="260"/>
      <c r="J1116" s="256"/>
      <c r="K1116" s="256"/>
      <c r="L1116" s="261"/>
      <c r="M1116" s="262"/>
      <c r="N1116" s="263"/>
      <c r="O1116" s="263"/>
      <c r="P1116" s="263"/>
      <c r="Q1116" s="263"/>
      <c r="R1116" s="263"/>
      <c r="S1116" s="263"/>
      <c r="T1116" s="264"/>
      <c r="U1116" s="15"/>
      <c r="V1116" s="15"/>
      <c r="W1116" s="15"/>
      <c r="X1116" s="15"/>
      <c r="Y1116" s="15"/>
      <c r="Z1116" s="15"/>
      <c r="AA1116" s="15"/>
      <c r="AB1116" s="15"/>
      <c r="AC1116" s="15"/>
      <c r="AD1116" s="15"/>
      <c r="AE1116" s="15"/>
      <c r="AT1116" s="265" t="s">
        <v>147</v>
      </c>
      <c r="AU1116" s="265" t="s">
        <v>85</v>
      </c>
      <c r="AV1116" s="15" t="s">
        <v>160</v>
      </c>
      <c r="AW1116" s="15" t="s">
        <v>38</v>
      </c>
      <c r="AX1116" s="15" t="s">
        <v>76</v>
      </c>
      <c r="AY1116" s="265" t="s">
        <v>133</v>
      </c>
    </row>
    <row r="1117" s="2" customFormat="1" ht="16.5" customHeight="1">
      <c r="A1117" s="40"/>
      <c r="B1117" s="41"/>
      <c r="C1117" s="220" t="s">
        <v>1557</v>
      </c>
      <c r="D1117" s="220" t="s">
        <v>136</v>
      </c>
      <c r="E1117" s="221" t="s">
        <v>1558</v>
      </c>
      <c r="F1117" s="222" t="s">
        <v>1559</v>
      </c>
      <c r="G1117" s="223" t="s">
        <v>183</v>
      </c>
      <c r="H1117" s="224">
        <v>52.340000000000003</v>
      </c>
      <c r="I1117" s="225"/>
      <c r="J1117" s="226">
        <f>ROUND(I1117*H1117,2)</f>
        <v>0</v>
      </c>
      <c r="K1117" s="222" t="s">
        <v>207</v>
      </c>
      <c r="L1117" s="46"/>
      <c r="M1117" s="227" t="s">
        <v>20</v>
      </c>
      <c r="N1117" s="228" t="s">
        <v>47</v>
      </c>
      <c r="O1117" s="86"/>
      <c r="P1117" s="229">
        <f>O1117*H1117</f>
        <v>0</v>
      </c>
      <c r="Q1117" s="229">
        <v>0</v>
      </c>
      <c r="R1117" s="229">
        <f>Q1117*H1117</f>
        <v>0</v>
      </c>
      <c r="S1117" s="229">
        <v>0</v>
      </c>
      <c r="T1117" s="230">
        <f>S1117*H1117</f>
        <v>0</v>
      </c>
      <c r="U1117" s="40"/>
      <c r="V1117" s="40"/>
      <c r="W1117" s="40"/>
      <c r="X1117" s="40"/>
      <c r="Y1117" s="40"/>
      <c r="Z1117" s="40"/>
      <c r="AA1117" s="40"/>
      <c r="AB1117" s="40"/>
      <c r="AC1117" s="40"/>
      <c r="AD1117" s="40"/>
      <c r="AE1117" s="40"/>
      <c r="AR1117" s="231" t="s">
        <v>256</v>
      </c>
      <c r="AT1117" s="231" t="s">
        <v>136</v>
      </c>
      <c r="AU1117" s="231" t="s">
        <v>85</v>
      </c>
      <c r="AY1117" s="19" t="s">
        <v>133</v>
      </c>
      <c r="BE1117" s="232">
        <f>IF(N1117="základní",J1117,0)</f>
        <v>0</v>
      </c>
      <c r="BF1117" s="232">
        <f>IF(N1117="snížená",J1117,0)</f>
        <v>0</v>
      </c>
      <c r="BG1117" s="232">
        <f>IF(N1117="zákl. přenesená",J1117,0)</f>
        <v>0</v>
      </c>
      <c r="BH1117" s="232">
        <f>IF(N1117="sníž. přenesená",J1117,0)</f>
        <v>0</v>
      </c>
      <c r="BI1117" s="232">
        <f>IF(N1117="nulová",J1117,0)</f>
        <v>0</v>
      </c>
      <c r="BJ1117" s="19" t="s">
        <v>22</v>
      </c>
      <c r="BK1117" s="232">
        <f>ROUND(I1117*H1117,2)</f>
        <v>0</v>
      </c>
      <c r="BL1117" s="19" t="s">
        <v>256</v>
      </c>
      <c r="BM1117" s="231" t="s">
        <v>1560</v>
      </c>
    </row>
    <row r="1118" s="13" customFormat="1">
      <c r="A1118" s="13"/>
      <c r="B1118" s="233"/>
      <c r="C1118" s="234"/>
      <c r="D1118" s="235" t="s">
        <v>147</v>
      </c>
      <c r="E1118" s="236" t="s">
        <v>20</v>
      </c>
      <c r="F1118" s="237" t="s">
        <v>209</v>
      </c>
      <c r="G1118" s="234"/>
      <c r="H1118" s="236" t="s">
        <v>20</v>
      </c>
      <c r="I1118" s="238"/>
      <c r="J1118" s="234"/>
      <c r="K1118" s="234"/>
      <c r="L1118" s="239"/>
      <c r="M1118" s="240"/>
      <c r="N1118" s="241"/>
      <c r="O1118" s="241"/>
      <c r="P1118" s="241"/>
      <c r="Q1118" s="241"/>
      <c r="R1118" s="241"/>
      <c r="S1118" s="241"/>
      <c r="T1118" s="242"/>
      <c r="U1118" s="13"/>
      <c r="V1118" s="13"/>
      <c r="W1118" s="13"/>
      <c r="X1118" s="13"/>
      <c r="Y1118" s="13"/>
      <c r="Z1118" s="13"/>
      <c r="AA1118" s="13"/>
      <c r="AB1118" s="13"/>
      <c r="AC1118" s="13"/>
      <c r="AD1118" s="13"/>
      <c r="AE1118" s="13"/>
      <c r="AT1118" s="243" t="s">
        <v>147</v>
      </c>
      <c r="AU1118" s="243" t="s">
        <v>85</v>
      </c>
      <c r="AV1118" s="13" t="s">
        <v>22</v>
      </c>
      <c r="AW1118" s="13" t="s">
        <v>38</v>
      </c>
      <c r="AX1118" s="13" t="s">
        <v>76</v>
      </c>
      <c r="AY1118" s="243" t="s">
        <v>133</v>
      </c>
    </row>
    <row r="1119" s="14" customFormat="1">
      <c r="A1119" s="14"/>
      <c r="B1119" s="244"/>
      <c r="C1119" s="245"/>
      <c r="D1119" s="235" t="s">
        <v>147</v>
      </c>
      <c r="E1119" s="246" t="s">
        <v>20</v>
      </c>
      <c r="F1119" s="247" t="s">
        <v>210</v>
      </c>
      <c r="G1119" s="245"/>
      <c r="H1119" s="248">
        <v>52.340000000000003</v>
      </c>
      <c r="I1119" s="249"/>
      <c r="J1119" s="245"/>
      <c r="K1119" s="245"/>
      <c r="L1119" s="250"/>
      <c r="M1119" s="251"/>
      <c r="N1119" s="252"/>
      <c r="O1119" s="252"/>
      <c r="P1119" s="252"/>
      <c r="Q1119" s="252"/>
      <c r="R1119" s="252"/>
      <c r="S1119" s="252"/>
      <c r="T1119" s="253"/>
      <c r="U1119" s="14"/>
      <c r="V1119" s="14"/>
      <c r="W1119" s="14"/>
      <c r="X1119" s="14"/>
      <c r="Y1119" s="14"/>
      <c r="Z1119" s="14"/>
      <c r="AA1119" s="14"/>
      <c r="AB1119" s="14"/>
      <c r="AC1119" s="14"/>
      <c r="AD1119" s="14"/>
      <c r="AE1119" s="14"/>
      <c r="AT1119" s="254" t="s">
        <v>147</v>
      </c>
      <c r="AU1119" s="254" t="s">
        <v>85</v>
      </c>
      <c r="AV1119" s="14" t="s">
        <v>85</v>
      </c>
      <c r="AW1119" s="14" t="s">
        <v>38</v>
      </c>
      <c r="AX1119" s="14" t="s">
        <v>76</v>
      </c>
      <c r="AY1119" s="254" t="s">
        <v>133</v>
      </c>
    </row>
    <row r="1120" s="15" customFormat="1">
      <c r="A1120" s="15"/>
      <c r="B1120" s="255"/>
      <c r="C1120" s="256"/>
      <c r="D1120" s="235" t="s">
        <v>147</v>
      </c>
      <c r="E1120" s="257" t="s">
        <v>20</v>
      </c>
      <c r="F1120" s="258" t="s">
        <v>159</v>
      </c>
      <c r="G1120" s="256"/>
      <c r="H1120" s="259">
        <v>52.340000000000003</v>
      </c>
      <c r="I1120" s="260"/>
      <c r="J1120" s="256"/>
      <c r="K1120" s="256"/>
      <c r="L1120" s="261"/>
      <c r="M1120" s="262"/>
      <c r="N1120" s="263"/>
      <c r="O1120" s="263"/>
      <c r="P1120" s="263"/>
      <c r="Q1120" s="263"/>
      <c r="R1120" s="263"/>
      <c r="S1120" s="263"/>
      <c r="T1120" s="264"/>
      <c r="U1120" s="15"/>
      <c r="V1120" s="15"/>
      <c r="W1120" s="15"/>
      <c r="X1120" s="15"/>
      <c r="Y1120" s="15"/>
      <c r="Z1120" s="15"/>
      <c r="AA1120" s="15"/>
      <c r="AB1120" s="15"/>
      <c r="AC1120" s="15"/>
      <c r="AD1120" s="15"/>
      <c r="AE1120" s="15"/>
      <c r="AT1120" s="265" t="s">
        <v>147</v>
      </c>
      <c r="AU1120" s="265" t="s">
        <v>85</v>
      </c>
      <c r="AV1120" s="15" t="s">
        <v>160</v>
      </c>
      <c r="AW1120" s="15" t="s">
        <v>38</v>
      </c>
      <c r="AX1120" s="15" t="s">
        <v>22</v>
      </c>
      <c r="AY1120" s="265" t="s">
        <v>133</v>
      </c>
    </row>
    <row r="1121" s="2" customFormat="1" ht="16.5" customHeight="1">
      <c r="A1121" s="40"/>
      <c r="B1121" s="41"/>
      <c r="C1121" s="220" t="s">
        <v>1561</v>
      </c>
      <c r="D1121" s="220" t="s">
        <v>136</v>
      </c>
      <c r="E1121" s="221" t="s">
        <v>1562</v>
      </c>
      <c r="F1121" s="222" t="s">
        <v>1563</v>
      </c>
      <c r="G1121" s="223" t="s">
        <v>183</v>
      </c>
      <c r="H1121" s="224">
        <v>52.340000000000003</v>
      </c>
      <c r="I1121" s="225"/>
      <c r="J1121" s="226">
        <f>ROUND(I1121*H1121,2)</f>
        <v>0</v>
      </c>
      <c r="K1121" s="222" t="s">
        <v>207</v>
      </c>
      <c r="L1121" s="46"/>
      <c r="M1121" s="227" t="s">
        <v>20</v>
      </c>
      <c r="N1121" s="228" t="s">
        <v>47</v>
      </c>
      <c r="O1121" s="86"/>
      <c r="P1121" s="229">
        <f>O1121*H1121</f>
        <v>0</v>
      </c>
      <c r="Q1121" s="229">
        <v>0.001</v>
      </c>
      <c r="R1121" s="229">
        <f>Q1121*H1121</f>
        <v>0.052340000000000005</v>
      </c>
      <c r="S1121" s="229">
        <v>0.00031</v>
      </c>
      <c r="T1121" s="230">
        <f>S1121*H1121</f>
        <v>0.016225400000000001</v>
      </c>
      <c r="U1121" s="40"/>
      <c r="V1121" s="40"/>
      <c r="W1121" s="40"/>
      <c r="X1121" s="40"/>
      <c r="Y1121" s="40"/>
      <c r="Z1121" s="40"/>
      <c r="AA1121" s="40"/>
      <c r="AB1121" s="40"/>
      <c r="AC1121" s="40"/>
      <c r="AD1121" s="40"/>
      <c r="AE1121" s="40"/>
      <c r="AR1121" s="231" t="s">
        <v>256</v>
      </c>
      <c r="AT1121" s="231" t="s">
        <v>136</v>
      </c>
      <c r="AU1121" s="231" t="s">
        <v>85</v>
      </c>
      <c r="AY1121" s="19" t="s">
        <v>133</v>
      </c>
      <c r="BE1121" s="232">
        <f>IF(N1121="základní",J1121,0)</f>
        <v>0</v>
      </c>
      <c r="BF1121" s="232">
        <f>IF(N1121="snížená",J1121,0)</f>
        <v>0</v>
      </c>
      <c r="BG1121" s="232">
        <f>IF(N1121="zákl. přenesená",J1121,0)</f>
        <v>0</v>
      </c>
      <c r="BH1121" s="232">
        <f>IF(N1121="sníž. přenesená",J1121,0)</f>
        <v>0</v>
      </c>
      <c r="BI1121" s="232">
        <f>IF(N1121="nulová",J1121,0)</f>
        <v>0</v>
      </c>
      <c r="BJ1121" s="19" t="s">
        <v>22</v>
      </c>
      <c r="BK1121" s="232">
        <f>ROUND(I1121*H1121,2)</f>
        <v>0</v>
      </c>
      <c r="BL1121" s="19" t="s">
        <v>256</v>
      </c>
      <c r="BM1121" s="231" t="s">
        <v>1564</v>
      </c>
    </row>
    <row r="1122" s="2" customFormat="1">
      <c r="A1122" s="40"/>
      <c r="B1122" s="41"/>
      <c r="C1122" s="42"/>
      <c r="D1122" s="235" t="s">
        <v>288</v>
      </c>
      <c r="E1122" s="42"/>
      <c r="F1122" s="276" t="s">
        <v>1565</v>
      </c>
      <c r="G1122" s="42"/>
      <c r="H1122" s="42"/>
      <c r="I1122" s="138"/>
      <c r="J1122" s="42"/>
      <c r="K1122" s="42"/>
      <c r="L1122" s="46"/>
      <c r="M1122" s="277"/>
      <c r="N1122" s="278"/>
      <c r="O1122" s="86"/>
      <c r="P1122" s="86"/>
      <c r="Q1122" s="86"/>
      <c r="R1122" s="86"/>
      <c r="S1122" s="86"/>
      <c r="T1122" s="87"/>
      <c r="U1122" s="40"/>
      <c r="V1122" s="40"/>
      <c r="W1122" s="40"/>
      <c r="X1122" s="40"/>
      <c r="Y1122" s="40"/>
      <c r="Z1122" s="40"/>
      <c r="AA1122" s="40"/>
      <c r="AB1122" s="40"/>
      <c r="AC1122" s="40"/>
      <c r="AD1122" s="40"/>
      <c r="AE1122" s="40"/>
      <c r="AT1122" s="19" t="s">
        <v>288</v>
      </c>
      <c r="AU1122" s="19" t="s">
        <v>85</v>
      </c>
    </row>
    <row r="1123" s="13" customFormat="1">
      <c r="A1123" s="13"/>
      <c r="B1123" s="233"/>
      <c r="C1123" s="234"/>
      <c r="D1123" s="235" t="s">
        <v>147</v>
      </c>
      <c r="E1123" s="236" t="s">
        <v>20</v>
      </c>
      <c r="F1123" s="237" t="s">
        <v>209</v>
      </c>
      <c r="G1123" s="234"/>
      <c r="H1123" s="236" t="s">
        <v>20</v>
      </c>
      <c r="I1123" s="238"/>
      <c r="J1123" s="234"/>
      <c r="K1123" s="234"/>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147</v>
      </c>
      <c r="AU1123" s="243" t="s">
        <v>85</v>
      </c>
      <c r="AV1123" s="13" t="s">
        <v>22</v>
      </c>
      <c r="AW1123" s="13" t="s">
        <v>38</v>
      </c>
      <c r="AX1123" s="13" t="s">
        <v>76</v>
      </c>
      <c r="AY1123" s="243" t="s">
        <v>133</v>
      </c>
    </row>
    <row r="1124" s="14" customFormat="1">
      <c r="A1124" s="14"/>
      <c r="B1124" s="244"/>
      <c r="C1124" s="245"/>
      <c r="D1124" s="235" t="s">
        <v>147</v>
      </c>
      <c r="E1124" s="246" t="s">
        <v>20</v>
      </c>
      <c r="F1124" s="247" t="s">
        <v>210</v>
      </c>
      <c r="G1124" s="245"/>
      <c r="H1124" s="248">
        <v>52.340000000000003</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147</v>
      </c>
      <c r="AU1124" s="254" t="s">
        <v>85</v>
      </c>
      <c r="AV1124" s="14" t="s">
        <v>85</v>
      </c>
      <c r="AW1124" s="14" t="s">
        <v>38</v>
      </c>
      <c r="AX1124" s="14" t="s">
        <v>76</v>
      </c>
      <c r="AY1124" s="254" t="s">
        <v>133</v>
      </c>
    </row>
    <row r="1125" s="15" customFormat="1">
      <c r="A1125" s="15"/>
      <c r="B1125" s="255"/>
      <c r="C1125" s="256"/>
      <c r="D1125" s="235" t="s">
        <v>147</v>
      </c>
      <c r="E1125" s="257" t="s">
        <v>20</v>
      </c>
      <c r="F1125" s="258" t="s">
        <v>159</v>
      </c>
      <c r="G1125" s="256"/>
      <c r="H1125" s="259">
        <v>52.340000000000003</v>
      </c>
      <c r="I1125" s="260"/>
      <c r="J1125" s="256"/>
      <c r="K1125" s="256"/>
      <c r="L1125" s="261"/>
      <c r="M1125" s="262"/>
      <c r="N1125" s="263"/>
      <c r="O1125" s="263"/>
      <c r="P1125" s="263"/>
      <c r="Q1125" s="263"/>
      <c r="R1125" s="263"/>
      <c r="S1125" s="263"/>
      <c r="T1125" s="264"/>
      <c r="U1125" s="15"/>
      <c r="V1125" s="15"/>
      <c r="W1125" s="15"/>
      <c r="X1125" s="15"/>
      <c r="Y1125" s="15"/>
      <c r="Z1125" s="15"/>
      <c r="AA1125" s="15"/>
      <c r="AB1125" s="15"/>
      <c r="AC1125" s="15"/>
      <c r="AD1125" s="15"/>
      <c r="AE1125" s="15"/>
      <c r="AT1125" s="265" t="s">
        <v>147</v>
      </c>
      <c r="AU1125" s="265" t="s">
        <v>85</v>
      </c>
      <c r="AV1125" s="15" t="s">
        <v>160</v>
      </c>
      <c r="AW1125" s="15" t="s">
        <v>38</v>
      </c>
      <c r="AX1125" s="15" t="s">
        <v>22</v>
      </c>
      <c r="AY1125" s="265" t="s">
        <v>133</v>
      </c>
    </row>
    <row r="1126" s="2" customFormat="1" ht="16.5" customHeight="1">
      <c r="A1126" s="40"/>
      <c r="B1126" s="41"/>
      <c r="C1126" s="220" t="s">
        <v>1566</v>
      </c>
      <c r="D1126" s="220" t="s">
        <v>136</v>
      </c>
      <c r="E1126" s="221" t="s">
        <v>1567</v>
      </c>
      <c r="F1126" s="222" t="s">
        <v>1568</v>
      </c>
      <c r="G1126" s="223" t="s">
        <v>183</v>
      </c>
      <c r="H1126" s="224">
        <v>480.18700000000001</v>
      </c>
      <c r="I1126" s="225"/>
      <c r="J1126" s="226">
        <f>ROUND(I1126*H1126,2)</f>
        <v>0</v>
      </c>
      <c r="K1126" s="222" t="s">
        <v>207</v>
      </c>
      <c r="L1126" s="46"/>
      <c r="M1126" s="227" t="s">
        <v>20</v>
      </c>
      <c r="N1126" s="228" t="s">
        <v>47</v>
      </c>
      <c r="O1126" s="86"/>
      <c r="P1126" s="229">
        <f>O1126*H1126</f>
        <v>0</v>
      </c>
      <c r="Q1126" s="229">
        <v>0.00020000000000000001</v>
      </c>
      <c r="R1126" s="229">
        <f>Q1126*H1126</f>
        <v>0.096037400000000009</v>
      </c>
      <c r="S1126" s="229">
        <v>0</v>
      </c>
      <c r="T1126" s="230">
        <f>S1126*H1126</f>
        <v>0</v>
      </c>
      <c r="U1126" s="40"/>
      <c r="V1126" s="40"/>
      <c r="W1126" s="40"/>
      <c r="X1126" s="40"/>
      <c r="Y1126" s="40"/>
      <c r="Z1126" s="40"/>
      <c r="AA1126" s="40"/>
      <c r="AB1126" s="40"/>
      <c r="AC1126" s="40"/>
      <c r="AD1126" s="40"/>
      <c r="AE1126" s="40"/>
      <c r="AR1126" s="231" t="s">
        <v>256</v>
      </c>
      <c r="AT1126" s="231" t="s">
        <v>136</v>
      </c>
      <c r="AU1126" s="231" t="s">
        <v>85</v>
      </c>
      <c r="AY1126" s="19" t="s">
        <v>133</v>
      </c>
      <c r="BE1126" s="232">
        <f>IF(N1126="základní",J1126,0)</f>
        <v>0</v>
      </c>
      <c r="BF1126" s="232">
        <f>IF(N1126="snížená",J1126,0)</f>
        <v>0</v>
      </c>
      <c r="BG1126" s="232">
        <f>IF(N1126="zákl. přenesená",J1126,0)</f>
        <v>0</v>
      </c>
      <c r="BH1126" s="232">
        <f>IF(N1126="sníž. přenesená",J1126,0)</f>
        <v>0</v>
      </c>
      <c r="BI1126" s="232">
        <f>IF(N1126="nulová",J1126,0)</f>
        <v>0</v>
      </c>
      <c r="BJ1126" s="19" t="s">
        <v>22</v>
      </c>
      <c r="BK1126" s="232">
        <f>ROUND(I1126*H1126,2)</f>
        <v>0</v>
      </c>
      <c r="BL1126" s="19" t="s">
        <v>256</v>
      </c>
      <c r="BM1126" s="231" t="s">
        <v>1569</v>
      </c>
    </row>
    <row r="1127" s="13" customFormat="1">
      <c r="A1127" s="13"/>
      <c r="B1127" s="233"/>
      <c r="C1127" s="234"/>
      <c r="D1127" s="235" t="s">
        <v>147</v>
      </c>
      <c r="E1127" s="236" t="s">
        <v>20</v>
      </c>
      <c r="F1127" s="237" t="s">
        <v>209</v>
      </c>
      <c r="G1127" s="234"/>
      <c r="H1127" s="236" t="s">
        <v>20</v>
      </c>
      <c r="I1127" s="238"/>
      <c r="J1127" s="234"/>
      <c r="K1127" s="234"/>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147</v>
      </c>
      <c r="AU1127" s="243" t="s">
        <v>85</v>
      </c>
      <c r="AV1127" s="13" t="s">
        <v>22</v>
      </c>
      <c r="AW1127" s="13" t="s">
        <v>38</v>
      </c>
      <c r="AX1127" s="13" t="s">
        <v>76</v>
      </c>
      <c r="AY1127" s="243" t="s">
        <v>133</v>
      </c>
    </row>
    <row r="1128" s="14" customFormat="1">
      <c r="A1128" s="14"/>
      <c r="B1128" s="244"/>
      <c r="C1128" s="245"/>
      <c r="D1128" s="235" t="s">
        <v>147</v>
      </c>
      <c r="E1128" s="246" t="s">
        <v>20</v>
      </c>
      <c r="F1128" s="247" t="s">
        <v>1570</v>
      </c>
      <c r="G1128" s="245"/>
      <c r="H1128" s="248">
        <v>104.68000000000001</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147</v>
      </c>
      <c r="AU1128" s="254" t="s">
        <v>85</v>
      </c>
      <c r="AV1128" s="14" t="s">
        <v>85</v>
      </c>
      <c r="AW1128" s="14" t="s">
        <v>38</v>
      </c>
      <c r="AX1128" s="14" t="s">
        <v>76</v>
      </c>
      <c r="AY1128" s="254" t="s">
        <v>133</v>
      </c>
    </row>
    <row r="1129" s="13" customFormat="1">
      <c r="A1129" s="13"/>
      <c r="B1129" s="233"/>
      <c r="C1129" s="234"/>
      <c r="D1129" s="235" t="s">
        <v>147</v>
      </c>
      <c r="E1129" s="236" t="s">
        <v>20</v>
      </c>
      <c r="F1129" s="237" t="s">
        <v>1571</v>
      </c>
      <c r="G1129" s="234"/>
      <c r="H1129" s="236" t="s">
        <v>20</v>
      </c>
      <c r="I1129" s="238"/>
      <c r="J1129" s="234"/>
      <c r="K1129" s="234"/>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147</v>
      </c>
      <c r="AU1129" s="243" t="s">
        <v>85</v>
      </c>
      <c r="AV1129" s="13" t="s">
        <v>22</v>
      </c>
      <c r="AW1129" s="13" t="s">
        <v>38</v>
      </c>
      <c r="AX1129" s="13" t="s">
        <v>76</v>
      </c>
      <c r="AY1129" s="243" t="s">
        <v>133</v>
      </c>
    </row>
    <row r="1130" s="13" customFormat="1">
      <c r="A1130" s="13"/>
      <c r="B1130" s="233"/>
      <c r="C1130" s="234"/>
      <c r="D1130" s="235" t="s">
        <v>147</v>
      </c>
      <c r="E1130" s="236" t="s">
        <v>20</v>
      </c>
      <c r="F1130" s="237" t="s">
        <v>1572</v>
      </c>
      <c r="G1130" s="234"/>
      <c r="H1130" s="236" t="s">
        <v>20</v>
      </c>
      <c r="I1130" s="238"/>
      <c r="J1130" s="234"/>
      <c r="K1130" s="234"/>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147</v>
      </c>
      <c r="AU1130" s="243" t="s">
        <v>85</v>
      </c>
      <c r="AV1130" s="13" t="s">
        <v>22</v>
      </c>
      <c r="AW1130" s="13" t="s">
        <v>38</v>
      </c>
      <c r="AX1130" s="13" t="s">
        <v>76</v>
      </c>
      <c r="AY1130" s="243" t="s">
        <v>133</v>
      </c>
    </row>
    <row r="1131" s="14" customFormat="1">
      <c r="A1131" s="14"/>
      <c r="B1131" s="244"/>
      <c r="C1131" s="245"/>
      <c r="D1131" s="235" t="s">
        <v>147</v>
      </c>
      <c r="E1131" s="246" t="s">
        <v>20</v>
      </c>
      <c r="F1131" s="247" t="s">
        <v>1573</v>
      </c>
      <c r="G1131" s="245"/>
      <c r="H1131" s="248">
        <v>80.715999999999994</v>
      </c>
      <c r="I1131" s="249"/>
      <c r="J1131" s="245"/>
      <c r="K1131" s="245"/>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147</v>
      </c>
      <c r="AU1131" s="254" t="s">
        <v>85</v>
      </c>
      <c r="AV1131" s="14" t="s">
        <v>85</v>
      </c>
      <c r="AW1131" s="14" t="s">
        <v>38</v>
      </c>
      <c r="AX1131" s="14" t="s">
        <v>76</v>
      </c>
      <c r="AY1131" s="254" t="s">
        <v>133</v>
      </c>
    </row>
    <row r="1132" s="14" customFormat="1">
      <c r="A1132" s="14"/>
      <c r="B1132" s="244"/>
      <c r="C1132" s="245"/>
      <c r="D1132" s="235" t="s">
        <v>147</v>
      </c>
      <c r="E1132" s="246" t="s">
        <v>20</v>
      </c>
      <c r="F1132" s="247" t="s">
        <v>1574</v>
      </c>
      <c r="G1132" s="245"/>
      <c r="H1132" s="248">
        <v>15.503</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147</v>
      </c>
      <c r="AU1132" s="254" t="s">
        <v>85</v>
      </c>
      <c r="AV1132" s="14" t="s">
        <v>85</v>
      </c>
      <c r="AW1132" s="14" t="s">
        <v>38</v>
      </c>
      <c r="AX1132" s="14" t="s">
        <v>76</v>
      </c>
      <c r="AY1132" s="254" t="s">
        <v>133</v>
      </c>
    </row>
    <row r="1133" s="14" customFormat="1">
      <c r="A1133" s="14"/>
      <c r="B1133" s="244"/>
      <c r="C1133" s="245"/>
      <c r="D1133" s="235" t="s">
        <v>147</v>
      </c>
      <c r="E1133" s="246" t="s">
        <v>20</v>
      </c>
      <c r="F1133" s="247" t="s">
        <v>1575</v>
      </c>
      <c r="G1133" s="245"/>
      <c r="H1133" s="248">
        <v>118.00400000000001</v>
      </c>
      <c r="I1133" s="249"/>
      <c r="J1133" s="245"/>
      <c r="K1133" s="245"/>
      <c r="L1133" s="250"/>
      <c r="M1133" s="251"/>
      <c r="N1133" s="252"/>
      <c r="O1133" s="252"/>
      <c r="P1133" s="252"/>
      <c r="Q1133" s="252"/>
      <c r="R1133" s="252"/>
      <c r="S1133" s="252"/>
      <c r="T1133" s="253"/>
      <c r="U1133" s="14"/>
      <c r="V1133" s="14"/>
      <c r="W1133" s="14"/>
      <c r="X1133" s="14"/>
      <c r="Y1133" s="14"/>
      <c r="Z1133" s="14"/>
      <c r="AA1133" s="14"/>
      <c r="AB1133" s="14"/>
      <c r="AC1133" s="14"/>
      <c r="AD1133" s="14"/>
      <c r="AE1133" s="14"/>
      <c r="AT1133" s="254" t="s">
        <v>147</v>
      </c>
      <c r="AU1133" s="254" t="s">
        <v>85</v>
      </c>
      <c r="AV1133" s="14" t="s">
        <v>85</v>
      </c>
      <c r="AW1133" s="14" t="s">
        <v>38</v>
      </c>
      <c r="AX1133" s="14" t="s">
        <v>76</v>
      </c>
      <c r="AY1133" s="254" t="s">
        <v>133</v>
      </c>
    </row>
    <row r="1134" s="14" customFormat="1">
      <c r="A1134" s="14"/>
      <c r="B1134" s="244"/>
      <c r="C1134" s="245"/>
      <c r="D1134" s="235" t="s">
        <v>147</v>
      </c>
      <c r="E1134" s="246" t="s">
        <v>20</v>
      </c>
      <c r="F1134" s="247" t="s">
        <v>1576</v>
      </c>
      <c r="G1134" s="245"/>
      <c r="H1134" s="248">
        <v>22.225000000000001</v>
      </c>
      <c r="I1134" s="249"/>
      <c r="J1134" s="245"/>
      <c r="K1134" s="245"/>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147</v>
      </c>
      <c r="AU1134" s="254" t="s">
        <v>85</v>
      </c>
      <c r="AV1134" s="14" t="s">
        <v>85</v>
      </c>
      <c r="AW1134" s="14" t="s">
        <v>38</v>
      </c>
      <c r="AX1134" s="14" t="s">
        <v>76</v>
      </c>
      <c r="AY1134" s="254" t="s">
        <v>133</v>
      </c>
    </row>
    <row r="1135" s="14" customFormat="1">
      <c r="A1135" s="14"/>
      <c r="B1135" s="244"/>
      <c r="C1135" s="245"/>
      <c r="D1135" s="235" t="s">
        <v>147</v>
      </c>
      <c r="E1135" s="246" t="s">
        <v>20</v>
      </c>
      <c r="F1135" s="247" t="s">
        <v>1577</v>
      </c>
      <c r="G1135" s="245"/>
      <c r="H1135" s="248">
        <v>101.654</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147</v>
      </c>
      <c r="AU1135" s="254" t="s">
        <v>85</v>
      </c>
      <c r="AV1135" s="14" t="s">
        <v>85</v>
      </c>
      <c r="AW1135" s="14" t="s">
        <v>38</v>
      </c>
      <c r="AX1135" s="14" t="s">
        <v>76</v>
      </c>
      <c r="AY1135" s="254" t="s">
        <v>133</v>
      </c>
    </row>
    <row r="1136" s="14" customFormat="1">
      <c r="A1136" s="14"/>
      <c r="B1136" s="244"/>
      <c r="C1136" s="245"/>
      <c r="D1136" s="235" t="s">
        <v>147</v>
      </c>
      <c r="E1136" s="246" t="s">
        <v>20</v>
      </c>
      <c r="F1136" s="247" t="s">
        <v>1578</v>
      </c>
      <c r="G1136" s="245"/>
      <c r="H1136" s="248">
        <v>37.405000000000001</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147</v>
      </c>
      <c r="AU1136" s="254" t="s">
        <v>85</v>
      </c>
      <c r="AV1136" s="14" t="s">
        <v>85</v>
      </c>
      <c r="AW1136" s="14" t="s">
        <v>38</v>
      </c>
      <c r="AX1136" s="14" t="s">
        <v>76</v>
      </c>
      <c r="AY1136" s="254" t="s">
        <v>133</v>
      </c>
    </row>
    <row r="1137" s="15" customFormat="1">
      <c r="A1137" s="15"/>
      <c r="B1137" s="255"/>
      <c r="C1137" s="256"/>
      <c r="D1137" s="235" t="s">
        <v>147</v>
      </c>
      <c r="E1137" s="257" t="s">
        <v>20</v>
      </c>
      <c r="F1137" s="258" t="s">
        <v>159</v>
      </c>
      <c r="G1137" s="256"/>
      <c r="H1137" s="259">
        <v>480.18700000000001</v>
      </c>
      <c r="I1137" s="260"/>
      <c r="J1137" s="256"/>
      <c r="K1137" s="256"/>
      <c r="L1137" s="261"/>
      <c r="M1137" s="262"/>
      <c r="N1137" s="263"/>
      <c r="O1137" s="263"/>
      <c r="P1137" s="263"/>
      <c r="Q1137" s="263"/>
      <c r="R1137" s="263"/>
      <c r="S1137" s="263"/>
      <c r="T1137" s="264"/>
      <c r="U1137" s="15"/>
      <c r="V1137" s="15"/>
      <c r="W1137" s="15"/>
      <c r="X1137" s="15"/>
      <c r="Y1137" s="15"/>
      <c r="Z1137" s="15"/>
      <c r="AA1137" s="15"/>
      <c r="AB1137" s="15"/>
      <c r="AC1137" s="15"/>
      <c r="AD1137" s="15"/>
      <c r="AE1137" s="15"/>
      <c r="AT1137" s="265" t="s">
        <v>147</v>
      </c>
      <c r="AU1137" s="265" t="s">
        <v>85</v>
      </c>
      <c r="AV1137" s="15" t="s">
        <v>160</v>
      </c>
      <c r="AW1137" s="15" t="s">
        <v>38</v>
      </c>
      <c r="AX1137" s="15" t="s">
        <v>22</v>
      </c>
      <c r="AY1137" s="265" t="s">
        <v>133</v>
      </c>
    </row>
    <row r="1138" s="2" customFormat="1" ht="24" customHeight="1">
      <c r="A1138" s="40"/>
      <c r="B1138" s="41"/>
      <c r="C1138" s="220" t="s">
        <v>1579</v>
      </c>
      <c r="D1138" s="220" t="s">
        <v>136</v>
      </c>
      <c r="E1138" s="221" t="s">
        <v>1580</v>
      </c>
      <c r="F1138" s="222" t="s">
        <v>1581</v>
      </c>
      <c r="G1138" s="223" t="s">
        <v>183</v>
      </c>
      <c r="H1138" s="224">
        <v>429.24700000000001</v>
      </c>
      <c r="I1138" s="225"/>
      <c r="J1138" s="226">
        <f>ROUND(I1138*H1138,2)</f>
        <v>0</v>
      </c>
      <c r="K1138" s="222" t="s">
        <v>207</v>
      </c>
      <c r="L1138" s="46"/>
      <c r="M1138" s="227" t="s">
        <v>20</v>
      </c>
      <c r="N1138" s="228" t="s">
        <v>47</v>
      </c>
      <c r="O1138" s="86"/>
      <c r="P1138" s="229">
        <f>O1138*H1138</f>
        <v>0</v>
      </c>
      <c r="Q1138" s="229">
        <v>0.00029</v>
      </c>
      <c r="R1138" s="229">
        <f>Q1138*H1138</f>
        <v>0.12448163000000001</v>
      </c>
      <c r="S1138" s="229">
        <v>0</v>
      </c>
      <c r="T1138" s="230">
        <f>S1138*H1138</f>
        <v>0</v>
      </c>
      <c r="U1138" s="40"/>
      <c r="V1138" s="40"/>
      <c r="W1138" s="40"/>
      <c r="X1138" s="40"/>
      <c r="Y1138" s="40"/>
      <c r="Z1138" s="40"/>
      <c r="AA1138" s="40"/>
      <c r="AB1138" s="40"/>
      <c r="AC1138" s="40"/>
      <c r="AD1138" s="40"/>
      <c r="AE1138" s="40"/>
      <c r="AR1138" s="231" t="s">
        <v>256</v>
      </c>
      <c r="AT1138" s="231" t="s">
        <v>136</v>
      </c>
      <c r="AU1138" s="231" t="s">
        <v>85</v>
      </c>
      <c r="AY1138" s="19" t="s">
        <v>133</v>
      </c>
      <c r="BE1138" s="232">
        <f>IF(N1138="základní",J1138,0)</f>
        <v>0</v>
      </c>
      <c r="BF1138" s="232">
        <f>IF(N1138="snížená",J1138,0)</f>
        <v>0</v>
      </c>
      <c r="BG1138" s="232">
        <f>IF(N1138="zákl. přenesená",J1138,0)</f>
        <v>0</v>
      </c>
      <c r="BH1138" s="232">
        <f>IF(N1138="sníž. přenesená",J1138,0)</f>
        <v>0</v>
      </c>
      <c r="BI1138" s="232">
        <f>IF(N1138="nulová",J1138,0)</f>
        <v>0</v>
      </c>
      <c r="BJ1138" s="19" t="s">
        <v>22</v>
      </c>
      <c r="BK1138" s="232">
        <f>ROUND(I1138*H1138,2)</f>
        <v>0</v>
      </c>
      <c r="BL1138" s="19" t="s">
        <v>256</v>
      </c>
      <c r="BM1138" s="231" t="s">
        <v>1582</v>
      </c>
    </row>
    <row r="1139" s="13" customFormat="1">
      <c r="A1139" s="13"/>
      <c r="B1139" s="233"/>
      <c r="C1139" s="234"/>
      <c r="D1139" s="235" t="s">
        <v>147</v>
      </c>
      <c r="E1139" s="236" t="s">
        <v>20</v>
      </c>
      <c r="F1139" s="237" t="s">
        <v>209</v>
      </c>
      <c r="G1139" s="234"/>
      <c r="H1139" s="236" t="s">
        <v>20</v>
      </c>
      <c r="I1139" s="238"/>
      <c r="J1139" s="234"/>
      <c r="K1139" s="234"/>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147</v>
      </c>
      <c r="AU1139" s="243" t="s">
        <v>85</v>
      </c>
      <c r="AV1139" s="13" t="s">
        <v>22</v>
      </c>
      <c r="AW1139" s="13" t="s">
        <v>38</v>
      </c>
      <c r="AX1139" s="13" t="s">
        <v>76</v>
      </c>
      <c r="AY1139" s="243" t="s">
        <v>133</v>
      </c>
    </row>
    <row r="1140" s="14" customFormat="1">
      <c r="A1140" s="14"/>
      <c r="B1140" s="244"/>
      <c r="C1140" s="245"/>
      <c r="D1140" s="235" t="s">
        <v>147</v>
      </c>
      <c r="E1140" s="246" t="s">
        <v>20</v>
      </c>
      <c r="F1140" s="247" t="s">
        <v>1583</v>
      </c>
      <c r="G1140" s="245"/>
      <c r="H1140" s="248">
        <v>53.740000000000002</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147</v>
      </c>
      <c r="AU1140" s="254" t="s">
        <v>85</v>
      </c>
      <c r="AV1140" s="14" t="s">
        <v>85</v>
      </c>
      <c r="AW1140" s="14" t="s">
        <v>38</v>
      </c>
      <c r="AX1140" s="14" t="s">
        <v>76</v>
      </c>
      <c r="AY1140" s="254" t="s">
        <v>133</v>
      </c>
    </row>
    <row r="1141" s="13" customFormat="1">
      <c r="A1141" s="13"/>
      <c r="B1141" s="233"/>
      <c r="C1141" s="234"/>
      <c r="D1141" s="235" t="s">
        <v>147</v>
      </c>
      <c r="E1141" s="236" t="s">
        <v>20</v>
      </c>
      <c r="F1141" s="237" t="s">
        <v>1571</v>
      </c>
      <c r="G1141" s="234"/>
      <c r="H1141" s="236" t="s">
        <v>20</v>
      </c>
      <c r="I1141" s="238"/>
      <c r="J1141" s="234"/>
      <c r="K1141" s="234"/>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147</v>
      </c>
      <c r="AU1141" s="243" t="s">
        <v>85</v>
      </c>
      <c r="AV1141" s="13" t="s">
        <v>22</v>
      </c>
      <c r="AW1141" s="13" t="s">
        <v>38</v>
      </c>
      <c r="AX1141" s="13" t="s">
        <v>76</v>
      </c>
      <c r="AY1141" s="243" t="s">
        <v>133</v>
      </c>
    </row>
    <row r="1142" s="13" customFormat="1">
      <c r="A1142" s="13"/>
      <c r="B1142" s="233"/>
      <c r="C1142" s="234"/>
      <c r="D1142" s="235" t="s">
        <v>147</v>
      </c>
      <c r="E1142" s="236" t="s">
        <v>20</v>
      </c>
      <c r="F1142" s="237" t="s">
        <v>1572</v>
      </c>
      <c r="G1142" s="234"/>
      <c r="H1142" s="236" t="s">
        <v>20</v>
      </c>
      <c r="I1142" s="238"/>
      <c r="J1142" s="234"/>
      <c r="K1142" s="234"/>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147</v>
      </c>
      <c r="AU1142" s="243" t="s">
        <v>85</v>
      </c>
      <c r="AV1142" s="13" t="s">
        <v>22</v>
      </c>
      <c r="AW1142" s="13" t="s">
        <v>38</v>
      </c>
      <c r="AX1142" s="13" t="s">
        <v>76</v>
      </c>
      <c r="AY1142" s="243" t="s">
        <v>133</v>
      </c>
    </row>
    <row r="1143" s="14" customFormat="1">
      <c r="A1143" s="14"/>
      <c r="B1143" s="244"/>
      <c r="C1143" s="245"/>
      <c r="D1143" s="235" t="s">
        <v>147</v>
      </c>
      <c r="E1143" s="246" t="s">
        <v>20</v>
      </c>
      <c r="F1143" s="247" t="s">
        <v>1573</v>
      </c>
      <c r="G1143" s="245"/>
      <c r="H1143" s="248">
        <v>80.715999999999994</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147</v>
      </c>
      <c r="AU1143" s="254" t="s">
        <v>85</v>
      </c>
      <c r="AV1143" s="14" t="s">
        <v>85</v>
      </c>
      <c r="AW1143" s="14" t="s">
        <v>38</v>
      </c>
      <c r="AX1143" s="14" t="s">
        <v>76</v>
      </c>
      <c r="AY1143" s="254" t="s">
        <v>133</v>
      </c>
    </row>
    <row r="1144" s="14" customFormat="1">
      <c r="A1144" s="14"/>
      <c r="B1144" s="244"/>
      <c r="C1144" s="245"/>
      <c r="D1144" s="235" t="s">
        <v>147</v>
      </c>
      <c r="E1144" s="246" t="s">
        <v>20</v>
      </c>
      <c r="F1144" s="247" t="s">
        <v>1574</v>
      </c>
      <c r="G1144" s="245"/>
      <c r="H1144" s="248">
        <v>15.503</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147</v>
      </c>
      <c r="AU1144" s="254" t="s">
        <v>85</v>
      </c>
      <c r="AV1144" s="14" t="s">
        <v>85</v>
      </c>
      <c r="AW1144" s="14" t="s">
        <v>38</v>
      </c>
      <c r="AX1144" s="14" t="s">
        <v>76</v>
      </c>
      <c r="AY1144" s="254" t="s">
        <v>133</v>
      </c>
    </row>
    <row r="1145" s="14" customFormat="1">
      <c r="A1145" s="14"/>
      <c r="B1145" s="244"/>
      <c r="C1145" s="245"/>
      <c r="D1145" s="235" t="s">
        <v>147</v>
      </c>
      <c r="E1145" s="246" t="s">
        <v>20</v>
      </c>
      <c r="F1145" s="247" t="s">
        <v>1575</v>
      </c>
      <c r="G1145" s="245"/>
      <c r="H1145" s="248">
        <v>118.00400000000001</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147</v>
      </c>
      <c r="AU1145" s="254" t="s">
        <v>85</v>
      </c>
      <c r="AV1145" s="14" t="s">
        <v>85</v>
      </c>
      <c r="AW1145" s="14" t="s">
        <v>38</v>
      </c>
      <c r="AX1145" s="14" t="s">
        <v>76</v>
      </c>
      <c r="AY1145" s="254" t="s">
        <v>133</v>
      </c>
    </row>
    <row r="1146" s="14" customFormat="1">
      <c r="A1146" s="14"/>
      <c r="B1146" s="244"/>
      <c r="C1146" s="245"/>
      <c r="D1146" s="235" t="s">
        <v>147</v>
      </c>
      <c r="E1146" s="246" t="s">
        <v>20</v>
      </c>
      <c r="F1146" s="247" t="s">
        <v>1576</v>
      </c>
      <c r="G1146" s="245"/>
      <c r="H1146" s="248">
        <v>22.225000000000001</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147</v>
      </c>
      <c r="AU1146" s="254" t="s">
        <v>85</v>
      </c>
      <c r="AV1146" s="14" t="s">
        <v>85</v>
      </c>
      <c r="AW1146" s="14" t="s">
        <v>38</v>
      </c>
      <c r="AX1146" s="14" t="s">
        <v>76</v>
      </c>
      <c r="AY1146" s="254" t="s">
        <v>133</v>
      </c>
    </row>
    <row r="1147" s="14" customFormat="1">
      <c r="A1147" s="14"/>
      <c r="B1147" s="244"/>
      <c r="C1147" s="245"/>
      <c r="D1147" s="235" t="s">
        <v>147</v>
      </c>
      <c r="E1147" s="246" t="s">
        <v>20</v>
      </c>
      <c r="F1147" s="247" t="s">
        <v>1577</v>
      </c>
      <c r="G1147" s="245"/>
      <c r="H1147" s="248">
        <v>101.654</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147</v>
      </c>
      <c r="AU1147" s="254" t="s">
        <v>85</v>
      </c>
      <c r="AV1147" s="14" t="s">
        <v>85</v>
      </c>
      <c r="AW1147" s="14" t="s">
        <v>38</v>
      </c>
      <c r="AX1147" s="14" t="s">
        <v>76</v>
      </c>
      <c r="AY1147" s="254" t="s">
        <v>133</v>
      </c>
    </row>
    <row r="1148" s="14" customFormat="1">
      <c r="A1148" s="14"/>
      <c r="B1148" s="244"/>
      <c r="C1148" s="245"/>
      <c r="D1148" s="235" t="s">
        <v>147</v>
      </c>
      <c r="E1148" s="246" t="s">
        <v>20</v>
      </c>
      <c r="F1148" s="247" t="s">
        <v>1578</v>
      </c>
      <c r="G1148" s="245"/>
      <c r="H1148" s="248">
        <v>37.405000000000001</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147</v>
      </c>
      <c r="AU1148" s="254" t="s">
        <v>85</v>
      </c>
      <c r="AV1148" s="14" t="s">
        <v>85</v>
      </c>
      <c r="AW1148" s="14" t="s">
        <v>38</v>
      </c>
      <c r="AX1148" s="14" t="s">
        <v>76</v>
      </c>
      <c r="AY1148" s="254" t="s">
        <v>133</v>
      </c>
    </row>
    <row r="1149" s="15" customFormat="1">
      <c r="A1149" s="15"/>
      <c r="B1149" s="255"/>
      <c r="C1149" s="256"/>
      <c r="D1149" s="235" t="s">
        <v>147</v>
      </c>
      <c r="E1149" s="257" t="s">
        <v>20</v>
      </c>
      <c r="F1149" s="258" t="s">
        <v>159</v>
      </c>
      <c r="G1149" s="256"/>
      <c r="H1149" s="259">
        <v>429.24700000000001</v>
      </c>
      <c r="I1149" s="260"/>
      <c r="J1149" s="256"/>
      <c r="K1149" s="256"/>
      <c r="L1149" s="261"/>
      <c r="M1149" s="262"/>
      <c r="N1149" s="263"/>
      <c r="O1149" s="263"/>
      <c r="P1149" s="263"/>
      <c r="Q1149" s="263"/>
      <c r="R1149" s="263"/>
      <c r="S1149" s="263"/>
      <c r="T1149" s="264"/>
      <c r="U1149" s="15"/>
      <c r="V1149" s="15"/>
      <c r="W1149" s="15"/>
      <c r="X1149" s="15"/>
      <c r="Y1149" s="15"/>
      <c r="Z1149" s="15"/>
      <c r="AA1149" s="15"/>
      <c r="AB1149" s="15"/>
      <c r="AC1149" s="15"/>
      <c r="AD1149" s="15"/>
      <c r="AE1149" s="15"/>
      <c r="AT1149" s="265" t="s">
        <v>147</v>
      </c>
      <c r="AU1149" s="265" t="s">
        <v>85</v>
      </c>
      <c r="AV1149" s="15" t="s">
        <v>160</v>
      </c>
      <c r="AW1149" s="15" t="s">
        <v>38</v>
      </c>
      <c r="AX1149" s="15" t="s">
        <v>22</v>
      </c>
      <c r="AY1149" s="265" t="s">
        <v>133</v>
      </c>
    </row>
    <row r="1150" s="12" customFormat="1" ht="25.92" customHeight="1">
      <c r="A1150" s="12"/>
      <c r="B1150" s="204"/>
      <c r="C1150" s="205"/>
      <c r="D1150" s="206" t="s">
        <v>75</v>
      </c>
      <c r="E1150" s="207" t="s">
        <v>1584</v>
      </c>
      <c r="F1150" s="207" t="s">
        <v>1585</v>
      </c>
      <c r="G1150" s="205"/>
      <c r="H1150" s="205"/>
      <c r="I1150" s="208"/>
      <c r="J1150" s="209">
        <f>BK1150</f>
        <v>0</v>
      </c>
      <c r="K1150" s="205"/>
      <c r="L1150" s="210"/>
      <c r="M1150" s="211"/>
      <c r="N1150" s="212"/>
      <c r="O1150" s="212"/>
      <c r="P1150" s="213">
        <f>SUM(P1151:P1154)</f>
        <v>0</v>
      </c>
      <c r="Q1150" s="212"/>
      <c r="R1150" s="213">
        <f>SUM(R1151:R1154)</f>
        <v>0</v>
      </c>
      <c r="S1150" s="212"/>
      <c r="T1150" s="214">
        <f>SUM(T1151:T1154)</f>
        <v>0</v>
      </c>
      <c r="U1150" s="12"/>
      <c r="V1150" s="12"/>
      <c r="W1150" s="12"/>
      <c r="X1150" s="12"/>
      <c r="Y1150" s="12"/>
      <c r="Z1150" s="12"/>
      <c r="AA1150" s="12"/>
      <c r="AB1150" s="12"/>
      <c r="AC1150" s="12"/>
      <c r="AD1150" s="12"/>
      <c r="AE1150" s="12"/>
      <c r="AR1150" s="215" t="s">
        <v>141</v>
      </c>
      <c r="AT1150" s="216" t="s">
        <v>75</v>
      </c>
      <c r="AU1150" s="216" t="s">
        <v>76</v>
      </c>
      <c r="AY1150" s="215" t="s">
        <v>133</v>
      </c>
      <c r="BK1150" s="217">
        <f>SUM(BK1151:BK1154)</f>
        <v>0</v>
      </c>
    </row>
    <row r="1151" s="2" customFormat="1" ht="16.5" customHeight="1">
      <c r="A1151" s="40"/>
      <c r="B1151" s="41"/>
      <c r="C1151" s="220" t="s">
        <v>1586</v>
      </c>
      <c r="D1151" s="220" t="s">
        <v>136</v>
      </c>
      <c r="E1151" s="221" t="s">
        <v>1587</v>
      </c>
      <c r="F1151" s="222" t="s">
        <v>1588</v>
      </c>
      <c r="G1151" s="223" t="s">
        <v>943</v>
      </c>
      <c r="H1151" s="224">
        <v>20</v>
      </c>
      <c r="I1151" s="225"/>
      <c r="J1151" s="226">
        <f>ROUND(I1151*H1151,2)</f>
        <v>0</v>
      </c>
      <c r="K1151" s="222" t="s">
        <v>207</v>
      </c>
      <c r="L1151" s="46"/>
      <c r="M1151" s="227" t="s">
        <v>20</v>
      </c>
      <c r="N1151" s="228" t="s">
        <v>47</v>
      </c>
      <c r="O1151" s="86"/>
      <c r="P1151" s="229">
        <f>O1151*H1151</f>
        <v>0</v>
      </c>
      <c r="Q1151" s="229">
        <v>0</v>
      </c>
      <c r="R1151" s="229">
        <f>Q1151*H1151</f>
        <v>0</v>
      </c>
      <c r="S1151" s="229">
        <v>0</v>
      </c>
      <c r="T1151" s="230">
        <f>S1151*H1151</f>
        <v>0</v>
      </c>
      <c r="U1151" s="40"/>
      <c r="V1151" s="40"/>
      <c r="W1151" s="40"/>
      <c r="X1151" s="40"/>
      <c r="Y1151" s="40"/>
      <c r="Z1151" s="40"/>
      <c r="AA1151" s="40"/>
      <c r="AB1151" s="40"/>
      <c r="AC1151" s="40"/>
      <c r="AD1151" s="40"/>
      <c r="AE1151" s="40"/>
      <c r="AR1151" s="231" t="s">
        <v>481</v>
      </c>
      <c r="AT1151" s="231" t="s">
        <v>136</v>
      </c>
      <c r="AU1151" s="231" t="s">
        <v>22</v>
      </c>
      <c r="AY1151" s="19" t="s">
        <v>133</v>
      </c>
      <c r="BE1151" s="232">
        <f>IF(N1151="základní",J1151,0)</f>
        <v>0</v>
      </c>
      <c r="BF1151" s="232">
        <f>IF(N1151="snížená",J1151,0)</f>
        <v>0</v>
      </c>
      <c r="BG1151" s="232">
        <f>IF(N1151="zákl. přenesená",J1151,0)</f>
        <v>0</v>
      </c>
      <c r="BH1151" s="232">
        <f>IF(N1151="sníž. přenesená",J1151,0)</f>
        <v>0</v>
      </c>
      <c r="BI1151" s="232">
        <f>IF(N1151="nulová",J1151,0)</f>
        <v>0</v>
      </c>
      <c r="BJ1151" s="19" t="s">
        <v>22</v>
      </c>
      <c r="BK1151" s="232">
        <f>ROUND(I1151*H1151,2)</f>
        <v>0</v>
      </c>
      <c r="BL1151" s="19" t="s">
        <v>481</v>
      </c>
      <c r="BM1151" s="231" t="s">
        <v>1589</v>
      </c>
    </row>
    <row r="1152" s="2" customFormat="1" ht="16.5" customHeight="1">
      <c r="A1152" s="40"/>
      <c r="B1152" s="41"/>
      <c r="C1152" s="220" t="s">
        <v>1590</v>
      </c>
      <c r="D1152" s="220" t="s">
        <v>136</v>
      </c>
      <c r="E1152" s="221" t="s">
        <v>1591</v>
      </c>
      <c r="F1152" s="222" t="s">
        <v>1592</v>
      </c>
      <c r="G1152" s="223" t="s">
        <v>943</v>
      </c>
      <c r="H1152" s="224">
        <v>20</v>
      </c>
      <c r="I1152" s="225"/>
      <c r="J1152" s="226">
        <f>ROUND(I1152*H1152,2)</f>
        <v>0</v>
      </c>
      <c r="K1152" s="222" t="s">
        <v>207</v>
      </c>
      <c r="L1152" s="46"/>
      <c r="M1152" s="227" t="s">
        <v>20</v>
      </c>
      <c r="N1152" s="228" t="s">
        <v>47</v>
      </c>
      <c r="O1152" s="86"/>
      <c r="P1152" s="229">
        <f>O1152*H1152</f>
        <v>0</v>
      </c>
      <c r="Q1152" s="229">
        <v>0</v>
      </c>
      <c r="R1152" s="229">
        <f>Q1152*H1152</f>
        <v>0</v>
      </c>
      <c r="S1152" s="229">
        <v>0</v>
      </c>
      <c r="T1152" s="230">
        <f>S1152*H1152</f>
        <v>0</v>
      </c>
      <c r="U1152" s="40"/>
      <c r="V1152" s="40"/>
      <c r="W1152" s="40"/>
      <c r="X1152" s="40"/>
      <c r="Y1152" s="40"/>
      <c r="Z1152" s="40"/>
      <c r="AA1152" s="40"/>
      <c r="AB1152" s="40"/>
      <c r="AC1152" s="40"/>
      <c r="AD1152" s="40"/>
      <c r="AE1152" s="40"/>
      <c r="AR1152" s="231" t="s">
        <v>481</v>
      </c>
      <c r="AT1152" s="231" t="s">
        <v>136</v>
      </c>
      <c r="AU1152" s="231" t="s">
        <v>22</v>
      </c>
      <c r="AY1152" s="19" t="s">
        <v>133</v>
      </c>
      <c r="BE1152" s="232">
        <f>IF(N1152="základní",J1152,0)</f>
        <v>0</v>
      </c>
      <c r="BF1152" s="232">
        <f>IF(N1152="snížená",J1152,0)</f>
        <v>0</v>
      </c>
      <c r="BG1152" s="232">
        <f>IF(N1152="zákl. přenesená",J1152,0)</f>
        <v>0</v>
      </c>
      <c r="BH1152" s="232">
        <f>IF(N1152="sníž. přenesená",J1152,0)</f>
        <v>0</v>
      </c>
      <c r="BI1152" s="232">
        <f>IF(N1152="nulová",J1152,0)</f>
        <v>0</v>
      </c>
      <c r="BJ1152" s="19" t="s">
        <v>22</v>
      </c>
      <c r="BK1152" s="232">
        <f>ROUND(I1152*H1152,2)</f>
        <v>0</v>
      </c>
      <c r="BL1152" s="19" t="s">
        <v>481</v>
      </c>
      <c r="BM1152" s="231" t="s">
        <v>1593</v>
      </c>
    </row>
    <row r="1153" s="2" customFormat="1" ht="16.5" customHeight="1">
      <c r="A1153" s="40"/>
      <c r="B1153" s="41"/>
      <c r="C1153" s="220" t="s">
        <v>1594</v>
      </c>
      <c r="D1153" s="220" t="s">
        <v>136</v>
      </c>
      <c r="E1153" s="221" t="s">
        <v>1595</v>
      </c>
      <c r="F1153" s="222" t="s">
        <v>1596</v>
      </c>
      <c r="G1153" s="223" t="s">
        <v>943</v>
      </c>
      <c r="H1153" s="224">
        <v>20</v>
      </c>
      <c r="I1153" s="225"/>
      <c r="J1153" s="226">
        <f>ROUND(I1153*H1153,2)</f>
        <v>0</v>
      </c>
      <c r="K1153" s="222" t="s">
        <v>207</v>
      </c>
      <c r="L1153" s="46"/>
      <c r="M1153" s="227" t="s">
        <v>20</v>
      </c>
      <c r="N1153" s="228" t="s">
        <v>47</v>
      </c>
      <c r="O1153" s="86"/>
      <c r="P1153" s="229">
        <f>O1153*H1153</f>
        <v>0</v>
      </c>
      <c r="Q1153" s="229">
        <v>0</v>
      </c>
      <c r="R1153" s="229">
        <f>Q1153*H1153</f>
        <v>0</v>
      </c>
      <c r="S1153" s="229">
        <v>0</v>
      </c>
      <c r="T1153" s="230">
        <f>S1153*H1153</f>
        <v>0</v>
      </c>
      <c r="U1153" s="40"/>
      <c r="V1153" s="40"/>
      <c r="W1153" s="40"/>
      <c r="X1153" s="40"/>
      <c r="Y1153" s="40"/>
      <c r="Z1153" s="40"/>
      <c r="AA1153" s="40"/>
      <c r="AB1153" s="40"/>
      <c r="AC1153" s="40"/>
      <c r="AD1153" s="40"/>
      <c r="AE1153" s="40"/>
      <c r="AR1153" s="231" t="s">
        <v>481</v>
      </c>
      <c r="AT1153" s="231" t="s">
        <v>136</v>
      </c>
      <c r="AU1153" s="231" t="s">
        <v>22</v>
      </c>
      <c r="AY1153" s="19" t="s">
        <v>133</v>
      </c>
      <c r="BE1153" s="232">
        <f>IF(N1153="základní",J1153,0)</f>
        <v>0</v>
      </c>
      <c r="BF1153" s="232">
        <f>IF(N1153="snížená",J1153,0)</f>
        <v>0</v>
      </c>
      <c r="BG1153" s="232">
        <f>IF(N1153="zákl. přenesená",J1153,0)</f>
        <v>0</v>
      </c>
      <c r="BH1153" s="232">
        <f>IF(N1153="sníž. přenesená",J1153,0)</f>
        <v>0</v>
      </c>
      <c r="BI1153" s="232">
        <f>IF(N1153="nulová",J1153,0)</f>
        <v>0</v>
      </c>
      <c r="BJ1153" s="19" t="s">
        <v>22</v>
      </c>
      <c r="BK1153" s="232">
        <f>ROUND(I1153*H1153,2)</f>
        <v>0</v>
      </c>
      <c r="BL1153" s="19" t="s">
        <v>481</v>
      </c>
      <c r="BM1153" s="231" t="s">
        <v>1597</v>
      </c>
    </row>
    <row r="1154" s="2" customFormat="1" ht="16.5" customHeight="1">
      <c r="A1154" s="40"/>
      <c r="B1154" s="41"/>
      <c r="C1154" s="220" t="s">
        <v>1598</v>
      </c>
      <c r="D1154" s="220" t="s">
        <v>136</v>
      </c>
      <c r="E1154" s="221" t="s">
        <v>1599</v>
      </c>
      <c r="F1154" s="222" t="s">
        <v>1600</v>
      </c>
      <c r="G1154" s="223" t="s">
        <v>943</v>
      </c>
      <c r="H1154" s="224">
        <v>20</v>
      </c>
      <c r="I1154" s="225"/>
      <c r="J1154" s="226">
        <f>ROUND(I1154*H1154,2)</f>
        <v>0</v>
      </c>
      <c r="K1154" s="222" t="s">
        <v>207</v>
      </c>
      <c r="L1154" s="46"/>
      <c r="M1154" s="290" t="s">
        <v>20</v>
      </c>
      <c r="N1154" s="291" t="s">
        <v>47</v>
      </c>
      <c r="O1154" s="292"/>
      <c r="P1154" s="293">
        <f>O1154*H1154</f>
        <v>0</v>
      </c>
      <c r="Q1154" s="293">
        <v>0</v>
      </c>
      <c r="R1154" s="293">
        <f>Q1154*H1154</f>
        <v>0</v>
      </c>
      <c r="S1154" s="293">
        <v>0</v>
      </c>
      <c r="T1154" s="294">
        <f>S1154*H1154</f>
        <v>0</v>
      </c>
      <c r="U1154" s="40"/>
      <c r="V1154" s="40"/>
      <c r="W1154" s="40"/>
      <c r="X1154" s="40"/>
      <c r="Y1154" s="40"/>
      <c r="Z1154" s="40"/>
      <c r="AA1154" s="40"/>
      <c r="AB1154" s="40"/>
      <c r="AC1154" s="40"/>
      <c r="AD1154" s="40"/>
      <c r="AE1154" s="40"/>
      <c r="AR1154" s="231" t="s">
        <v>481</v>
      </c>
      <c r="AT1154" s="231" t="s">
        <v>136</v>
      </c>
      <c r="AU1154" s="231" t="s">
        <v>22</v>
      </c>
      <c r="AY1154" s="19" t="s">
        <v>133</v>
      </c>
      <c r="BE1154" s="232">
        <f>IF(N1154="základní",J1154,0)</f>
        <v>0</v>
      </c>
      <c r="BF1154" s="232">
        <f>IF(N1154="snížená",J1154,0)</f>
        <v>0</v>
      </c>
      <c r="BG1154" s="232">
        <f>IF(N1154="zákl. přenesená",J1154,0)</f>
        <v>0</v>
      </c>
      <c r="BH1154" s="232">
        <f>IF(N1154="sníž. přenesená",J1154,0)</f>
        <v>0</v>
      </c>
      <c r="BI1154" s="232">
        <f>IF(N1154="nulová",J1154,0)</f>
        <v>0</v>
      </c>
      <c r="BJ1154" s="19" t="s">
        <v>22</v>
      </c>
      <c r="BK1154" s="232">
        <f>ROUND(I1154*H1154,2)</f>
        <v>0</v>
      </c>
      <c r="BL1154" s="19" t="s">
        <v>481</v>
      </c>
      <c r="BM1154" s="231" t="s">
        <v>1601</v>
      </c>
    </row>
    <row r="1155" s="2" customFormat="1" ht="6.96" customHeight="1">
      <c r="A1155" s="40"/>
      <c r="B1155" s="61"/>
      <c r="C1155" s="62"/>
      <c r="D1155" s="62"/>
      <c r="E1155" s="62"/>
      <c r="F1155" s="62"/>
      <c r="G1155" s="62"/>
      <c r="H1155" s="62"/>
      <c r="I1155" s="168"/>
      <c r="J1155" s="62"/>
      <c r="K1155" s="62"/>
      <c r="L1155" s="46"/>
      <c r="M1155" s="40"/>
      <c r="O1155" s="40"/>
      <c r="P1155" s="40"/>
      <c r="Q1155" s="40"/>
      <c r="R1155" s="40"/>
      <c r="S1155" s="40"/>
      <c r="T1155" s="40"/>
      <c r="U1155" s="40"/>
      <c r="V1155" s="40"/>
      <c r="W1155" s="40"/>
      <c r="X1155" s="40"/>
      <c r="Y1155" s="40"/>
      <c r="Z1155" s="40"/>
      <c r="AA1155" s="40"/>
      <c r="AB1155" s="40"/>
      <c r="AC1155" s="40"/>
      <c r="AD1155" s="40"/>
      <c r="AE1155" s="40"/>
    </row>
  </sheetData>
  <sheetProtection sheet="1" autoFilter="0" formatColumns="0" formatRows="0" objects="1" scenarios="1" spinCount="100000" saltValue="PuUolE2k5IBzR7l0XcuTMq/jbrXEjLvoiCyfPKZRd9o0CTMNg5D+VirBe8bz8PsZKqI/yFi3dGL+ITp7xjnz+Q==" hashValue="RDoGF2EyV47X9lOTpUxljAqsTATedZVoBe8X+o//luhwsYoltax9v1OmagLUEOl/Xo/ZoD3tz4esk48C/3TjVA==" algorithmName="SHA-512" password="CC35"/>
  <autoFilter ref="C100:K1154"/>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0"/>
      <c r="L2" s="1"/>
      <c r="M2" s="1"/>
      <c r="N2" s="1"/>
      <c r="O2" s="1"/>
      <c r="P2" s="1"/>
      <c r="Q2" s="1"/>
      <c r="R2" s="1"/>
      <c r="S2" s="1"/>
      <c r="T2" s="1"/>
      <c r="U2" s="1"/>
      <c r="V2" s="1"/>
      <c r="AT2" s="19" t="s">
        <v>88</v>
      </c>
    </row>
    <row r="3" s="1" customFormat="1" ht="6.96" customHeight="1">
      <c r="B3" s="131"/>
      <c r="C3" s="132"/>
      <c r="D3" s="132"/>
      <c r="E3" s="132"/>
      <c r="F3" s="132"/>
      <c r="G3" s="132"/>
      <c r="H3" s="132"/>
      <c r="I3" s="133"/>
      <c r="J3" s="132"/>
      <c r="K3" s="132"/>
      <c r="L3" s="22"/>
      <c r="AT3" s="19" t="s">
        <v>85</v>
      </c>
    </row>
    <row r="4" s="1" customFormat="1" ht="24.96" customHeight="1">
      <c r="B4" s="22"/>
      <c r="D4" s="134" t="s">
        <v>89</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Stavební úpravy pro energetické úspory MŠ Sedmikráska</v>
      </c>
      <c r="F7" s="136"/>
      <c r="G7" s="136"/>
      <c r="H7" s="136"/>
      <c r="I7" s="130"/>
      <c r="L7" s="22"/>
    </row>
    <row r="8" s="2" customFormat="1" ht="12" customHeight="1">
      <c r="A8" s="40"/>
      <c r="B8" s="46"/>
      <c r="C8" s="40"/>
      <c r="D8" s="136" t="s">
        <v>90</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1602</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19</v>
      </c>
      <c r="E11" s="40"/>
      <c r="F11" s="141" t="s">
        <v>20</v>
      </c>
      <c r="G11" s="40"/>
      <c r="H11" s="40"/>
      <c r="I11" s="142" t="s">
        <v>21</v>
      </c>
      <c r="J11" s="141" t="s">
        <v>20</v>
      </c>
      <c r="K11" s="40"/>
      <c r="L11" s="139"/>
      <c r="S11" s="40"/>
      <c r="T11" s="40"/>
      <c r="U11" s="40"/>
      <c r="V11" s="40"/>
      <c r="W11" s="40"/>
      <c r="X11" s="40"/>
      <c r="Y11" s="40"/>
      <c r="Z11" s="40"/>
      <c r="AA11" s="40"/>
      <c r="AB11" s="40"/>
      <c r="AC11" s="40"/>
      <c r="AD11" s="40"/>
      <c r="AE11" s="40"/>
    </row>
    <row r="12" s="2" customFormat="1" ht="12" customHeight="1">
      <c r="A12" s="40"/>
      <c r="B12" s="46"/>
      <c r="C12" s="40"/>
      <c r="D12" s="136" t="s">
        <v>23</v>
      </c>
      <c r="E12" s="40"/>
      <c r="F12" s="141" t="s">
        <v>24</v>
      </c>
      <c r="G12" s="40"/>
      <c r="H12" s="40"/>
      <c r="I12" s="142" t="s">
        <v>25</v>
      </c>
      <c r="J12" s="143" t="str">
        <f>'Rekapitulace stavby'!AN8</f>
        <v>30. 6. 2020</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29</v>
      </c>
      <c r="E14" s="40"/>
      <c r="F14" s="40"/>
      <c r="G14" s="40"/>
      <c r="H14" s="40"/>
      <c r="I14" s="142" t="s">
        <v>30</v>
      </c>
      <c r="J14" s="141" t="s">
        <v>31</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32</v>
      </c>
      <c r="F15" s="40"/>
      <c r="G15" s="40"/>
      <c r="H15" s="40"/>
      <c r="I15" s="142" t="s">
        <v>33</v>
      </c>
      <c r="J15" s="141" t="s">
        <v>20</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34</v>
      </c>
      <c r="E17" s="40"/>
      <c r="F17" s="40"/>
      <c r="G17" s="40"/>
      <c r="H17" s="40"/>
      <c r="I17" s="142" t="s">
        <v>30</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33</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36</v>
      </c>
      <c r="E20" s="40"/>
      <c r="F20" s="40"/>
      <c r="G20" s="40"/>
      <c r="H20" s="40"/>
      <c r="I20" s="142" t="s">
        <v>30</v>
      </c>
      <c r="J20" s="141" t="s">
        <v>20</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37</v>
      </c>
      <c r="F21" s="40"/>
      <c r="G21" s="40"/>
      <c r="H21" s="40"/>
      <c r="I21" s="142" t="s">
        <v>33</v>
      </c>
      <c r="J21" s="141" t="s">
        <v>20</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39</v>
      </c>
      <c r="E23" s="40"/>
      <c r="F23" s="40"/>
      <c r="G23" s="40"/>
      <c r="H23" s="40"/>
      <c r="I23" s="142" t="s">
        <v>30</v>
      </c>
      <c r="J23" s="141" t="s">
        <v>20</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
        <v>37</v>
      </c>
      <c r="F24" s="40"/>
      <c r="G24" s="40"/>
      <c r="H24" s="40"/>
      <c r="I24" s="142" t="s">
        <v>33</v>
      </c>
      <c r="J24" s="141" t="s">
        <v>20</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40</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20</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42</v>
      </c>
      <c r="E30" s="40"/>
      <c r="F30" s="40"/>
      <c r="G30" s="40"/>
      <c r="H30" s="40"/>
      <c r="I30" s="138"/>
      <c r="J30" s="152">
        <f>ROUND(J80,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44</v>
      </c>
      <c r="G32" s="40"/>
      <c r="H32" s="40"/>
      <c r="I32" s="154" t="s">
        <v>43</v>
      </c>
      <c r="J32" s="153" t="s">
        <v>45</v>
      </c>
      <c r="K32" s="40"/>
      <c r="L32" s="139"/>
      <c r="S32" s="40"/>
      <c r="T32" s="40"/>
      <c r="U32" s="40"/>
      <c r="V32" s="40"/>
      <c r="W32" s="40"/>
      <c r="X32" s="40"/>
      <c r="Y32" s="40"/>
      <c r="Z32" s="40"/>
      <c r="AA32" s="40"/>
      <c r="AB32" s="40"/>
      <c r="AC32" s="40"/>
      <c r="AD32" s="40"/>
      <c r="AE32" s="40"/>
    </row>
    <row r="33" s="2" customFormat="1" ht="14.4" customHeight="1">
      <c r="A33" s="40"/>
      <c r="B33" s="46"/>
      <c r="C33" s="40"/>
      <c r="D33" s="155" t="s">
        <v>46</v>
      </c>
      <c r="E33" s="136" t="s">
        <v>47</v>
      </c>
      <c r="F33" s="156">
        <f>ROUND((SUM(BE80:BE86)),  2)</f>
        <v>0</v>
      </c>
      <c r="G33" s="40"/>
      <c r="H33" s="40"/>
      <c r="I33" s="157">
        <v>0.20999999999999999</v>
      </c>
      <c r="J33" s="156">
        <f>ROUND(((SUM(BE80:BE86))*I33),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48</v>
      </c>
      <c r="F34" s="156">
        <f>ROUND((SUM(BF80:BF86)),  2)</f>
        <v>0</v>
      </c>
      <c r="G34" s="40"/>
      <c r="H34" s="40"/>
      <c r="I34" s="157">
        <v>0.14999999999999999</v>
      </c>
      <c r="J34" s="156">
        <f>ROUND(((SUM(BF80:BF86))*I34),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49</v>
      </c>
      <c r="F35" s="156">
        <f>ROUND((SUM(BG80:BG86)),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50</v>
      </c>
      <c r="F36" s="156">
        <f>ROUND((SUM(BH80:BH86)),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51</v>
      </c>
      <c r="F37" s="156">
        <f>ROUND((SUM(BI80:BI86)),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52</v>
      </c>
      <c r="E39" s="160"/>
      <c r="F39" s="160"/>
      <c r="G39" s="161" t="s">
        <v>53</v>
      </c>
      <c r="H39" s="162" t="s">
        <v>54</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92</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Stavební úpravy pro energetické úspory MŠ Sedmikráska</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90</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17_057_0200 - Ostatní náklady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23</v>
      </c>
      <c r="D52" s="42"/>
      <c r="E52" s="42"/>
      <c r="F52" s="29" t="str">
        <f>F12</f>
        <v>MŠ Sedmikráska</v>
      </c>
      <c r="G52" s="42"/>
      <c r="H52" s="42"/>
      <c r="I52" s="142" t="s">
        <v>25</v>
      </c>
      <c r="J52" s="74" t="str">
        <f>IF(J12="","",J12)</f>
        <v>30. 6. 2020</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27.9" customHeight="1">
      <c r="A54" s="40"/>
      <c r="B54" s="41"/>
      <c r="C54" s="34" t="s">
        <v>29</v>
      </c>
      <c r="D54" s="42"/>
      <c r="E54" s="42"/>
      <c r="F54" s="29" t="str">
        <f>E15</f>
        <v xml:space="preserve">STATUTÁRNÍ MĚSTO LIBEREC </v>
      </c>
      <c r="G54" s="42"/>
      <c r="H54" s="42"/>
      <c r="I54" s="142" t="s">
        <v>36</v>
      </c>
      <c r="J54" s="38" t="str">
        <f>E21</f>
        <v>Ing. Radomír Hladký</v>
      </c>
      <c r="K54" s="42"/>
      <c r="L54" s="139"/>
      <c r="S54" s="40"/>
      <c r="T54" s="40"/>
      <c r="U54" s="40"/>
      <c r="V54" s="40"/>
      <c r="W54" s="40"/>
      <c r="X54" s="40"/>
      <c r="Y54" s="40"/>
      <c r="Z54" s="40"/>
      <c r="AA54" s="40"/>
      <c r="AB54" s="40"/>
      <c r="AC54" s="40"/>
      <c r="AD54" s="40"/>
      <c r="AE54" s="40"/>
    </row>
    <row r="55" s="2" customFormat="1" ht="27.9" customHeight="1">
      <c r="A55" s="40"/>
      <c r="B55" s="41"/>
      <c r="C55" s="34" t="s">
        <v>34</v>
      </c>
      <c r="D55" s="42"/>
      <c r="E55" s="42"/>
      <c r="F55" s="29" t="str">
        <f>IF(E18="","",E18)</f>
        <v>Vyplň údaj</v>
      </c>
      <c r="G55" s="42"/>
      <c r="H55" s="42"/>
      <c r="I55" s="142" t="s">
        <v>39</v>
      </c>
      <c r="J55" s="38" t="str">
        <f>E24</f>
        <v>Ing. Radomír Hladký</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93</v>
      </c>
      <c r="D57" s="174"/>
      <c r="E57" s="174"/>
      <c r="F57" s="174"/>
      <c r="G57" s="174"/>
      <c r="H57" s="174"/>
      <c r="I57" s="175"/>
      <c r="J57" s="176" t="s">
        <v>94</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74</v>
      </c>
      <c r="D59" s="42"/>
      <c r="E59" s="42"/>
      <c r="F59" s="42"/>
      <c r="G59" s="42"/>
      <c r="H59" s="42"/>
      <c r="I59" s="138"/>
      <c r="J59" s="104">
        <f>J80</f>
        <v>0</v>
      </c>
      <c r="K59" s="42"/>
      <c r="L59" s="139"/>
      <c r="S59" s="40"/>
      <c r="T59" s="40"/>
      <c r="U59" s="40"/>
      <c r="V59" s="40"/>
      <c r="W59" s="40"/>
      <c r="X59" s="40"/>
      <c r="Y59" s="40"/>
      <c r="Z59" s="40"/>
      <c r="AA59" s="40"/>
      <c r="AB59" s="40"/>
      <c r="AC59" s="40"/>
      <c r="AD59" s="40"/>
      <c r="AE59" s="40"/>
      <c r="AU59" s="19" t="s">
        <v>95</v>
      </c>
    </row>
    <row r="60" s="9" customFormat="1" ht="24.96" customHeight="1">
      <c r="A60" s="9"/>
      <c r="B60" s="178"/>
      <c r="C60" s="179"/>
      <c r="D60" s="180" t="s">
        <v>101</v>
      </c>
      <c r="E60" s="181"/>
      <c r="F60" s="181"/>
      <c r="G60" s="181"/>
      <c r="H60" s="181"/>
      <c r="I60" s="182"/>
      <c r="J60" s="183">
        <f>J81</f>
        <v>0</v>
      </c>
      <c r="K60" s="179"/>
      <c r="L60" s="184"/>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138"/>
      <c r="J61" s="42"/>
      <c r="K61" s="42"/>
      <c r="L61" s="139"/>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168"/>
      <c r="J62" s="62"/>
      <c r="K62" s="62"/>
      <c r="L62" s="139"/>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171"/>
      <c r="J66" s="64"/>
      <c r="K66" s="64"/>
      <c r="L66" s="139"/>
      <c r="S66" s="40"/>
      <c r="T66" s="40"/>
      <c r="U66" s="40"/>
      <c r="V66" s="40"/>
      <c r="W66" s="40"/>
      <c r="X66" s="40"/>
      <c r="Y66" s="40"/>
      <c r="Z66" s="40"/>
      <c r="AA66" s="40"/>
      <c r="AB66" s="40"/>
      <c r="AC66" s="40"/>
      <c r="AD66" s="40"/>
      <c r="AE66" s="40"/>
    </row>
    <row r="67" s="2" customFormat="1" ht="24.96" customHeight="1">
      <c r="A67" s="40"/>
      <c r="B67" s="41"/>
      <c r="C67" s="25" t="s">
        <v>118</v>
      </c>
      <c r="D67" s="42"/>
      <c r="E67" s="42"/>
      <c r="F67" s="42"/>
      <c r="G67" s="42"/>
      <c r="H67" s="42"/>
      <c r="I67" s="138"/>
      <c r="J67" s="42"/>
      <c r="K67" s="42"/>
      <c r="L67" s="139"/>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138"/>
      <c r="J68" s="42"/>
      <c r="K68" s="42"/>
      <c r="L68" s="139"/>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16.5" customHeight="1">
      <c r="A70" s="40"/>
      <c r="B70" s="41"/>
      <c r="C70" s="42"/>
      <c r="D70" s="42"/>
      <c r="E70" s="172" t="str">
        <f>E7</f>
        <v>Stavební úpravy pro energetické úspory MŠ Sedmikráska</v>
      </c>
      <c r="F70" s="34"/>
      <c r="G70" s="34"/>
      <c r="H70" s="34"/>
      <c r="I70" s="138"/>
      <c r="J70" s="42"/>
      <c r="K70" s="42"/>
      <c r="L70" s="139"/>
      <c r="S70" s="40"/>
      <c r="T70" s="40"/>
      <c r="U70" s="40"/>
      <c r="V70" s="40"/>
      <c r="W70" s="40"/>
      <c r="X70" s="40"/>
      <c r="Y70" s="40"/>
      <c r="Z70" s="40"/>
      <c r="AA70" s="40"/>
      <c r="AB70" s="40"/>
      <c r="AC70" s="40"/>
      <c r="AD70" s="40"/>
      <c r="AE70" s="40"/>
    </row>
    <row r="71" s="2" customFormat="1" ht="12" customHeight="1">
      <c r="A71" s="40"/>
      <c r="B71" s="41"/>
      <c r="C71" s="34" t="s">
        <v>90</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6.5" customHeight="1">
      <c r="A72" s="40"/>
      <c r="B72" s="41"/>
      <c r="C72" s="42"/>
      <c r="D72" s="42"/>
      <c r="E72" s="71" t="str">
        <f>E9</f>
        <v>17_057_0200 - Ostatní náklady</v>
      </c>
      <c r="F72" s="42"/>
      <c r="G72" s="42"/>
      <c r="H72" s="42"/>
      <c r="I72" s="138"/>
      <c r="J72" s="42"/>
      <c r="K72" s="42"/>
      <c r="L72" s="139"/>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2" customHeight="1">
      <c r="A74" s="40"/>
      <c r="B74" s="41"/>
      <c r="C74" s="34" t="s">
        <v>23</v>
      </c>
      <c r="D74" s="42"/>
      <c r="E74" s="42"/>
      <c r="F74" s="29" t="str">
        <f>F12</f>
        <v>MŠ Sedmikráska</v>
      </c>
      <c r="G74" s="42"/>
      <c r="H74" s="42"/>
      <c r="I74" s="142" t="s">
        <v>25</v>
      </c>
      <c r="J74" s="74" t="str">
        <f>IF(J12="","",J12)</f>
        <v>30. 6. 2020</v>
      </c>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27.9" customHeight="1">
      <c r="A76" s="40"/>
      <c r="B76" s="41"/>
      <c r="C76" s="34" t="s">
        <v>29</v>
      </c>
      <c r="D76" s="42"/>
      <c r="E76" s="42"/>
      <c r="F76" s="29" t="str">
        <f>E15</f>
        <v xml:space="preserve">STATUTÁRNÍ MĚSTO LIBEREC </v>
      </c>
      <c r="G76" s="42"/>
      <c r="H76" s="42"/>
      <c r="I76" s="142" t="s">
        <v>36</v>
      </c>
      <c r="J76" s="38" t="str">
        <f>E21</f>
        <v>Ing. Radomír Hladký</v>
      </c>
      <c r="K76" s="42"/>
      <c r="L76" s="139"/>
      <c r="S76" s="40"/>
      <c r="T76" s="40"/>
      <c r="U76" s="40"/>
      <c r="V76" s="40"/>
      <c r="W76" s="40"/>
      <c r="X76" s="40"/>
      <c r="Y76" s="40"/>
      <c r="Z76" s="40"/>
      <c r="AA76" s="40"/>
      <c r="AB76" s="40"/>
      <c r="AC76" s="40"/>
      <c r="AD76" s="40"/>
      <c r="AE76" s="40"/>
    </row>
    <row r="77" s="2" customFormat="1" ht="27.9" customHeight="1">
      <c r="A77" s="40"/>
      <c r="B77" s="41"/>
      <c r="C77" s="34" t="s">
        <v>34</v>
      </c>
      <c r="D77" s="42"/>
      <c r="E77" s="42"/>
      <c r="F77" s="29" t="str">
        <f>IF(E18="","",E18)</f>
        <v>Vyplň údaj</v>
      </c>
      <c r="G77" s="42"/>
      <c r="H77" s="42"/>
      <c r="I77" s="142" t="s">
        <v>39</v>
      </c>
      <c r="J77" s="38" t="str">
        <f>E24</f>
        <v>Ing. Radomír Hladký</v>
      </c>
      <c r="K77" s="42"/>
      <c r="L77" s="139"/>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138"/>
      <c r="J78" s="42"/>
      <c r="K78" s="42"/>
      <c r="L78" s="139"/>
      <c r="S78" s="40"/>
      <c r="T78" s="40"/>
      <c r="U78" s="40"/>
      <c r="V78" s="40"/>
      <c r="W78" s="40"/>
      <c r="X78" s="40"/>
      <c r="Y78" s="40"/>
      <c r="Z78" s="40"/>
      <c r="AA78" s="40"/>
      <c r="AB78" s="40"/>
      <c r="AC78" s="40"/>
      <c r="AD78" s="40"/>
      <c r="AE78" s="40"/>
    </row>
    <row r="79" s="11" customFormat="1" ht="29.28" customHeight="1">
      <c r="A79" s="192"/>
      <c r="B79" s="193"/>
      <c r="C79" s="194" t="s">
        <v>119</v>
      </c>
      <c r="D79" s="195" t="s">
        <v>61</v>
      </c>
      <c r="E79" s="195" t="s">
        <v>57</v>
      </c>
      <c r="F79" s="195" t="s">
        <v>58</v>
      </c>
      <c r="G79" s="195" t="s">
        <v>120</v>
      </c>
      <c r="H79" s="195" t="s">
        <v>121</v>
      </c>
      <c r="I79" s="196" t="s">
        <v>122</v>
      </c>
      <c r="J79" s="195" t="s">
        <v>94</v>
      </c>
      <c r="K79" s="197" t="s">
        <v>123</v>
      </c>
      <c r="L79" s="198"/>
      <c r="M79" s="94" t="s">
        <v>20</v>
      </c>
      <c r="N79" s="95" t="s">
        <v>46</v>
      </c>
      <c r="O79" s="95" t="s">
        <v>124</v>
      </c>
      <c r="P79" s="95" t="s">
        <v>125</v>
      </c>
      <c r="Q79" s="95" t="s">
        <v>126</v>
      </c>
      <c r="R79" s="95" t="s">
        <v>127</v>
      </c>
      <c r="S79" s="95" t="s">
        <v>128</v>
      </c>
      <c r="T79" s="96" t="s">
        <v>129</v>
      </c>
      <c r="U79" s="192"/>
      <c r="V79" s="192"/>
      <c r="W79" s="192"/>
      <c r="X79" s="192"/>
      <c r="Y79" s="192"/>
      <c r="Z79" s="192"/>
      <c r="AA79" s="192"/>
      <c r="AB79" s="192"/>
      <c r="AC79" s="192"/>
      <c r="AD79" s="192"/>
      <c r="AE79" s="192"/>
    </row>
    <row r="80" s="2" customFormat="1" ht="22.8" customHeight="1">
      <c r="A80" s="40"/>
      <c r="B80" s="41"/>
      <c r="C80" s="101" t="s">
        <v>130</v>
      </c>
      <c r="D80" s="42"/>
      <c r="E80" s="42"/>
      <c r="F80" s="42"/>
      <c r="G80" s="42"/>
      <c r="H80" s="42"/>
      <c r="I80" s="138"/>
      <c r="J80" s="199">
        <f>BK80</f>
        <v>0</v>
      </c>
      <c r="K80" s="42"/>
      <c r="L80" s="46"/>
      <c r="M80" s="97"/>
      <c r="N80" s="200"/>
      <c r="O80" s="98"/>
      <c r="P80" s="201">
        <f>P81</f>
        <v>0</v>
      </c>
      <c r="Q80" s="98"/>
      <c r="R80" s="201">
        <f>R81</f>
        <v>0</v>
      </c>
      <c r="S80" s="98"/>
      <c r="T80" s="202">
        <f>T81</f>
        <v>0</v>
      </c>
      <c r="U80" s="40"/>
      <c r="V80" s="40"/>
      <c r="W80" s="40"/>
      <c r="X80" s="40"/>
      <c r="Y80" s="40"/>
      <c r="Z80" s="40"/>
      <c r="AA80" s="40"/>
      <c r="AB80" s="40"/>
      <c r="AC80" s="40"/>
      <c r="AD80" s="40"/>
      <c r="AE80" s="40"/>
      <c r="AT80" s="19" t="s">
        <v>75</v>
      </c>
      <c r="AU80" s="19" t="s">
        <v>95</v>
      </c>
      <c r="BK80" s="203">
        <f>BK81</f>
        <v>0</v>
      </c>
    </row>
    <row r="81" s="12" customFormat="1" ht="25.92" customHeight="1">
      <c r="A81" s="12"/>
      <c r="B81" s="204"/>
      <c r="C81" s="205"/>
      <c r="D81" s="206" t="s">
        <v>75</v>
      </c>
      <c r="E81" s="207" t="s">
        <v>475</v>
      </c>
      <c r="F81" s="207" t="s">
        <v>476</v>
      </c>
      <c r="G81" s="205"/>
      <c r="H81" s="205"/>
      <c r="I81" s="208"/>
      <c r="J81" s="209">
        <f>BK81</f>
        <v>0</v>
      </c>
      <c r="K81" s="205"/>
      <c r="L81" s="210"/>
      <c r="M81" s="211"/>
      <c r="N81" s="212"/>
      <c r="O81" s="212"/>
      <c r="P81" s="213">
        <f>SUM(P82:P86)</f>
        <v>0</v>
      </c>
      <c r="Q81" s="212"/>
      <c r="R81" s="213">
        <f>SUM(R82:R86)</f>
        <v>0</v>
      </c>
      <c r="S81" s="212"/>
      <c r="T81" s="214">
        <f>SUM(T82:T86)</f>
        <v>0</v>
      </c>
      <c r="U81" s="12"/>
      <c r="V81" s="12"/>
      <c r="W81" s="12"/>
      <c r="X81" s="12"/>
      <c r="Y81" s="12"/>
      <c r="Z81" s="12"/>
      <c r="AA81" s="12"/>
      <c r="AB81" s="12"/>
      <c r="AC81" s="12"/>
      <c r="AD81" s="12"/>
      <c r="AE81" s="12"/>
      <c r="AR81" s="215" t="s">
        <v>22</v>
      </c>
      <c r="AT81" s="216" t="s">
        <v>75</v>
      </c>
      <c r="AU81" s="216" t="s">
        <v>76</v>
      </c>
      <c r="AY81" s="215" t="s">
        <v>133</v>
      </c>
      <c r="BK81" s="217">
        <f>SUM(BK82:BK86)</f>
        <v>0</v>
      </c>
    </row>
    <row r="82" s="2" customFormat="1" ht="16.5" customHeight="1">
      <c r="A82" s="40"/>
      <c r="B82" s="41"/>
      <c r="C82" s="220" t="s">
        <v>22</v>
      </c>
      <c r="D82" s="220" t="s">
        <v>136</v>
      </c>
      <c r="E82" s="221" t="s">
        <v>1603</v>
      </c>
      <c r="F82" s="222" t="s">
        <v>1604</v>
      </c>
      <c r="G82" s="223" t="s">
        <v>480</v>
      </c>
      <c r="H82" s="224">
        <v>1</v>
      </c>
      <c r="I82" s="225"/>
      <c r="J82" s="226">
        <f>ROUND(I82*H82,2)</f>
        <v>0</v>
      </c>
      <c r="K82" s="222" t="s">
        <v>140</v>
      </c>
      <c r="L82" s="46"/>
      <c r="M82" s="227" t="s">
        <v>20</v>
      </c>
      <c r="N82" s="228" t="s">
        <v>47</v>
      </c>
      <c r="O82" s="86"/>
      <c r="P82" s="229">
        <f>O82*H82</f>
        <v>0</v>
      </c>
      <c r="Q82" s="229">
        <v>0</v>
      </c>
      <c r="R82" s="229">
        <f>Q82*H82</f>
        <v>0</v>
      </c>
      <c r="S82" s="229">
        <v>0</v>
      </c>
      <c r="T82" s="230">
        <f>S82*H82</f>
        <v>0</v>
      </c>
      <c r="U82" s="40"/>
      <c r="V82" s="40"/>
      <c r="W82" s="40"/>
      <c r="X82" s="40"/>
      <c r="Y82" s="40"/>
      <c r="Z82" s="40"/>
      <c r="AA82" s="40"/>
      <c r="AB82" s="40"/>
      <c r="AC82" s="40"/>
      <c r="AD82" s="40"/>
      <c r="AE82" s="40"/>
      <c r="AR82" s="231" t="s">
        <v>481</v>
      </c>
      <c r="AT82" s="231" t="s">
        <v>136</v>
      </c>
      <c r="AU82" s="231" t="s">
        <v>22</v>
      </c>
      <c r="AY82" s="19" t="s">
        <v>133</v>
      </c>
      <c r="BE82" s="232">
        <f>IF(N82="základní",J82,0)</f>
        <v>0</v>
      </c>
      <c r="BF82" s="232">
        <f>IF(N82="snížená",J82,0)</f>
        <v>0</v>
      </c>
      <c r="BG82" s="232">
        <f>IF(N82="zákl. přenesená",J82,0)</f>
        <v>0</v>
      </c>
      <c r="BH82" s="232">
        <f>IF(N82="sníž. přenesená",J82,0)</f>
        <v>0</v>
      </c>
      <c r="BI82" s="232">
        <f>IF(N82="nulová",J82,0)</f>
        <v>0</v>
      </c>
      <c r="BJ82" s="19" t="s">
        <v>22</v>
      </c>
      <c r="BK82" s="232">
        <f>ROUND(I82*H82,2)</f>
        <v>0</v>
      </c>
      <c r="BL82" s="19" t="s">
        <v>481</v>
      </c>
      <c r="BM82" s="231" t="s">
        <v>1605</v>
      </c>
    </row>
    <row r="83" s="2" customFormat="1" ht="16.5" customHeight="1">
      <c r="A83" s="40"/>
      <c r="B83" s="41"/>
      <c r="C83" s="220" t="s">
        <v>85</v>
      </c>
      <c r="D83" s="220" t="s">
        <v>136</v>
      </c>
      <c r="E83" s="221" t="s">
        <v>1606</v>
      </c>
      <c r="F83" s="222" t="s">
        <v>1607</v>
      </c>
      <c r="G83" s="223" t="s">
        <v>480</v>
      </c>
      <c r="H83" s="224">
        <v>1</v>
      </c>
      <c r="I83" s="225"/>
      <c r="J83" s="226">
        <f>ROUND(I83*H83,2)</f>
        <v>0</v>
      </c>
      <c r="K83" s="222" t="s">
        <v>140</v>
      </c>
      <c r="L83" s="46"/>
      <c r="M83" s="227" t="s">
        <v>20</v>
      </c>
      <c r="N83" s="228" t="s">
        <v>47</v>
      </c>
      <c r="O83" s="86"/>
      <c r="P83" s="229">
        <f>O83*H83</f>
        <v>0</v>
      </c>
      <c r="Q83" s="229">
        <v>0</v>
      </c>
      <c r="R83" s="229">
        <f>Q83*H83</f>
        <v>0</v>
      </c>
      <c r="S83" s="229">
        <v>0</v>
      </c>
      <c r="T83" s="230">
        <f>S83*H83</f>
        <v>0</v>
      </c>
      <c r="U83" s="40"/>
      <c r="V83" s="40"/>
      <c r="W83" s="40"/>
      <c r="X83" s="40"/>
      <c r="Y83" s="40"/>
      <c r="Z83" s="40"/>
      <c r="AA83" s="40"/>
      <c r="AB83" s="40"/>
      <c r="AC83" s="40"/>
      <c r="AD83" s="40"/>
      <c r="AE83" s="40"/>
      <c r="AR83" s="231" t="s">
        <v>481</v>
      </c>
      <c r="AT83" s="231" t="s">
        <v>136</v>
      </c>
      <c r="AU83" s="231" t="s">
        <v>22</v>
      </c>
      <c r="AY83" s="19" t="s">
        <v>133</v>
      </c>
      <c r="BE83" s="232">
        <f>IF(N83="základní",J83,0)</f>
        <v>0</v>
      </c>
      <c r="BF83" s="232">
        <f>IF(N83="snížená",J83,0)</f>
        <v>0</v>
      </c>
      <c r="BG83" s="232">
        <f>IF(N83="zákl. přenesená",J83,0)</f>
        <v>0</v>
      </c>
      <c r="BH83" s="232">
        <f>IF(N83="sníž. přenesená",J83,0)</f>
        <v>0</v>
      </c>
      <c r="BI83" s="232">
        <f>IF(N83="nulová",J83,0)</f>
        <v>0</v>
      </c>
      <c r="BJ83" s="19" t="s">
        <v>22</v>
      </c>
      <c r="BK83" s="232">
        <f>ROUND(I83*H83,2)</f>
        <v>0</v>
      </c>
      <c r="BL83" s="19" t="s">
        <v>481</v>
      </c>
      <c r="BM83" s="231" t="s">
        <v>1608</v>
      </c>
    </row>
    <row r="84" s="2" customFormat="1" ht="16.5" customHeight="1">
      <c r="A84" s="40"/>
      <c r="B84" s="41"/>
      <c r="C84" s="220" t="s">
        <v>160</v>
      </c>
      <c r="D84" s="220" t="s">
        <v>136</v>
      </c>
      <c r="E84" s="221" t="s">
        <v>1609</v>
      </c>
      <c r="F84" s="222" t="s">
        <v>1610</v>
      </c>
      <c r="G84" s="223" t="s">
        <v>480</v>
      </c>
      <c r="H84" s="224">
        <v>1</v>
      </c>
      <c r="I84" s="225"/>
      <c r="J84" s="226">
        <f>ROUND(I84*H84,2)</f>
        <v>0</v>
      </c>
      <c r="K84" s="222" t="s">
        <v>140</v>
      </c>
      <c r="L84" s="46"/>
      <c r="M84" s="227" t="s">
        <v>20</v>
      </c>
      <c r="N84" s="228" t="s">
        <v>47</v>
      </c>
      <c r="O84" s="86"/>
      <c r="P84" s="229">
        <f>O84*H84</f>
        <v>0</v>
      </c>
      <c r="Q84" s="229">
        <v>0</v>
      </c>
      <c r="R84" s="229">
        <f>Q84*H84</f>
        <v>0</v>
      </c>
      <c r="S84" s="229">
        <v>0</v>
      </c>
      <c r="T84" s="230">
        <f>S84*H84</f>
        <v>0</v>
      </c>
      <c r="U84" s="40"/>
      <c r="V84" s="40"/>
      <c r="W84" s="40"/>
      <c r="X84" s="40"/>
      <c r="Y84" s="40"/>
      <c r="Z84" s="40"/>
      <c r="AA84" s="40"/>
      <c r="AB84" s="40"/>
      <c r="AC84" s="40"/>
      <c r="AD84" s="40"/>
      <c r="AE84" s="40"/>
      <c r="AR84" s="231" t="s">
        <v>481</v>
      </c>
      <c r="AT84" s="231" t="s">
        <v>136</v>
      </c>
      <c r="AU84" s="231" t="s">
        <v>22</v>
      </c>
      <c r="AY84" s="19" t="s">
        <v>133</v>
      </c>
      <c r="BE84" s="232">
        <f>IF(N84="základní",J84,0)</f>
        <v>0</v>
      </c>
      <c r="BF84" s="232">
        <f>IF(N84="snížená",J84,0)</f>
        <v>0</v>
      </c>
      <c r="BG84" s="232">
        <f>IF(N84="zákl. přenesená",J84,0)</f>
        <v>0</v>
      </c>
      <c r="BH84" s="232">
        <f>IF(N84="sníž. přenesená",J84,0)</f>
        <v>0</v>
      </c>
      <c r="BI84" s="232">
        <f>IF(N84="nulová",J84,0)</f>
        <v>0</v>
      </c>
      <c r="BJ84" s="19" t="s">
        <v>22</v>
      </c>
      <c r="BK84" s="232">
        <f>ROUND(I84*H84,2)</f>
        <v>0</v>
      </c>
      <c r="BL84" s="19" t="s">
        <v>481</v>
      </c>
      <c r="BM84" s="231" t="s">
        <v>1611</v>
      </c>
    </row>
    <row r="85" s="2" customFormat="1" ht="24" customHeight="1">
      <c r="A85" s="40"/>
      <c r="B85" s="41"/>
      <c r="C85" s="220" t="s">
        <v>141</v>
      </c>
      <c r="D85" s="220" t="s">
        <v>136</v>
      </c>
      <c r="E85" s="221" t="s">
        <v>1612</v>
      </c>
      <c r="F85" s="222" t="s">
        <v>1613</v>
      </c>
      <c r="G85" s="223" t="s">
        <v>480</v>
      </c>
      <c r="H85" s="224">
        <v>1</v>
      </c>
      <c r="I85" s="225"/>
      <c r="J85" s="226">
        <f>ROUND(I85*H85,2)</f>
        <v>0</v>
      </c>
      <c r="K85" s="222" t="s">
        <v>140</v>
      </c>
      <c r="L85" s="46"/>
      <c r="M85" s="227" t="s">
        <v>20</v>
      </c>
      <c r="N85" s="228" t="s">
        <v>47</v>
      </c>
      <c r="O85" s="86"/>
      <c r="P85" s="229">
        <f>O85*H85</f>
        <v>0</v>
      </c>
      <c r="Q85" s="229">
        <v>0</v>
      </c>
      <c r="R85" s="229">
        <f>Q85*H85</f>
        <v>0</v>
      </c>
      <c r="S85" s="229">
        <v>0</v>
      </c>
      <c r="T85" s="230">
        <f>S85*H85</f>
        <v>0</v>
      </c>
      <c r="U85" s="40"/>
      <c r="V85" s="40"/>
      <c r="W85" s="40"/>
      <c r="X85" s="40"/>
      <c r="Y85" s="40"/>
      <c r="Z85" s="40"/>
      <c r="AA85" s="40"/>
      <c r="AB85" s="40"/>
      <c r="AC85" s="40"/>
      <c r="AD85" s="40"/>
      <c r="AE85" s="40"/>
      <c r="AR85" s="231" t="s">
        <v>481</v>
      </c>
      <c r="AT85" s="231" t="s">
        <v>136</v>
      </c>
      <c r="AU85" s="231" t="s">
        <v>22</v>
      </c>
      <c r="AY85" s="19" t="s">
        <v>133</v>
      </c>
      <c r="BE85" s="232">
        <f>IF(N85="základní",J85,0)</f>
        <v>0</v>
      </c>
      <c r="BF85" s="232">
        <f>IF(N85="snížená",J85,0)</f>
        <v>0</v>
      </c>
      <c r="BG85" s="232">
        <f>IF(N85="zákl. přenesená",J85,0)</f>
        <v>0</v>
      </c>
      <c r="BH85" s="232">
        <f>IF(N85="sníž. přenesená",J85,0)</f>
        <v>0</v>
      </c>
      <c r="BI85" s="232">
        <f>IF(N85="nulová",J85,0)</f>
        <v>0</v>
      </c>
      <c r="BJ85" s="19" t="s">
        <v>22</v>
      </c>
      <c r="BK85" s="232">
        <f>ROUND(I85*H85,2)</f>
        <v>0</v>
      </c>
      <c r="BL85" s="19" t="s">
        <v>481</v>
      </c>
      <c r="BM85" s="231" t="s">
        <v>1614</v>
      </c>
    </row>
    <row r="86" s="2" customFormat="1" ht="16.5" customHeight="1">
      <c r="A86" s="40"/>
      <c r="B86" s="41"/>
      <c r="C86" s="220" t="s">
        <v>180</v>
      </c>
      <c r="D86" s="220" t="s">
        <v>136</v>
      </c>
      <c r="E86" s="221" t="s">
        <v>1615</v>
      </c>
      <c r="F86" s="222" t="s">
        <v>1616</v>
      </c>
      <c r="G86" s="223" t="s">
        <v>480</v>
      </c>
      <c r="H86" s="224">
        <v>1</v>
      </c>
      <c r="I86" s="225"/>
      <c r="J86" s="226">
        <f>ROUND(I86*H86,2)</f>
        <v>0</v>
      </c>
      <c r="K86" s="222" t="s">
        <v>140</v>
      </c>
      <c r="L86" s="46"/>
      <c r="M86" s="290" t="s">
        <v>20</v>
      </c>
      <c r="N86" s="291" t="s">
        <v>47</v>
      </c>
      <c r="O86" s="292"/>
      <c r="P86" s="293">
        <f>O86*H86</f>
        <v>0</v>
      </c>
      <c r="Q86" s="293">
        <v>0</v>
      </c>
      <c r="R86" s="293">
        <f>Q86*H86</f>
        <v>0</v>
      </c>
      <c r="S86" s="293">
        <v>0</v>
      </c>
      <c r="T86" s="294">
        <f>S86*H86</f>
        <v>0</v>
      </c>
      <c r="U86" s="40"/>
      <c r="V86" s="40"/>
      <c r="W86" s="40"/>
      <c r="X86" s="40"/>
      <c r="Y86" s="40"/>
      <c r="Z86" s="40"/>
      <c r="AA86" s="40"/>
      <c r="AB86" s="40"/>
      <c r="AC86" s="40"/>
      <c r="AD86" s="40"/>
      <c r="AE86" s="40"/>
      <c r="AR86" s="231" t="s">
        <v>481</v>
      </c>
      <c r="AT86" s="231" t="s">
        <v>136</v>
      </c>
      <c r="AU86" s="231" t="s">
        <v>22</v>
      </c>
      <c r="AY86" s="19" t="s">
        <v>133</v>
      </c>
      <c r="BE86" s="232">
        <f>IF(N86="základní",J86,0)</f>
        <v>0</v>
      </c>
      <c r="BF86" s="232">
        <f>IF(N86="snížená",J86,0)</f>
        <v>0</v>
      </c>
      <c r="BG86" s="232">
        <f>IF(N86="zákl. přenesená",J86,0)</f>
        <v>0</v>
      </c>
      <c r="BH86" s="232">
        <f>IF(N86="sníž. přenesená",J86,0)</f>
        <v>0</v>
      </c>
      <c r="BI86" s="232">
        <f>IF(N86="nulová",J86,0)</f>
        <v>0</v>
      </c>
      <c r="BJ86" s="19" t="s">
        <v>22</v>
      </c>
      <c r="BK86" s="232">
        <f>ROUND(I86*H86,2)</f>
        <v>0</v>
      </c>
      <c r="BL86" s="19" t="s">
        <v>481</v>
      </c>
      <c r="BM86" s="231" t="s">
        <v>1617</v>
      </c>
    </row>
    <row r="87" s="2" customFormat="1" ht="6.96" customHeight="1">
      <c r="A87" s="40"/>
      <c r="B87" s="61"/>
      <c r="C87" s="62"/>
      <c r="D87" s="62"/>
      <c r="E87" s="62"/>
      <c r="F87" s="62"/>
      <c r="G87" s="62"/>
      <c r="H87" s="62"/>
      <c r="I87" s="168"/>
      <c r="J87" s="62"/>
      <c r="K87" s="62"/>
      <c r="L87" s="46"/>
      <c r="M87" s="40"/>
      <c r="O87" s="40"/>
      <c r="P87" s="40"/>
      <c r="Q87" s="40"/>
      <c r="R87" s="40"/>
      <c r="S87" s="40"/>
      <c r="T87" s="40"/>
      <c r="U87" s="40"/>
      <c r="V87" s="40"/>
      <c r="W87" s="40"/>
      <c r="X87" s="40"/>
      <c r="Y87" s="40"/>
      <c r="Z87" s="40"/>
      <c r="AA87" s="40"/>
      <c r="AB87" s="40"/>
      <c r="AC87" s="40"/>
      <c r="AD87" s="40"/>
      <c r="AE87" s="40"/>
    </row>
  </sheetData>
  <sheetProtection sheet="1" autoFilter="0" formatColumns="0" formatRows="0" objects="1" scenarios="1" spinCount="100000" saltValue="Iwy92beiier689abSckc5mMhcJarotiZoYcUT212Ci/DW8/rKaQtcfEgRwt5DlLdlNNkhTLiyjUIGlebXmFALQ==" hashValue="5Orem/WjKAoVWqX/ojwZENBnMzhAaaP7F/6VQkVjC+imOc5NlX4Lvo+GKBK053hRCEYM7vbPpLyg7sKZzlSLNQ==" algorithmName="SHA-512" password="CC35"/>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95" customWidth="1"/>
    <col min="2" max="2" width="1.664063" style="295" customWidth="1"/>
    <col min="3" max="4" width="5" style="295" customWidth="1"/>
    <col min="5" max="5" width="11.67" style="295" customWidth="1"/>
    <col min="6" max="6" width="9.17" style="295" customWidth="1"/>
    <col min="7" max="7" width="5" style="295" customWidth="1"/>
    <col min="8" max="8" width="77.83" style="295" customWidth="1"/>
    <col min="9" max="10" width="20" style="295" customWidth="1"/>
    <col min="11" max="11" width="1.664063" style="295" customWidth="1"/>
  </cols>
  <sheetData>
    <row r="1" s="1" customFormat="1" ht="37.5" customHeight="1"/>
    <row r="2" s="1" customFormat="1" ht="7.5" customHeight="1">
      <c r="B2" s="296"/>
      <c r="C2" s="297"/>
      <c r="D2" s="297"/>
      <c r="E2" s="297"/>
      <c r="F2" s="297"/>
      <c r="G2" s="297"/>
      <c r="H2" s="297"/>
      <c r="I2" s="297"/>
      <c r="J2" s="297"/>
      <c r="K2" s="298"/>
    </row>
    <row r="3" s="17" customFormat="1" ht="45" customHeight="1">
      <c r="B3" s="299"/>
      <c r="C3" s="300" t="s">
        <v>1618</v>
      </c>
      <c r="D3" s="300"/>
      <c r="E3" s="300"/>
      <c r="F3" s="300"/>
      <c r="G3" s="300"/>
      <c r="H3" s="300"/>
      <c r="I3" s="300"/>
      <c r="J3" s="300"/>
      <c r="K3" s="301"/>
    </row>
    <row r="4" s="1" customFormat="1" ht="25.5" customHeight="1">
      <c r="B4" s="302"/>
      <c r="C4" s="303" t="s">
        <v>1619</v>
      </c>
      <c r="D4" s="303"/>
      <c r="E4" s="303"/>
      <c r="F4" s="303"/>
      <c r="G4" s="303"/>
      <c r="H4" s="303"/>
      <c r="I4" s="303"/>
      <c r="J4" s="303"/>
      <c r="K4" s="304"/>
    </row>
    <row r="5" s="1" customFormat="1" ht="5.25" customHeight="1">
      <c r="B5" s="302"/>
      <c r="C5" s="305"/>
      <c r="D5" s="305"/>
      <c r="E5" s="305"/>
      <c r="F5" s="305"/>
      <c r="G5" s="305"/>
      <c r="H5" s="305"/>
      <c r="I5" s="305"/>
      <c r="J5" s="305"/>
      <c r="K5" s="304"/>
    </row>
    <row r="6" s="1" customFormat="1" ht="15" customHeight="1">
      <c r="B6" s="302"/>
      <c r="C6" s="306" t="s">
        <v>1620</v>
      </c>
      <c r="D6" s="306"/>
      <c r="E6" s="306"/>
      <c r="F6" s="306"/>
      <c r="G6" s="306"/>
      <c r="H6" s="306"/>
      <c r="I6" s="306"/>
      <c r="J6" s="306"/>
      <c r="K6" s="304"/>
    </row>
    <row r="7" s="1" customFormat="1" ht="15" customHeight="1">
      <c r="B7" s="307"/>
      <c r="C7" s="306" t="s">
        <v>1621</v>
      </c>
      <c r="D7" s="306"/>
      <c r="E7" s="306"/>
      <c r="F7" s="306"/>
      <c r="G7" s="306"/>
      <c r="H7" s="306"/>
      <c r="I7" s="306"/>
      <c r="J7" s="306"/>
      <c r="K7" s="304"/>
    </row>
    <row r="8" s="1" customFormat="1" ht="12.75" customHeight="1">
      <c r="B8" s="307"/>
      <c r="C8" s="306"/>
      <c r="D8" s="306"/>
      <c r="E8" s="306"/>
      <c r="F8" s="306"/>
      <c r="G8" s="306"/>
      <c r="H8" s="306"/>
      <c r="I8" s="306"/>
      <c r="J8" s="306"/>
      <c r="K8" s="304"/>
    </row>
    <row r="9" s="1" customFormat="1" ht="15" customHeight="1">
      <c r="B9" s="307"/>
      <c r="C9" s="306" t="s">
        <v>1622</v>
      </c>
      <c r="D9" s="306"/>
      <c r="E9" s="306"/>
      <c r="F9" s="306"/>
      <c r="G9" s="306"/>
      <c r="H9" s="306"/>
      <c r="I9" s="306"/>
      <c r="J9" s="306"/>
      <c r="K9" s="304"/>
    </row>
    <row r="10" s="1" customFormat="1" ht="15" customHeight="1">
      <c r="B10" s="307"/>
      <c r="C10" s="306"/>
      <c r="D10" s="306" t="s">
        <v>1623</v>
      </c>
      <c r="E10" s="306"/>
      <c r="F10" s="306"/>
      <c r="G10" s="306"/>
      <c r="H10" s="306"/>
      <c r="I10" s="306"/>
      <c r="J10" s="306"/>
      <c r="K10" s="304"/>
    </row>
    <row r="11" s="1" customFormat="1" ht="15" customHeight="1">
      <c r="B11" s="307"/>
      <c r="C11" s="308"/>
      <c r="D11" s="306" t="s">
        <v>1624</v>
      </c>
      <c r="E11" s="306"/>
      <c r="F11" s="306"/>
      <c r="G11" s="306"/>
      <c r="H11" s="306"/>
      <c r="I11" s="306"/>
      <c r="J11" s="306"/>
      <c r="K11" s="304"/>
    </row>
    <row r="12" s="1" customFormat="1" ht="15" customHeight="1">
      <c r="B12" s="307"/>
      <c r="C12" s="308"/>
      <c r="D12" s="306"/>
      <c r="E12" s="306"/>
      <c r="F12" s="306"/>
      <c r="G12" s="306"/>
      <c r="H12" s="306"/>
      <c r="I12" s="306"/>
      <c r="J12" s="306"/>
      <c r="K12" s="304"/>
    </row>
    <row r="13" s="1" customFormat="1" ht="15" customHeight="1">
      <c r="B13" s="307"/>
      <c r="C13" s="308"/>
      <c r="D13" s="309" t="s">
        <v>1625</v>
      </c>
      <c r="E13" s="306"/>
      <c r="F13" s="306"/>
      <c r="G13" s="306"/>
      <c r="H13" s="306"/>
      <c r="I13" s="306"/>
      <c r="J13" s="306"/>
      <c r="K13" s="304"/>
    </row>
    <row r="14" s="1" customFormat="1" ht="12.75" customHeight="1">
      <c r="B14" s="307"/>
      <c r="C14" s="308"/>
      <c r="D14" s="308"/>
      <c r="E14" s="308"/>
      <c r="F14" s="308"/>
      <c r="G14" s="308"/>
      <c r="H14" s="308"/>
      <c r="I14" s="308"/>
      <c r="J14" s="308"/>
      <c r="K14" s="304"/>
    </row>
    <row r="15" s="1" customFormat="1" ht="15" customHeight="1">
      <c r="B15" s="307"/>
      <c r="C15" s="308"/>
      <c r="D15" s="306" t="s">
        <v>1626</v>
      </c>
      <c r="E15" s="306"/>
      <c r="F15" s="306"/>
      <c r="G15" s="306"/>
      <c r="H15" s="306"/>
      <c r="I15" s="306"/>
      <c r="J15" s="306"/>
      <c r="K15" s="304"/>
    </row>
    <row r="16" s="1" customFormat="1" ht="15" customHeight="1">
      <c r="B16" s="307"/>
      <c r="C16" s="308"/>
      <c r="D16" s="306" t="s">
        <v>1627</v>
      </c>
      <c r="E16" s="306"/>
      <c r="F16" s="306"/>
      <c r="G16" s="306"/>
      <c r="H16" s="306"/>
      <c r="I16" s="306"/>
      <c r="J16" s="306"/>
      <c r="K16" s="304"/>
    </row>
    <row r="17" s="1" customFormat="1" ht="15" customHeight="1">
      <c r="B17" s="307"/>
      <c r="C17" s="308"/>
      <c r="D17" s="306" t="s">
        <v>1628</v>
      </c>
      <c r="E17" s="306"/>
      <c r="F17" s="306"/>
      <c r="G17" s="306"/>
      <c r="H17" s="306"/>
      <c r="I17" s="306"/>
      <c r="J17" s="306"/>
      <c r="K17" s="304"/>
    </row>
    <row r="18" s="1" customFormat="1" ht="15" customHeight="1">
      <c r="B18" s="307"/>
      <c r="C18" s="308"/>
      <c r="D18" s="308"/>
      <c r="E18" s="310" t="s">
        <v>83</v>
      </c>
      <c r="F18" s="306" t="s">
        <v>1629</v>
      </c>
      <c r="G18" s="306"/>
      <c r="H18" s="306"/>
      <c r="I18" s="306"/>
      <c r="J18" s="306"/>
      <c r="K18" s="304"/>
    </row>
    <row r="19" s="1" customFormat="1" ht="15" customHeight="1">
      <c r="B19" s="307"/>
      <c r="C19" s="308"/>
      <c r="D19" s="308"/>
      <c r="E19" s="310" t="s">
        <v>1630</v>
      </c>
      <c r="F19" s="306" t="s">
        <v>1631</v>
      </c>
      <c r="G19" s="306"/>
      <c r="H19" s="306"/>
      <c r="I19" s="306"/>
      <c r="J19" s="306"/>
      <c r="K19" s="304"/>
    </row>
    <row r="20" s="1" customFormat="1" ht="15" customHeight="1">
      <c r="B20" s="307"/>
      <c r="C20" s="308"/>
      <c r="D20" s="308"/>
      <c r="E20" s="310" t="s">
        <v>1632</v>
      </c>
      <c r="F20" s="306" t="s">
        <v>1633</v>
      </c>
      <c r="G20" s="306"/>
      <c r="H20" s="306"/>
      <c r="I20" s="306"/>
      <c r="J20" s="306"/>
      <c r="K20" s="304"/>
    </row>
    <row r="21" s="1" customFormat="1" ht="15" customHeight="1">
      <c r="B21" s="307"/>
      <c r="C21" s="308"/>
      <c r="D21" s="308"/>
      <c r="E21" s="310" t="s">
        <v>1634</v>
      </c>
      <c r="F21" s="306" t="s">
        <v>1635</v>
      </c>
      <c r="G21" s="306"/>
      <c r="H21" s="306"/>
      <c r="I21" s="306"/>
      <c r="J21" s="306"/>
      <c r="K21" s="304"/>
    </row>
    <row r="22" s="1" customFormat="1" ht="15" customHeight="1">
      <c r="B22" s="307"/>
      <c r="C22" s="308"/>
      <c r="D22" s="308"/>
      <c r="E22" s="310" t="s">
        <v>475</v>
      </c>
      <c r="F22" s="306" t="s">
        <v>476</v>
      </c>
      <c r="G22" s="306"/>
      <c r="H22" s="306"/>
      <c r="I22" s="306"/>
      <c r="J22" s="306"/>
      <c r="K22" s="304"/>
    </row>
    <row r="23" s="1" customFormat="1" ht="15" customHeight="1">
      <c r="B23" s="307"/>
      <c r="C23" s="308"/>
      <c r="D23" s="308"/>
      <c r="E23" s="310" t="s">
        <v>1636</v>
      </c>
      <c r="F23" s="306" t="s">
        <v>1637</v>
      </c>
      <c r="G23" s="306"/>
      <c r="H23" s="306"/>
      <c r="I23" s="306"/>
      <c r="J23" s="306"/>
      <c r="K23" s="304"/>
    </row>
    <row r="24" s="1" customFormat="1" ht="12.75" customHeight="1">
      <c r="B24" s="307"/>
      <c r="C24" s="308"/>
      <c r="D24" s="308"/>
      <c r="E24" s="308"/>
      <c r="F24" s="308"/>
      <c r="G24" s="308"/>
      <c r="H24" s="308"/>
      <c r="I24" s="308"/>
      <c r="J24" s="308"/>
      <c r="K24" s="304"/>
    </row>
    <row r="25" s="1" customFormat="1" ht="15" customHeight="1">
      <c r="B25" s="307"/>
      <c r="C25" s="306" t="s">
        <v>1638</v>
      </c>
      <c r="D25" s="306"/>
      <c r="E25" s="306"/>
      <c r="F25" s="306"/>
      <c r="G25" s="306"/>
      <c r="H25" s="306"/>
      <c r="I25" s="306"/>
      <c r="J25" s="306"/>
      <c r="K25" s="304"/>
    </row>
    <row r="26" s="1" customFormat="1" ht="15" customHeight="1">
      <c r="B26" s="307"/>
      <c r="C26" s="306" t="s">
        <v>1639</v>
      </c>
      <c r="D26" s="306"/>
      <c r="E26" s="306"/>
      <c r="F26" s="306"/>
      <c r="G26" s="306"/>
      <c r="H26" s="306"/>
      <c r="I26" s="306"/>
      <c r="J26" s="306"/>
      <c r="K26" s="304"/>
    </row>
    <row r="27" s="1" customFormat="1" ht="15" customHeight="1">
      <c r="B27" s="307"/>
      <c r="C27" s="306"/>
      <c r="D27" s="306" t="s">
        <v>1640</v>
      </c>
      <c r="E27" s="306"/>
      <c r="F27" s="306"/>
      <c r="G27" s="306"/>
      <c r="H27" s="306"/>
      <c r="I27" s="306"/>
      <c r="J27" s="306"/>
      <c r="K27" s="304"/>
    </row>
    <row r="28" s="1" customFormat="1" ht="15" customHeight="1">
      <c r="B28" s="307"/>
      <c r="C28" s="308"/>
      <c r="D28" s="306" t="s">
        <v>1641</v>
      </c>
      <c r="E28" s="306"/>
      <c r="F28" s="306"/>
      <c r="G28" s="306"/>
      <c r="H28" s="306"/>
      <c r="I28" s="306"/>
      <c r="J28" s="306"/>
      <c r="K28" s="304"/>
    </row>
    <row r="29" s="1" customFormat="1" ht="12.75" customHeight="1">
      <c r="B29" s="307"/>
      <c r="C29" s="308"/>
      <c r="D29" s="308"/>
      <c r="E29" s="308"/>
      <c r="F29" s="308"/>
      <c r="G29" s="308"/>
      <c r="H29" s="308"/>
      <c r="I29" s="308"/>
      <c r="J29" s="308"/>
      <c r="K29" s="304"/>
    </row>
    <row r="30" s="1" customFormat="1" ht="15" customHeight="1">
      <c r="B30" s="307"/>
      <c r="C30" s="308"/>
      <c r="D30" s="306" t="s">
        <v>1642</v>
      </c>
      <c r="E30" s="306"/>
      <c r="F30" s="306"/>
      <c r="G30" s="306"/>
      <c r="H30" s="306"/>
      <c r="I30" s="306"/>
      <c r="J30" s="306"/>
      <c r="K30" s="304"/>
    </row>
    <row r="31" s="1" customFormat="1" ht="15" customHeight="1">
      <c r="B31" s="307"/>
      <c r="C31" s="308"/>
      <c r="D31" s="306" t="s">
        <v>1643</v>
      </c>
      <c r="E31" s="306"/>
      <c r="F31" s="306"/>
      <c r="G31" s="306"/>
      <c r="H31" s="306"/>
      <c r="I31" s="306"/>
      <c r="J31" s="306"/>
      <c r="K31" s="304"/>
    </row>
    <row r="32" s="1" customFormat="1" ht="12.75" customHeight="1">
      <c r="B32" s="307"/>
      <c r="C32" s="308"/>
      <c r="D32" s="308"/>
      <c r="E32" s="308"/>
      <c r="F32" s="308"/>
      <c r="G32" s="308"/>
      <c r="H32" s="308"/>
      <c r="I32" s="308"/>
      <c r="J32" s="308"/>
      <c r="K32" s="304"/>
    </row>
    <row r="33" s="1" customFormat="1" ht="15" customHeight="1">
      <c r="B33" s="307"/>
      <c r="C33" s="308"/>
      <c r="D33" s="306" t="s">
        <v>1644</v>
      </c>
      <c r="E33" s="306"/>
      <c r="F33" s="306"/>
      <c r="G33" s="306"/>
      <c r="H33" s="306"/>
      <c r="I33" s="306"/>
      <c r="J33" s="306"/>
      <c r="K33" s="304"/>
    </row>
    <row r="34" s="1" customFormat="1" ht="15" customHeight="1">
      <c r="B34" s="307"/>
      <c r="C34" s="308"/>
      <c r="D34" s="306" t="s">
        <v>1645</v>
      </c>
      <c r="E34" s="306"/>
      <c r="F34" s="306"/>
      <c r="G34" s="306"/>
      <c r="H34" s="306"/>
      <c r="I34" s="306"/>
      <c r="J34" s="306"/>
      <c r="K34" s="304"/>
    </row>
    <row r="35" s="1" customFormat="1" ht="15" customHeight="1">
      <c r="B35" s="307"/>
      <c r="C35" s="308"/>
      <c r="D35" s="306" t="s">
        <v>1646</v>
      </c>
      <c r="E35" s="306"/>
      <c r="F35" s="306"/>
      <c r="G35" s="306"/>
      <c r="H35" s="306"/>
      <c r="I35" s="306"/>
      <c r="J35" s="306"/>
      <c r="K35" s="304"/>
    </row>
    <row r="36" s="1" customFormat="1" ht="15" customHeight="1">
      <c r="B36" s="307"/>
      <c r="C36" s="308"/>
      <c r="D36" s="306"/>
      <c r="E36" s="309" t="s">
        <v>119</v>
      </c>
      <c r="F36" s="306"/>
      <c r="G36" s="306" t="s">
        <v>1647</v>
      </c>
      <c r="H36" s="306"/>
      <c r="I36" s="306"/>
      <c r="J36" s="306"/>
      <c r="K36" s="304"/>
    </row>
    <row r="37" s="1" customFormat="1" ht="30.75" customHeight="1">
      <c r="B37" s="307"/>
      <c r="C37" s="308"/>
      <c r="D37" s="306"/>
      <c r="E37" s="309" t="s">
        <v>1648</v>
      </c>
      <c r="F37" s="306"/>
      <c r="G37" s="306" t="s">
        <v>1649</v>
      </c>
      <c r="H37" s="306"/>
      <c r="I37" s="306"/>
      <c r="J37" s="306"/>
      <c r="K37" s="304"/>
    </row>
    <row r="38" s="1" customFormat="1" ht="15" customHeight="1">
      <c r="B38" s="307"/>
      <c r="C38" s="308"/>
      <c r="D38" s="306"/>
      <c r="E38" s="309" t="s">
        <v>57</v>
      </c>
      <c r="F38" s="306"/>
      <c r="G38" s="306" t="s">
        <v>1650</v>
      </c>
      <c r="H38" s="306"/>
      <c r="I38" s="306"/>
      <c r="J38" s="306"/>
      <c r="K38" s="304"/>
    </row>
    <row r="39" s="1" customFormat="1" ht="15" customHeight="1">
      <c r="B39" s="307"/>
      <c r="C39" s="308"/>
      <c r="D39" s="306"/>
      <c r="E39" s="309" t="s">
        <v>58</v>
      </c>
      <c r="F39" s="306"/>
      <c r="G39" s="306" t="s">
        <v>1651</v>
      </c>
      <c r="H39" s="306"/>
      <c r="I39" s="306"/>
      <c r="J39" s="306"/>
      <c r="K39" s="304"/>
    </row>
    <row r="40" s="1" customFormat="1" ht="15" customHeight="1">
      <c r="B40" s="307"/>
      <c r="C40" s="308"/>
      <c r="D40" s="306"/>
      <c r="E40" s="309" t="s">
        <v>120</v>
      </c>
      <c r="F40" s="306"/>
      <c r="G40" s="306" t="s">
        <v>1652</v>
      </c>
      <c r="H40" s="306"/>
      <c r="I40" s="306"/>
      <c r="J40" s="306"/>
      <c r="K40" s="304"/>
    </row>
    <row r="41" s="1" customFormat="1" ht="15" customHeight="1">
      <c r="B41" s="307"/>
      <c r="C41" s="308"/>
      <c r="D41" s="306"/>
      <c r="E41" s="309" t="s">
        <v>121</v>
      </c>
      <c r="F41" s="306"/>
      <c r="G41" s="306" t="s">
        <v>1653</v>
      </c>
      <c r="H41" s="306"/>
      <c r="I41" s="306"/>
      <c r="J41" s="306"/>
      <c r="K41" s="304"/>
    </row>
    <row r="42" s="1" customFormat="1" ht="15" customHeight="1">
      <c r="B42" s="307"/>
      <c r="C42" s="308"/>
      <c r="D42" s="306"/>
      <c r="E42" s="309" t="s">
        <v>1654</v>
      </c>
      <c r="F42" s="306"/>
      <c r="G42" s="306" t="s">
        <v>1655</v>
      </c>
      <c r="H42" s="306"/>
      <c r="I42" s="306"/>
      <c r="J42" s="306"/>
      <c r="K42" s="304"/>
    </row>
    <row r="43" s="1" customFormat="1" ht="15" customHeight="1">
      <c r="B43" s="307"/>
      <c r="C43" s="308"/>
      <c r="D43" s="306"/>
      <c r="E43" s="309"/>
      <c r="F43" s="306"/>
      <c r="G43" s="306" t="s">
        <v>1656</v>
      </c>
      <c r="H43" s="306"/>
      <c r="I43" s="306"/>
      <c r="J43" s="306"/>
      <c r="K43" s="304"/>
    </row>
    <row r="44" s="1" customFormat="1" ht="15" customHeight="1">
      <c r="B44" s="307"/>
      <c r="C44" s="308"/>
      <c r="D44" s="306"/>
      <c r="E44" s="309" t="s">
        <v>1657</v>
      </c>
      <c r="F44" s="306"/>
      <c r="G44" s="306" t="s">
        <v>1658</v>
      </c>
      <c r="H44" s="306"/>
      <c r="I44" s="306"/>
      <c r="J44" s="306"/>
      <c r="K44" s="304"/>
    </row>
    <row r="45" s="1" customFormat="1" ht="15" customHeight="1">
      <c r="B45" s="307"/>
      <c r="C45" s="308"/>
      <c r="D45" s="306"/>
      <c r="E45" s="309" t="s">
        <v>123</v>
      </c>
      <c r="F45" s="306"/>
      <c r="G45" s="306" t="s">
        <v>1659</v>
      </c>
      <c r="H45" s="306"/>
      <c r="I45" s="306"/>
      <c r="J45" s="306"/>
      <c r="K45" s="304"/>
    </row>
    <row r="46" s="1" customFormat="1" ht="12.75" customHeight="1">
      <c r="B46" s="307"/>
      <c r="C46" s="308"/>
      <c r="D46" s="306"/>
      <c r="E46" s="306"/>
      <c r="F46" s="306"/>
      <c r="G46" s="306"/>
      <c r="H46" s="306"/>
      <c r="I46" s="306"/>
      <c r="J46" s="306"/>
      <c r="K46" s="304"/>
    </row>
    <row r="47" s="1" customFormat="1" ht="15" customHeight="1">
      <c r="B47" s="307"/>
      <c r="C47" s="308"/>
      <c r="D47" s="306" t="s">
        <v>1660</v>
      </c>
      <c r="E47" s="306"/>
      <c r="F47" s="306"/>
      <c r="G47" s="306"/>
      <c r="H47" s="306"/>
      <c r="I47" s="306"/>
      <c r="J47" s="306"/>
      <c r="K47" s="304"/>
    </row>
    <row r="48" s="1" customFormat="1" ht="15" customHeight="1">
      <c r="B48" s="307"/>
      <c r="C48" s="308"/>
      <c r="D48" s="308"/>
      <c r="E48" s="306" t="s">
        <v>1661</v>
      </c>
      <c r="F48" s="306"/>
      <c r="G48" s="306"/>
      <c r="H48" s="306"/>
      <c r="I48" s="306"/>
      <c r="J48" s="306"/>
      <c r="K48" s="304"/>
    </row>
    <row r="49" s="1" customFormat="1" ht="15" customHeight="1">
      <c r="B49" s="307"/>
      <c r="C49" s="308"/>
      <c r="D49" s="308"/>
      <c r="E49" s="306" t="s">
        <v>1662</v>
      </c>
      <c r="F49" s="306"/>
      <c r="G49" s="306"/>
      <c r="H49" s="306"/>
      <c r="I49" s="306"/>
      <c r="J49" s="306"/>
      <c r="K49" s="304"/>
    </row>
    <row r="50" s="1" customFormat="1" ht="15" customHeight="1">
      <c r="B50" s="307"/>
      <c r="C50" s="308"/>
      <c r="D50" s="308"/>
      <c r="E50" s="306" t="s">
        <v>1663</v>
      </c>
      <c r="F50" s="306"/>
      <c r="G50" s="306"/>
      <c r="H50" s="306"/>
      <c r="I50" s="306"/>
      <c r="J50" s="306"/>
      <c r="K50" s="304"/>
    </row>
    <row r="51" s="1" customFormat="1" ht="15" customHeight="1">
      <c r="B51" s="307"/>
      <c r="C51" s="308"/>
      <c r="D51" s="306" t="s">
        <v>1664</v>
      </c>
      <c r="E51" s="306"/>
      <c r="F51" s="306"/>
      <c r="G51" s="306"/>
      <c r="H51" s="306"/>
      <c r="I51" s="306"/>
      <c r="J51" s="306"/>
      <c r="K51" s="304"/>
    </row>
    <row r="52" s="1" customFormat="1" ht="25.5" customHeight="1">
      <c r="B52" s="302"/>
      <c r="C52" s="303" t="s">
        <v>1665</v>
      </c>
      <c r="D52" s="303"/>
      <c r="E52" s="303"/>
      <c r="F52" s="303"/>
      <c r="G52" s="303"/>
      <c r="H52" s="303"/>
      <c r="I52" s="303"/>
      <c r="J52" s="303"/>
      <c r="K52" s="304"/>
    </row>
    <row r="53" s="1" customFormat="1" ht="5.25" customHeight="1">
      <c r="B53" s="302"/>
      <c r="C53" s="305"/>
      <c r="D53" s="305"/>
      <c r="E53" s="305"/>
      <c r="F53" s="305"/>
      <c r="G53" s="305"/>
      <c r="H53" s="305"/>
      <c r="I53" s="305"/>
      <c r="J53" s="305"/>
      <c r="K53" s="304"/>
    </row>
    <row r="54" s="1" customFormat="1" ht="15" customHeight="1">
      <c r="B54" s="302"/>
      <c r="C54" s="306" t="s">
        <v>1666</v>
      </c>
      <c r="D54" s="306"/>
      <c r="E54" s="306"/>
      <c r="F54" s="306"/>
      <c r="G54" s="306"/>
      <c r="H54" s="306"/>
      <c r="I54" s="306"/>
      <c r="J54" s="306"/>
      <c r="K54" s="304"/>
    </row>
    <row r="55" s="1" customFormat="1" ht="15" customHeight="1">
      <c r="B55" s="302"/>
      <c r="C55" s="306" t="s">
        <v>1667</v>
      </c>
      <c r="D55" s="306"/>
      <c r="E55" s="306"/>
      <c r="F55" s="306"/>
      <c r="G55" s="306"/>
      <c r="H55" s="306"/>
      <c r="I55" s="306"/>
      <c r="J55" s="306"/>
      <c r="K55" s="304"/>
    </row>
    <row r="56" s="1" customFormat="1" ht="12.75" customHeight="1">
      <c r="B56" s="302"/>
      <c r="C56" s="306"/>
      <c r="D56" s="306"/>
      <c r="E56" s="306"/>
      <c r="F56" s="306"/>
      <c r="G56" s="306"/>
      <c r="H56" s="306"/>
      <c r="I56" s="306"/>
      <c r="J56" s="306"/>
      <c r="K56" s="304"/>
    </row>
    <row r="57" s="1" customFormat="1" ht="15" customHeight="1">
      <c r="B57" s="302"/>
      <c r="C57" s="306" t="s">
        <v>1668</v>
      </c>
      <c r="D57" s="306"/>
      <c r="E57" s="306"/>
      <c r="F57" s="306"/>
      <c r="G57" s="306"/>
      <c r="H57" s="306"/>
      <c r="I57" s="306"/>
      <c r="J57" s="306"/>
      <c r="K57" s="304"/>
    </row>
    <row r="58" s="1" customFormat="1" ht="15" customHeight="1">
      <c r="B58" s="302"/>
      <c r="C58" s="308"/>
      <c r="D58" s="306" t="s">
        <v>1669</v>
      </c>
      <c r="E58" s="306"/>
      <c r="F58" s="306"/>
      <c r="G58" s="306"/>
      <c r="H58" s="306"/>
      <c r="I58" s="306"/>
      <c r="J58" s="306"/>
      <c r="K58" s="304"/>
    </row>
    <row r="59" s="1" customFormat="1" ht="15" customHeight="1">
      <c r="B59" s="302"/>
      <c r="C59" s="308"/>
      <c r="D59" s="306" t="s">
        <v>1670</v>
      </c>
      <c r="E59" s="306"/>
      <c r="F59" s="306"/>
      <c r="G59" s="306"/>
      <c r="H59" s="306"/>
      <c r="I59" s="306"/>
      <c r="J59" s="306"/>
      <c r="K59" s="304"/>
    </row>
    <row r="60" s="1" customFormat="1" ht="15" customHeight="1">
      <c r="B60" s="302"/>
      <c r="C60" s="308"/>
      <c r="D60" s="306" t="s">
        <v>1671</v>
      </c>
      <c r="E60" s="306"/>
      <c r="F60" s="306"/>
      <c r="G60" s="306"/>
      <c r="H60" s="306"/>
      <c r="I60" s="306"/>
      <c r="J60" s="306"/>
      <c r="K60" s="304"/>
    </row>
    <row r="61" s="1" customFormat="1" ht="15" customHeight="1">
      <c r="B61" s="302"/>
      <c r="C61" s="308"/>
      <c r="D61" s="306" t="s">
        <v>1672</v>
      </c>
      <c r="E61" s="306"/>
      <c r="F61" s="306"/>
      <c r="G61" s="306"/>
      <c r="H61" s="306"/>
      <c r="I61" s="306"/>
      <c r="J61" s="306"/>
      <c r="K61" s="304"/>
    </row>
    <row r="62" s="1" customFormat="1" ht="15" customHeight="1">
      <c r="B62" s="302"/>
      <c r="C62" s="308"/>
      <c r="D62" s="311" t="s">
        <v>1673</v>
      </c>
      <c r="E62" s="311"/>
      <c r="F62" s="311"/>
      <c r="G62" s="311"/>
      <c r="H62" s="311"/>
      <c r="I62" s="311"/>
      <c r="J62" s="311"/>
      <c r="K62" s="304"/>
    </row>
    <row r="63" s="1" customFormat="1" ht="15" customHeight="1">
      <c r="B63" s="302"/>
      <c r="C63" s="308"/>
      <c r="D63" s="306" t="s">
        <v>1674</v>
      </c>
      <c r="E63" s="306"/>
      <c r="F63" s="306"/>
      <c r="G63" s="306"/>
      <c r="H63" s="306"/>
      <c r="I63" s="306"/>
      <c r="J63" s="306"/>
      <c r="K63" s="304"/>
    </row>
    <row r="64" s="1" customFormat="1" ht="12.75" customHeight="1">
      <c r="B64" s="302"/>
      <c r="C64" s="308"/>
      <c r="D64" s="308"/>
      <c r="E64" s="312"/>
      <c r="F64" s="308"/>
      <c r="G64" s="308"/>
      <c r="H64" s="308"/>
      <c r="I64" s="308"/>
      <c r="J64" s="308"/>
      <c r="K64" s="304"/>
    </row>
    <row r="65" s="1" customFormat="1" ht="15" customHeight="1">
      <c r="B65" s="302"/>
      <c r="C65" s="308"/>
      <c r="D65" s="306" t="s">
        <v>1675</v>
      </c>
      <c r="E65" s="306"/>
      <c r="F65" s="306"/>
      <c r="G65" s="306"/>
      <c r="H65" s="306"/>
      <c r="I65" s="306"/>
      <c r="J65" s="306"/>
      <c r="K65" s="304"/>
    </row>
    <row r="66" s="1" customFormat="1" ht="15" customHeight="1">
      <c r="B66" s="302"/>
      <c r="C66" s="308"/>
      <c r="D66" s="311" t="s">
        <v>1676</v>
      </c>
      <c r="E66" s="311"/>
      <c r="F66" s="311"/>
      <c r="G66" s="311"/>
      <c r="H66" s="311"/>
      <c r="I66" s="311"/>
      <c r="J66" s="311"/>
      <c r="K66" s="304"/>
    </row>
    <row r="67" s="1" customFormat="1" ht="15" customHeight="1">
      <c r="B67" s="302"/>
      <c r="C67" s="308"/>
      <c r="D67" s="306" t="s">
        <v>1677</v>
      </c>
      <c r="E67" s="306"/>
      <c r="F67" s="306"/>
      <c r="G67" s="306"/>
      <c r="H67" s="306"/>
      <c r="I67" s="306"/>
      <c r="J67" s="306"/>
      <c r="K67" s="304"/>
    </row>
    <row r="68" s="1" customFormat="1" ht="15" customHeight="1">
      <c r="B68" s="302"/>
      <c r="C68" s="308"/>
      <c r="D68" s="306" t="s">
        <v>1678</v>
      </c>
      <c r="E68" s="306"/>
      <c r="F68" s="306"/>
      <c r="G68" s="306"/>
      <c r="H68" s="306"/>
      <c r="I68" s="306"/>
      <c r="J68" s="306"/>
      <c r="K68" s="304"/>
    </row>
    <row r="69" s="1" customFormat="1" ht="15" customHeight="1">
      <c r="B69" s="302"/>
      <c r="C69" s="308"/>
      <c r="D69" s="306" t="s">
        <v>1679</v>
      </c>
      <c r="E69" s="306"/>
      <c r="F69" s="306"/>
      <c r="G69" s="306"/>
      <c r="H69" s="306"/>
      <c r="I69" s="306"/>
      <c r="J69" s="306"/>
      <c r="K69" s="304"/>
    </row>
    <row r="70" s="1" customFormat="1" ht="15" customHeight="1">
      <c r="B70" s="302"/>
      <c r="C70" s="308"/>
      <c r="D70" s="306" t="s">
        <v>1680</v>
      </c>
      <c r="E70" s="306"/>
      <c r="F70" s="306"/>
      <c r="G70" s="306"/>
      <c r="H70" s="306"/>
      <c r="I70" s="306"/>
      <c r="J70" s="306"/>
      <c r="K70" s="304"/>
    </row>
    <row r="71" s="1" customFormat="1" ht="12.75" customHeight="1">
      <c r="B71" s="313"/>
      <c r="C71" s="314"/>
      <c r="D71" s="314"/>
      <c r="E71" s="314"/>
      <c r="F71" s="314"/>
      <c r="G71" s="314"/>
      <c r="H71" s="314"/>
      <c r="I71" s="314"/>
      <c r="J71" s="314"/>
      <c r="K71" s="315"/>
    </row>
    <row r="72" s="1" customFormat="1" ht="18.75" customHeight="1">
      <c r="B72" s="316"/>
      <c r="C72" s="316"/>
      <c r="D72" s="316"/>
      <c r="E72" s="316"/>
      <c r="F72" s="316"/>
      <c r="G72" s="316"/>
      <c r="H72" s="316"/>
      <c r="I72" s="316"/>
      <c r="J72" s="316"/>
      <c r="K72" s="317"/>
    </row>
    <row r="73" s="1" customFormat="1" ht="18.75" customHeight="1">
      <c r="B73" s="317"/>
      <c r="C73" s="317"/>
      <c r="D73" s="317"/>
      <c r="E73" s="317"/>
      <c r="F73" s="317"/>
      <c r="G73" s="317"/>
      <c r="H73" s="317"/>
      <c r="I73" s="317"/>
      <c r="J73" s="317"/>
      <c r="K73" s="317"/>
    </row>
    <row r="74" s="1" customFormat="1" ht="7.5" customHeight="1">
      <c r="B74" s="318"/>
      <c r="C74" s="319"/>
      <c r="D74" s="319"/>
      <c r="E74" s="319"/>
      <c r="F74" s="319"/>
      <c r="G74" s="319"/>
      <c r="H74" s="319"/>
      <c r="I74" s="319"/>
      <c r="J74" s="319"/>
      <c r="K74" s="320"/>
    </row>
    <row r="75" s="1" customFormat="1" ht="45" customHeight="1">
      <c r="B75" s="321"/>
      <c r="C75" s="322" t="s">
        <v>1681</v>
      </c>
      <c r="D75" s="322"/>
      <c r="E75" s="322"/>
      <c r="F75" s="322"/>
      <c r="G75" s="322"/>
      <c r="H75" s="322"/>
      <c r="I75" s="322"/>
      <c r="J75" s="322"/>
      <c r="K75" s="323"/>
    </row>
    <row r="76" s="1" customFormat="1" ht="17.25" customHeight="1">
      <c r="B76" s="321"/>
      <c r="C76" s="324" t="s">
        <v>1682</v>
      </c>
      <c r="D76" s="324"/>
      <c r="E76" s="324"/>
      <c r="F76" s="324" t="s">
        <v>1683</v>
      </c>
      <c r="G76" s="325"/>
      <c r="H76" s="324" t="s">
        <v>58</v>
      </c>
      <c r="I76" s="324" t="s">
        <v>61</v>
      </c>
      <c r="J76" s="324" t="s">
        <v>1684</v>
      </c>
      <c r="K76" s="323"/>
    </row>
    <row r="77" s="1" customFormat="1" ht="17.25" customHeight="1">
      <c r="B77" s="321"/>
      <c r="C77" s="326" t="s">
        <v>1685</v>
      </c>
      <c r="D77" s="326"/>
      <c r="E77" s="326"/>
      <c r="F77" s="327" t="s">
        <v>1686</v>
      </c>
      <c r="G77" s="328"/>
      <c r="H77" s="326"/>
      <c r="I77" s="326"/>
      <c r="J77" s="326" t="s">
        <v>1687</v>
      </c>
      <c r="K77" s="323"/>
    </row>
    <row r="78" s="1" customFormat="1" ht="5.25" customHeight="1">
      <c r="B78" s="321"/>
      <c r="C78" s="329"/>
      <c r="D78" s="329"/>
      <c r="E78" s="329"/>
      <c r="F78" s="329"/>
      <c r="G78" s="330"/>
      <c r="H78" s="329"/>
      <c r="I78" s="329"/>
      <c r="J78" s="329"/>
      <c r="K78" s="323"/>
    </row>
    <row r="79" s="1" customFormat="1" ht="15" customHeight="1">
      <c r="B79" s="321"/>
      <c r="C79" s="309" t="s">
        <v>57</v>
      </c>
      <c r="D79" s="329"/>
      <c r="E79" s="329"/>
      <c r="F79" s="331" t="s">
        <v>1688</v>
      </c>
      <c r="G79" s="330"/>
      <c r="H79" s="309" t="s">
        <v>1689</v>
      </c>
      <c r="I79" s="309" t="s">
        <v>1690</v>
      </c>
      <c r="J79" s="309">
        <v>20</v>
      </c>
      <c r="K79" s="323"/>
    </row>
    <row r="80" s="1" customFormat="1" ht="15" customHeight="1">
      <c r="B80" s="321"/>
      <c r="C80" s="309" t="s">
        <v>1691</v>
      </c>
      <c r="D80" s="309"/>
      <c r="E80" s="309"/>
      <c r="F80" s="331" t="s">
        <v>1688</v>
      </c>
      <c r="G80" s="330"/>
      <c r="H80" s="309" t="s">
        <v>1692</v>
      </c>
      <c r="I80" s="309" t="s">
        <v>1690</v>
      </c>
      <c r="J80" s="309">
        <v>120</v>
      </c>
      <c r="K80" s="323"/>
    </row>
    <row r="81" s="1" customFormat="1" ht="15" customHeight="1">
      <c r="B81" s="332"/>
      <c r="C81" s="309" t="s">
        <v>1693</v>
      </c>
      <c r="D81" s="309"/>
      <c r="E81" s="309"/>
      <c r="F81" s="331" t="s">
        <v>1694</v>
      </c>
      <c r="G81" s="330"/>
      <c r="H81" s="309" t="s">
        <v>1695</v>
      </c>
      <c r="I81" s="309" t="s">
        <v>1690</v>
      </c>
      <c r="J81" s="309">
        <v>50</v>
      </c>
      <c r="K81" s="323"/>
    </row>
    <row r="82" s="1" customFormat="1" ht="15" customHeight="1">
      <c r="B82" s="332"/>
      <c r="C82" s="309" t="s">
        <v>1696</v>
      </c>
      <c r="D82" s="309"/>
      <c r="E82" s="309"/>
      <c r="F82" s="331" t="s">
        <v>1688</v>
      </c>
      <c r="G82" s="330"/>
      <c r="H82" s="309" t="s">
        <v>1697</v>
      </c>
      <c r="I82" s="309" t="s">
        <v>1698</v>
      </c>
      <c r="J82" s="309"/>
      <c r="K82" s="323"/>
    </row>
    <row r="83" s="1" customFormat="1" ht="15" customHeight="1">
      <c r="B83" s="332"/>
      <c r="C83" s="333" t="s">
        <v>1699</v>
      </c>
      <c r="D83" s="333"/>
      <c r="E83" s="333"/>
      <c r="F83" s="334" t="s">
        <v>1694</v>
      </c>
      <c r="G83" s="333"/>
      <c r="H83" s="333" t="s">
        <v>1700</v>
      </c>
      <c r="I83" s="333" t="s">
        <v>1690</v>
      </c>
      <c r="J83" s="333">
        <v>15</v>
      </c>
      <c r="K83" s="323"/>
    </row>
    <row r="84" s="1" customFormat="1" ht="15" customHeight="1">
      <c r="B84" s="332"/>
      <c r="C84" s="333" t="s">
        <v>1701</v>
      </c>
      <c r="D84" s="333"/>
      <c r="E84" s="333"/>
      <c r="F84" s="334" t="s">
        <v>1694</v>
      </c>
      <c r="G84" s="333"/>
      <c r="H84" s="333" t="s">
        <v>1702</v>
      </c>
      <c r="I84" s="333" t="s">
        <v>1690</v>
      </c>
      <c r="J84" s="333">
        <v>15</v>
      </c>
      <c r="K84" s="323"/>
    </row>
    <row r="85" s="1" customFormat="1" ht="15" customHeight="1">
      <c r="B85" s="332"/>
      <c r="C85" s="333" t="s">
        <v>1703</v>
      </c>
      <c r="D85" s="333"/>
      <c r="E85" s="333"/>
      <c r="F85" s="334" t="s">
        <v>1694</v>
      </c>
      <c r="G85" s="333"/>
      <c r="H85" s="333" t="s">
        <v>1704</v>
      </c>
      <c r="I85" s="333" t="s">
        <v>1690</v>
      </c>
      <c r="J85" s="333">
        <v>20</v>
      </c>
      <c r="K85" s="323"/>
    </row>
    <row r="86" s="1" customFormat="1" ht="15" customHeight="1">
      <c r="B86" s="332"/>
      <c r="C86" s="333" t="s">
        <v>1705</v>
      </c>
      <c r="D86" s="333"/>
      <c r="E86" s="333"/>
      <c r="F86" s="334" t="s">
        <v>1694</v>
      </c>
      <c r="G86" s="333"/>
      <c r="H86" s="333" t="s">
        <v>1706</v>
      </c>
      <c r="I86" s="333" t="s">
        <v>1690</v>
      </c>
      <c r="J86" s="333">
        <v>20</v>
      </c>
      <c r="K86" s="323"/>
    </row>
    <row r="87" s="1" customFormat="1" ht="15" customHeight="1">
      <c r="B87" s="332"/>
      <c r="C87" s="309" t="s">
        <v>1707</v>
      </c>
      <c r="D87" s="309"/>
      <c r="E87" s="309"/>
      <c r="F87" s="331" t="s">
        <v>1694</v>
      </c>
      <c r="G87" s="330"/>
      <c r="H87" s="309" t="s">
        <v>1708</v>
      </c>
      <c r="I87" s="309" t="s">
        <v>1690</v>
      </c>
      <c r="J87" s="309">
        <v>50</v>
      </c>
      <c r="K87" s="323"/>
    </row>
    <row r="88" s="1" customFormat="1" ht="15" customHeight="1">
      <c r="B88" s="332"/>
      <c r="C88" s="309" t="s">
        <v>1709</v>
      </c>
      <c r="D88" s="309"/>
      <c r="E88" s="309"/>
      <c r="F88" s="331" t="s">
        <v>1694</v>
      </c>
      <c r="G88" s="330"/>
      <c r="H88" s="309" t="s">
        <v>1710</v>
      </c>
      <c r="I88" s="309" t="s">
        <v>1690</v>
      </c>
      <c r="J88" s="309">
        <v>20</v>
      </c>
      <c r="K88" s="323"/>
    </row>
    <row r="89" s="1" customFormat="1" ht="15" customHeight="1">
      <c r="B89" s="332"/>
      <c r="C89" s="309" t="s">
        <v>1711</v>
      </c>
      <c r="D89" s="309"/>
      <c r="E89" s="309"/>
      <c r="F89" s="331" t="s">
        <v>1694</v>
      </c>
      <c r="G89" s="330"/>
      <c r="H89" s="309" t="s">
        <v>1712</v>
      </c>
      <c r="I89" s="309" t="s">
        <v>1690</v>
      </c>
      <c r="J89" s="309">
        <v>20</v>
      </c>
      <c r="K89" s="323"/>
    </row>
    <row r="90" s="1" customFormat="1" ht="15" customHeight="1">
      <c r="B90" s="332"/>
      <c r="C90" s="309" t="s">
        <v>1713</v>
      </c>
      <c r="D90" s="309"/>
      <c r="E90" s="309"/>
      <c r="F90" s="331" t="s">
        <v>1694</v>
      </c>
      <c r="G90" s="330"/>
      <c r="H90" s="309" t="s">
        <v>1714</v>
      </c>
      <c r="I90" s="309" t="s">
        <v>1690</v>
      </c>
      <c r="J90" s="309">
        <v>50</v>
      </c>
      <c r="K90" s="323"/>
    </row>
    <row r="91" s="1" customFormat="1" ht="15" customHeight="1">
      <c r="B91" s="332"/>
      <c r="C91" s="309" t="s">
        <v>1715</v>
      </c>
      <c r="D91" s="309"/>
      <c r="E91" s="309"/>
      <c r="F91" s="331" t="s">
        <v>1694</v>
      </c>
      <c r="G91" s="330"/>
      <c r="H91" s="309" t="s">
        <v>1715</v>
      </c>
      <c r="I91" s="309" t="s">
        <v>1690</v>
      </c>
      <c r="J91" s="309">
        <v>50</v>
      </c>
      <c r="K91" s="323"/>
    </row>
    <row r="92" s="1" customFormat="1" ht="15" customHeight="1">
      <c r="B92" s="332"/>
      <c r="C92" s="309" t="s">
        <v>1716</v>
      </c>
      <c r="D92" s="309"/>
      <c r="E92" s="309"/>
      <c r="F92" s="331" t="s">
        <v>1694</v>
      </c>
      <c r="G92" s="330"/>
      <c r="H92" s="309" t="s">
        <v>1717</v>
      </c>
      <c r="I92" s="309" t="s">
        <v>1690</v>
      </c>
      <c r="J92" s="309">
        <v>255</v>
      </c>
      <c r="K92" s="323"/>
    </row>
    <row r="93" s="1" customFormat="1" ht="15" customHeight="1">
      <c r="B93" s="332"/>
      <c r="C93" s="309" t="s">
        <v>1718</v>
      </c>
      <c r="D93" s="309"/>
      <c r="E93" s="309"/>
      <c r="F93" s="331" t="s">
        <v>1688</v>
      </c>
      <c r="G93" s="330"/>
      <c r="H93" s="309" t="s">
        <v>1719</v>
      </c>
      <c r="I93" s="309" t="s">
        <v>1720</v>
      </c>
      <c r="J93" s="309"/>
      <c r="K93" s="323"/>
    </row>
    <row r="94" s="1" customFormat="1" ht="15" customHeight="1">
      <c r="B94" s="332"/>
      <c r="C94" s="309" t="s">
        <v>1721</v>
      </c>
      <c r="D94" s="309"/>
      <c r="E94" s="309"/>
      <c r="F94" s="331" t="s">
        <v>1688</v>
      </c>
      <c r="G94" s="330"/>
      <c r="H94" s="309" t="s">
        <v>1722</v>
      </c>
      <c r="I94" s="309" t="s">
        <v>1723</v>
      </c>
      <c r="J94" s="309"/>
      <c r="K94" s="323"/>
    </row>
    <row r="95" s="1" customFormat="1" ht="15" customHeight="1">
      <c r="B95" s="332"/>
      <c r="C95" s="309" t="s">
        <v>1724</v>
      </c>
      <c r="D95" s="309"/>
      <c r="E95" s="309"/>
      <c r="F95" s="331" t="s">
        <v>1688</v>
      </c>
      <c r="G95" s="330"/>
      <c r="H95" s="309" t="s">
        <v>1724</v>
      </c>
      <c r="I95" s="309" t="s">
        <v>1723</v>
      </c>
      <c r="J95" s="309"/>
      <c r="K95" s="323"/>
    </row>
    <row r="96" s="1" customFormat="1" ht="15" customHeight="1">
      <c r="B96" s="332"/>
      <c r="C96" s="309" t="s">
        <v>42</v>
      </c>
      <c r="D96" s="309"/>
      <c r="E96" s="309"/>
      <c r="F96" s="331" t="s">
        <v>1688</v>
      </c>
      <c r="G96" s="330"/>
      <c r="H96" s="309" t="s">
        <v>1725</v>
      </c>
      <c r="I96" s="309" t="s">
        <v>1723</v>
      </c>
      <c r="J96" s="309"/>
      <c r="K96" s="323"/>
    </row>
    <row r="97" s="1" customFormat="1" ht="15" customHeight="1">
      <c r="B97" s="332"/>
      <c r="C97" s="309" t="s">
        <v>52</v>
      </c>
      <c r="D97" s="309"/>
      <c r="E97" s="309"/>
      <c r="F97" s="331" t="s">
        <v>1688</v>
      </c>
      <c r="G97" s="330"/>
      <c r="H97" s="309" t="s">
        <v>1726</v>
      </c>
      <c r="I97" s="309" t="s">
        <v>1723</v>
      </c>
      <c r="J97" s="309"/>
      <c r="K97" s="323"/>
    </row>
    <row r="98" s="1" customFormat="1" ht="15" customHeight="1">
      <c r="B98" s="335"/>
      <c r="C98" s="336"/>
      <c r="D98" s="336"/>
      <c r="E98" s="336"/>
      <c r="F98" s="336"/>
      <c r="G98" s="336"/>
      <c r="H98" s="336"/>
      <c r="I98" s="336"/>
      <c r="J98" s="336"/>
      <c r="K98" s="337"/>
    </row>
    <row r="99" s="1" customFormat="1" ht="18.75" customHeight="1">
      <c r="B99" s="338"/>
      <c r="C99" s="339"/>
      <c r="D99" s="339"/>
      <c r="E99" s="339"/>
      <c r="F99" s="339"/>
      <c r="G99" s="339"/>
      <c r="H99" s="339"/>
      <c r="I99" s="339"/>
      <c r="J99" s="339"/>
      <c r="K99" s="338"/>
    </row>
    <row r="100" s="1" customFormat="1" ht="18.75" customHeight="1">
      <c r="B100" s="317"/>
      <c r="C100" s="317"/>
      <c r="D100" s="317"/>
      <c r="E100" s="317"/>
      <c r="F100" s="317"/>
      <c r="G100" s="317"/>
      <c r="H100" s="317"/>
      <c r="I100" s="317"/>
      <c r="J100" s="317"/>
      <c r="K100" s="317"/>
    </row>
    <row r="101" s="1" customFormat="1" ht="7.5" customHeight="1">
      <c r="B101" s="318"/>
      <c r="C101" s="319"/>
      <c r="D101" s="319"/>
      <c r="E101" s="319"/>
      <c r="F101" s="319"/>
      <c r="G101" s="319"/>
      <c r="H101" s="319"/>
      <c r="I101" s="319"/>
      <c r="J101" s="319"/>
      <c r="K101" s="320"/>
    </row>
    <row r="102" s="1" customFormat="1" ht="45" customHeight="1">
      <c r="B102" s="321"/>
      <c r="C102" s="322" t="s">
        <v>1727</v>
      </c>
      <c r="D102" s="322"/>
      <c r="E102" s="322"/>
      <c r="F102" s="322"/>
      <c r="G102" s="322"/>
      <c r="H102" s="322"/>
      <c r="I102" s="322"/>
      <c r="J102" s="322"/>
      <c r="K102" s="323"/>
    </row>
    <row r="103" s="1" customFormat="1" ht="17.25" customHeight="1">
      <c r="B103" s="321"/>
      <c r="C103" s="324" t="s">
        <v>1682</v>
      </c>
      <c r="D103" s="324"/>
      <c r="E103" s="324"/>
      <c r="F103" s="324" t="s">
        <v>1683</v>
      </c>
      <c r="G103" s="325"/>
      <c r="H103" s="324" t="s">
        <v>58</v>
      </c>
      <c r="I103" s="324" t="s">
        <v>61</v>
      </c>
      <c r="J103" s="324" t="s">
        <v>1684</v>
      </c>
      <c r="K103" s="323"/>
    </row>
    <row r="104" s="1" customFormat="1" ht="17.25" customHeight="1">
      <c r="B104" s="321"/>
      <c r="C104" s="326" t="s">
        <v>1685</v>
      </c>
      <c r="D104" s="326"/>
      <c r="E104" s="326"/>
      <c r="F104" s="327" t="s">
        <v>1686</v>
      </c>
      <c r="G104" s="328"/>
      <c r="H104" s="326"/>
      <c r="I104" s="326"/>
      <c r="J104" s="326" t="s">
        <v>1687</v>
      </c>
      <c r="K104" s="323"/>
    </row>
    <row r="105" s="1" customFormat="1" ht="5.25" customHeight="1">
      <c r="B105" s="321"/>
      <c r="C105" s="324"/>
      <c r="D105" s="324"/>
      <c r="E105" s="324"/>
      <c r="F105" s="324"/>
      <c r="G105" s="340"/>
      <c r="H105" s="324"/>
      <c r="I105" s="324"/>
      <c r="J105" s="324"/>
      <c r="K105" s="323"/>
    </row>
    <row r="106" s="1" customFormat="1" ht="15" customHeight="1">
      <c r="B106" s="321"/>
      <c r="C106" s="309" t="s">
        <v>57</v>
      </c>
      <c r="D106" s="329"/>
      <c r="E106" s="329"/>
      <c r="F106" s="331" t="s">
        <v>1688</v>
      </c>
      <c r="G106" s="340"/>
      <c r="H106" s="309" t="s">
        <v>1728</v>
      </c>
      <c r="I106" s="309" t="s">
        <v>1690</v>
      </c>
      <c r="J106" s="309">
        <v>20</v>
      </c>
      <c r="K106" s="323"/>
    </row>
    <row r="107" s="1" customFormat="1" ht="15" customHeight="1">
      <c r="B107" s="321"/>
      <c r="C107" s="309" t="s">
        <v>1691</v>
      </c>
      <c r="D107" s="309"/>
      <c r="E107" s="309"/>
      <c r="F107" s="331" t="s">
        <v>1688</v>
      </c>
      <c r="G107" s="309"/>
      <c r="H107" s="309" t="s">
        <v>1728</v>
      </c>
      <c r="I107" s="309" t="s">
        <v>1690</v>
      </c>
      <c r="J107" s="309">
        <v>120</v>
      </c>
      <c r="K107" s="323"/>
    </row>
    <row r="108" s="1" customFormat="1" ht="15" customHeight="1">
      <c r="B108" s="332"/>
      <c r="C108" s="309" t="s">
        <v>1693</v>
      </c>
      <c r="D108" s="309"/>
      <c r="E108" s="309"/>
      <c r="F108" s="331" t="s">
        <v>1694</v>
      </c>
      <c r="G108" s="309"/>
      <c r="H108" s="309" t="s">
        <v>1728</v>
      </c>
      <c r="I108" s="309" t="s">
        <v>1690</v>
      </c>
      <c r="J108" s="309">
        <v>50</v>
      </c>
      <c r="K108" s="323"/>
    </row>
    <row r="109" s="1" customFormat="1" ht="15" customHeight="1">
      <c r="B109" s="332"/>
      <c r="C109" s="309" t="s">
        <v>1696</v>
      </c>
      <c r="D109" s="309"/>
      <c r="E109" s="309"/>
      <c r="F109" s="331" t="s">
        <v>1688</v>
      </c>
      <c r="G109" s="309"/>
      <c r="H109" s="309" t="s">
        <v>1728</v>
      </c>
      <c r="I109" s="309" t="s">
        <v>1698</v>
      </c>
      <c r="J109" s="309"/>
      <c r="K109" s="323"/>
    </row>
    <row r="110" s="1" customFormat="1" ht="15" customHeight="1">
      <c r="B110" s="332"/>
      <c r="C110" s="309" t="s">
        <v>1707</v>
      </c>
      <c r="D110" s="309"/>
      <c r="E110" s="309"/>
      <c r="F110" s="331" t="s">
        <v>1694</v>
      </c>
      <c r="G110" s="309"/>
      <c r="H110" s="309" t="s">
        <v>1728</v>
      </c>
      <c r="I110" s="309" t="s">
        <v>1690</v>
      </c>
      <c r="J110" s="309">
        <v>50</v>
      </c>
      <c r="K110" s="323"/>
    </row>
    <row r="111" s="1" customFormat="1" ht="15" customHeight="1">
      <c r="B111" s="332"/>
      <c r="C111" s="309" t="s">
        <v>1715</v>
      </c>
      <c r="D111" s="309"/>
      <c r="E111" s="309"/>
      <c r="F111" s="331" t="s">
        <v>1694</v>
      </c>
      <c r="G111" s="309"/>
      <c r="H111" s="309" t="s">
        <v>1728</v>
      </c>
      <c r="I111" s="309" t="s">
        <v>1690</v>
      </c>
      <c r="J111" s="309">
        <v>50</v>
      </c>
      <c r="K111" s="323"/>
    </row>
    <row r="112" s="1" customFormat="1" ht="15" customHeight="1">
      <c r="B112" s="332"/>
      <c r="C112" s="309" t="s">
        <v>1713</v>
      </c>
      <c r="D112" s="309"/>
      <c r="E112" s="309"/>
      <c r="F112" s="331" t="s">
        <v>1694</v>
      </c>
      <c r="G112" s="309"/>
      <c r="H112" s="309" t="s">
        <v>1728</v>
      </c>
      <c r="I112" s="309" t="s">
        <v>1690</v>
      </c>
      <c r="J112" s="309">
        <v>50</v>
      </c>
      <c r="K112" s="323"/>
    </row>
    <row r="113" s="1" customFormat="1" ht="15" customHeight="1">
      <c r="B113" s="332"/>
      <c r="C113" s="309" t="s">
        <v>57</v>
      </c>
      <c r="D113" s="309"/>
      <c r="E113" s="309"/>
      <c r="F113" s="331" t="s">
        <v>1688</v>
      </c>
      <c r="G113" s="309"/>
      <c r="H113" s="309" t="s">
        <v>1729</v>
      </c>
      <c r="I113" s="309" t="s">
        <v>1690</v>
      </c>
      <c r="J113" s="309">
        <v>20</v>
      </c>
      <c r="K113" s="323"/>
    </row>
    <row r="114" s="1" customFormat="1" ht="15" customHeight="1">
      <c r="B114" s="332"/>
      <c r="C114" s="309" t="s">
        <v>1730</v>
      </c>
      <c r="D114" s="309"/>
      <c r="E114" s="309"/>
      <c r="F114" s="331" t="s">
        <v>1688</v>
      </c>
      <c r="G114" s="309"/>
      <c r="H114" s="309" t="s">
        <v>1731</v>
      </c>
      <c r="I114" s="309" t="s">
        <v>1690</v>
      </c>
      <c r="J114" s="309">
        <v>120</v>
      </c>
      <c r="K114" s="323"/>
    </row>
    <row r="115" s="1" customFormat="1" ht="15" customHeight="1">
      <c r="B115" s="332"/>
      <c r="C115" s="309" t="s">
        <v>42</v>
      </c>
      <c r="D115" s="309"/>
      <c r="E115" s="309"/>
      <c r="F115" s="331" t="s">
        <v>1688</v>
      </c>
      <c r="G115" s="309"/>
      <c r="H115" s="309" t="s">
        <v>1732</v>
      </c>
      <c r="I115" s="309" t="s">
        <v>1723</v>
      </c>
      <c r="J115" s="309"/>
      <c r="K115" s="323"/>
    </row>
    <row r="116" s="1" customFormat="1" ht="15" customHeight="1">
      <c r="B116" s="332"/>
      <c r="C116" s="309" t="s">
        <v>52</v>
      </c>
      <c r="D116" s="309"/>
      <c r="E116" s="309"/>
      <c r="F116" s="331" t="s">
        <v>1688</v>
      </c>
      <c r="G116" s="309"/>
      <c r="H116" s="309" t="s">
        <v>1733</v>
      </c>
      <c r="I116" s="309" t="s">
        <v>1723</v>
      </c>
      <c r="J116" s="309"/>
      <c r="K116" s="323"/>
    </row>
    <row r="117" s="1" customFormat="1" ht="15" customHeight="1">
      <c r="B117" s="332"/>
      <c r="C117" s="309" t="s">
        <v>61</v>
      </c>
      <c r="D117" s="309"/>
      <c r="E117" s="309"/>
      <c r="F117" s="331" t="s">
        <v>1688</v>
      </c>
      <c r="G117" s="309"/>
      <c r="H117" s="309" t="s">
        <v>1734</v>
      </c>
      <c r="I117" s="309" t="s">
        <v>1735</v>
      </c>
      <c r="J117" s="309"/>
      <c r="K117" s="323"/>
    </row>
    <row r="118" s="1" customFormat="1" ht="15" customHeight="1">
      <c r="B118" s="335"/>
      <c r="C118" s="341"/>
      <c r="D118" s="341"/>
      <c r="E118" s="341"/>
      <c r="F118" s="341"/>
      <c r="G118" s="341"/>
      <c r="H118" s="341"/>
      <c r="I118" s="341"/>
      <c r="J118" s="341"/>
      <c r="K118" s="337"/>
    </row>
    <row r="119" s="1" customFormat="1" ht="18.75" customHeight="1">
      <c r="B119" s="342"/>
      <c r="C119" s="306"/>
      <c r="D119" s="306"/>
      <c r="E119" s="306"/>
      <c r="F119" s="343"/>
      <c r="G119" s="306"/>
      <c r="H119" s="306"/>
      <c r="I119" s="306"/>
      <c r="J119" s="306"/>
      <c r="K119" s="342"/>
    </row>
    <row r="120" s="1" customFormat="1" ht="18.75" customHeight="1">
      <c r="B120" s="317"/>
      <c r="C120" s="317"/>
      <c r="D120" s="317"/>
      <c r="E120" s="317"/>
      <c r="F120" s="317"/>
      <c r="G120" s="317"/>
      <c r="H120" s="317"/>
      <c r="I120" s="317"/>
      <c r="J120" s="317"/>
      <c r="K120" s="317"/>
    </row>
    <row r="121" s="1" customFormat="1" ht="7.5" customHeight="1">
      <c r="B121" s="344"/>
      <c r="C121" s="345"/>
      <c r="D121" s="345"/>
      <c r="E121" s="345"/>
      <c r="F121" s="345"/>
      <c r="G121" s="345"/>
      <c r="H121" s="345"/>
      <c r="I121" s="345"/>
      <c r="J121" s="345"/>
      <c r="K121" s="346"/>
    </row>
    <row r="122" s="1" customFormat="1" ht="45" customHeight="1">
      <c r="B122" s="347"/>
      <c r="C122" s="300" t="s">
        <v>1736</v>
      </c>
      <c r="D122" s="300"/>
      <c r="E122" s="300"/>
      <c r="F122" s="300"/>
      <c r="G122" s="300"/>
      <c r="H122" s="300"/>
      <c r="I122" s="300"/>
      <c r="J122" s="300"/>
      <c r="K122" s="348"/>
    </row>
    <row r="123" s="1" customFormat="1" ht="17.25" customHeight="1">
      <c r="B123" s="349"/>
      <c r="C123" s="324" t="s">
        <v>1682</v>
      </c>
      <c r="D123" s="324"/>
      <c r="E123" s="324"/>
      <c r="F123" s="324" t="s">
        <v>1683</v>
      </c>
      <c r="G123" s="325"/>
      <c r="H123" s="324" t="s">
        <v>58</v>
      </c>
      <c r="I123" s="324" t="s">
        <v>61</v>
      </c>
      <c r="J123" s="324" t="s">
        <v>1684</v>
      </c>
      <c r="K123" s="350"/>
    </row>
    <row r="124" s="1" customFormat="1" ht="17.25" customHeight="1">
      <c r="B124" s="349"/>
      <c r="C124" s="326" t="s">
        <v>1685</v>
      </c>
      <c r="D124" s="326"/>
      <c r="E124" s="326"/>
      <c r="F124" s="327" t="s">
        <v>1686</v>
      </c>
      <c r="G124" s="328"/>
      <c r="H124" s="326"/>
      <c r="I124" s="326"/>
      <c r="J124" s="326" t="s">
        <v>1687</v>
      </c>
      <c r="K124" s="350"/>
    </row>
    <row r="125" s="1" customFormat="1" ht="5.25" customHeight="1">
      <c r="B125" s="351"/>
      <c r="C125" s="329"/>
      <c r="D125" s="329"/>
      <c r="E125" s="329"/>
      <c r="F125" s="329"/>
      <c r="G125" s="309"/>
      <c r="H125" s="329"/>
      <c r="I125" s="329"/>
      <c r="J125" s="329"/>
      <c r="K125" s="352"/>
    </row>
    <row r="126" s="1" customFormat="1" ht="15" customHeight="1">
      <c r="B126" s="351"/>
      <c r="C126" s="309" t="s">
        <v>1691</v>
      </c>
      <c r="D126" s="329"/>
      <c r="E126" s="329"/>
      <c r="F126" s="331" t="s">
        <v>1688</v>
      </c>
      <c r="G126" s="309"/>
      <c r="H126" s="309" t="s">
        <v>1728</v>
      </c>
      <c r="I126" s="309" t="s">
        <v>1690</v>
      </c>
      <c r="J126" s="309">
        <v>120</v>
      </c>
      <c r="K126" s="353"/>
    </row>
    <row r="127" s="1" customFormat="1" ht="15" customHeight="1">
      <c r="B127" s="351"/>
      <c r="C127" s="309" t="s">
        <v>1737</v>
      </c>
      <c r="D127" s="309"/>
      <c r="E127" s="309"/>
      <c r="F127" s="331" t="s">
        <v>1688</v>
      </c>
      <c r="G127" s="309"/>
      <c r="H127" s="309" t="s">
        <v>1738</v>
      </c>
      <c r="I127" s="309" t="s">
        <v>1690</v>
      </c>
      <c r="J127" s="309" t="s">
        <v>1739</v>
      </c>
      <c r="K127" s="353"/>
    </row>
    <row r="128" s="1" customFormat="1" ht="15" customHeight="1">
      <c r="B128" s="351"/>
      <c r="C128" s="309" t="s">
        <v>1636</v>
      </c>
      <c r="D128" s="309"/>
      <c r="E128" s="309"/>
      <c r="F128" s="331" t="s">
        <v>1688</v>
      </c>
      <c r="G128" s="309"/>
      <c r="H128" s="309" t="s">
        <v>1740</v>
      </c>
      <c r="I128" s="309" t="s">
        <v>1690</v>
      </c>
      <c r="J128" s="309" t="s">
        <v>1739</v>
      </c>
      <c r="K128" s="353"/>
    </row>
    <row r="129" s="1" customFormat="1" ht="15" customHeight="1">
      <c r="B129" s="351"/>
      <c r="C129" s="309" t="s">
        <v>1699</v>
      </c>
      <c r="D129" s="309"/>
      <c r="E129" s="309"/>
      <c r="F129" s="331" t="s">
        <v>1694</v>
      </c>
      <c r="G129" s="309"/>
      <c r="H129" s="309" t="s">
        <v>1700</v>
      </c>
      <c r="I129" s="309" t="s">
        <v>1690</v>
      </c>
      <c r="J129" s="309">
        <v>15</v>
      </c>
      <c r="K129" s="353"/>
    </row>
    <row r="130" s="1" customFormat="1" ht="15" customHeight="1">
      <c r="B130" s="351"/>
      <c r="C130" s="333" t="s">
        <v>1701</v>
      </c>
      <c r="D130" s="333"/>
      <c r="E130" s="333"/>
      <c r="F130" s="334" t="s">
        <v>1694</v>
      </c>
      <c r="G130" s="333"/>
      <c r="H130" s="333" t="s">
        <v>1702</v>
      </c>
      <c r="I130" s="333" t="s">
        <v>1690</v>
      </c>
      <c r="J130" s="333">
        <v>15</v>
      </c>
      <c r="K130" s="353"/>
    </row>
    <row r="131" s="1" customFormat="1" ht="15" customHeight="1">
      <c r="B131" s="351"/>
      <c r="C131" s="333" t="s">
        <v>1703</v>
      </c>
      <c r="D131" s="333"/>
      <c r="E131" s="333"/>
      <c r="F131" s="334" t="s">
        <v>1694</v>
      </c>
      <c r="G131" s="333"/>
      <c r="H131" s="333" t="s">
        <v>1704</v>
      </c>
      <c r="I131" s="333" t="s">
        <v>1690</v>
      </c>
      <c r="J131" s="333">
        <v>20</v>
      </c>
      <c r="K131" s="353"/>
    </row>
    <row r="132" s="1" customFormat="1" ht="15" customHeight="1">
      <c r="B132" s="351"/>
      <c r="C132" s="333" t="s">
        <v>1705</v>
      </c>
      <c r="D132" s="333"/>
      <c r="E132" s="333"/>
      <c r="F132" s="334" t="s">
        <v>1694</v>
      </c>
      <c r="G132" s="333"/>
      <c r="H132" s="333" t="s">
        <v>1706</v>
      </c>
      <c r="I132" s="333" t="s">
        <v>1690</v>
      </c>
      <c r="J132" s="333">
        <v>20</v>
      </c>
      <c r="K132" s="353"/>
    </row>
    <row r="133" s="1" customFormat="1" ht="15" customHeight="1">
      <c r="B133" s="351"/>
      <c r="C133" s="309" t="s">
        <v>1693</v>
      </c>
      <c r="D133" s="309"/>
      <c r="E133" s="309"/>
      <c r="F133" s="331" t="s">
        <v>1694</v>
      </c>
      <c r="G133" s="309"/>
      <c r="H133" s="309" t="s">
        <v>1728</v>
      </c>
      <c r="I133" s="309" t="s">
        <v>1690</v>
      </c>
      <c r="J133" s="309">
        <v>50</v>
      </c>
      <c r="K133" s="353"/>
    </row>
    <row r="134" s="1" customFormat="1" ht="15" customHeight="1">
      <c r="B134" s="351"/>
      <c r="C134" s="309" t="s">
        <v>1707</v>
      </c>
      <c r="D134" s="309"/>
      <c r="E134" s="309"/>
      <c r="F134" s="331" t="s">
        <v>1694</v>
      </c>
      <c r="G134" s="309"/>
      <c r="H134" s="309" t="s">
        <v>1728</v>
      </c>
      <c r="I134" s="309" t="s">
        <v>1690</v>
      </c>
      <c r="J134" s="309">
        <v>50</v>
      </c>
      <c r="K134" s="353"/>
    </row>
    <row r="135" s="1" customFormat="1" ht="15" customHeight="1">
      <c r="B135" s="351"/>
      <c r="C135" s="309" t="s">
        <v>1713</v>
      </c>
      <c r="D135" s="309"/>
      <c r="E135" s="309"/>
      <c r="F135" s="331" t="s">
        <v>1694</v>
      </c>
      <c r="G135" s="309"/>
      <c r="H135" s="309" t="s">
        <v>1728</v>
      </c>
      <c r="I135" s="309" t="s">
        <v>1690</v>
      </c>
      <c r="J135" s="309">
        <v>50</v>
      </c>
      <c r="K135" s="353"/>
    </row>
    <row r="136" s="1" customFormat="1" ht="15" customHeight="1">
      <c r="B136" s="351"/>
      <c r="C136" s="309" t="s">
        <v>1715</v>
      </c>
      <c r="D136" s="309"/>
      <c r="E136" s="309"/>
      <c r="F136" s="331" t="s">
        <v>1694</v>
      </c>
      <c r="G136" s="309"/>
      <c r="H136" s="309" t="s">
        <v>1728</v>
      </c>
      <c r="I136" s="309" t="s">
        <v>1690</v>
      </c>
      <c r="J136" s="309">
        <v>50</v>
      </c>
      <c r="K136" s="353"/>
    </row>
    <row r="137" s="1" customFormat="1" ht="15" customHeight="1">
      <c r="B137" s="351"/>
      <c r="C137" s="309" t="s">
        <v>1716</v>
      </c>
      <c r="D137" s="309"/>
      <c r="E137" s="309"/>
      <c r="F137" s="331" t="s">
        <v>1694</v>
      </c>
      <c r="G137" s="309"/>
      <c r="H137" s="309" t="s">
        <v>1741</v>
      </c>
      <c r="I137" s="309" t="s">
        <v>1690</v>
      </c>
      <c r="J137" s="309">
        <v>255</v>
      </c>
      <c r="K137" s="353"/>
    </row>
    <row r="138" s="1" customFormat="1" ht="15" customHeight="1">
      <c r="B138" s="351"/>
      <c r="C138" s="309" t="s">
        <v>1718</v>
      </c>
      <c r="D138" s="309"/>
      <c r="E138" s="309"/>
      <c r="F138" s="331" t="s">
        <v>1688</v>
      </c>
      <c r="G138" s="309"/>
      <c r="H138" s="309" t="s">
        <v>1742</v>
      </c>
      <c r="I138" s="309" t="s">
        <v>1720</v>
      </c>
      <c r="J138" s="309"/>
      <c r="K138" s="353"/>
    </row>
    <row r="139" s="1" customFormat="1" ht="15" customHeight="1">
      <c r="B139" s="351"/>
      <c r="C139" s="309" t="s">
        <v>1721</v>
      </c>
      <c r="D139" s="309"/>
      <c r="E139" s="309"/>
      <c r="F139" s="331" t="s">
        <v>1688</v>
      </c>
      <c r="G139" s="309"/>
      <c r="H139" s="309" t="s">
        <v>1743</v>
      </c>
      <c r="I139" s="309" t="s">
        <v>1723</v>
      </c>
      <c r="J139" s="309"/>
      <c r="K139" s="353"/>
    </row>
    <row r="140" s="1" customFormat="1" ht="15" customHeight="1">
      <c r="B140" s="351"/>
      <c r="C140" s="309" t="s">
        <v>1724</v>
      </c>
      <c r="D140" s="309"/>
      <c r="E140" s="309"/>
      <c r="F140" s="331" t="s">
        <v>1688</v>
      </c>
      <c r="G140" s="309"/>
      <c r="H140" s="309" t="s">
        <v>1724</v>
      </c>
      <c r="I140" s="309" t="s">
        <v>1723</v>
      </c>
      <c r="J140" s="309"/>
      <c r="K140" s="353"/>
    </row>
    <row r="141" s="1" customFormat="1" ht="15" customHeight="1">
      <c r="B141" s="351"/>
      <c r="C141" s="309" t="s">
        <v>42</v>
      </c>
      <c r="D141" s="309"/>
      <c r="E141" s="309"/>
      <c r="F141" s="331" t="s">
        <v>1688</v>
      </c>
      <c r="G141" s="309"/>
      <c r="H141" s="309" t="s">
        <v>1744</v>
      </c>
      <c r="I141" s="309" t="s">
        <v>1723</v>
      </c>
      <c r="J141" s="309"/>
      <c r="K141" s="353"/>
    </row>
    <row r="142" s="1" customFormat="1" ht="15" customHeight="1">
      <c r="B142" s="351"/>
      <c r="C142" s="309" t="s">
        <v>1745</v>
      </c>
      <c r="D142" s="309"/>
      <c r="E142" s="309"/>
      <c r="F142" s="331" t="s">
        <v>1688</v>
      </c>
      <c r="G142" s="309"/>
      <c r="H142" s="309" t="s">
        <v>1746</v>
      </c>
      <c r="I142" s="309" t="s">
        <v>1723</v>
      </c>
      <c r="J142" s="309"/>
      <c r="K142" s="353"/>
    </row>
    <row r="143" s="1" customFormat="1" ht="15" customHeight="1">
      <c r="B143" s="354"/>
      <c r="C143" s="355"/>
      <c r="D143" s="355"/>
      <c r="E143" s="355"/>
      <c r="F143" s="355"/>
      <c r="G143" s="355"/>
      <c r="H143" s="355"/>
      <c r="I143" s="355"/>
      <c r="J143" s="355"/>
      <c r="K143" s="356"/>
    </row>
    <row r="144" s="1" customFormat="1" ht="18.75" customHeight="1">
      <c r="B144" s="306"/>
      <c r="C144" s="306"/>
      <c r="D144" s="306"/>
      <c r="E144" s="306"/>
      <c r="F144" s="343"/>
      <c r="G144" s="306"/>
      <c r="H144" s="306"/>
      <c r="I144" s="306"/>
      <c r="J144" s="306"/>
      <c r="K144" s="306"/>
    </row>
    <row r="145" s="1" customFormat="1" ht="18.75" customHeight="1">
      <c r="B145" s="317"/>
      <c r="C145" s="317"/>
      <c r="D145" s="317"/>
      <c r="E145" s="317"/>
      <c r="F145" s="317"/>
      <c r="G145" s="317"/>
      <c r="H145" s="317"/>
      <c r="I145" s="317"/>
      <c r="J145" s="317"/>
      <c r="K145" s="317"/>
    </row>
    <row r="146" s="1" customFormat="1" ht="7.5" customHeight="1">
      <c r="B146" s="318"/>
      <c r="C146" s="319"/>
      <c r="D146" s="319"/>
      <c r="E146" s="319"/>
      <c r="F146" s="319"/>
      <c r="G146" s="319"/>
      <c r="H146" s="319"/>
      <c r="I146" s="319"/>
      <c r="J146" s="319"/>
      <c r="K146" s="320"/>
    </row>
    <row r="147" s="1" customFormat="1" ht="45" customHeight="1">
      <c r="B147" s="321"/>
      <c r="C147" s="322" t="s">
        <v>1747</v>
      </c>
      <c r="D147" s="322"/>
      <c r="E147" s="322"/>
      <c r="F147" s="322"/>
      <c r="G147" s="322"/>
      <c r="H147" s="322"/>
      <c r="I147" s="322"/>
      <c r="J147" s="322"/>
      <c r="K147" s="323"/>
    </row>
    <row r="148" s="1" customFormat="1" ht="17.25" customHeight="1">
      <c r="B148" s="321"/>
      <c r="C148" s="324" t="s">
        <v>1682</v>
      </c>
      <c r="D148" s="324"/>
      <c r="E148" s="324"/>
      <c r="F148" s="324" t="s">
        <v>1683</v>
      </c>
      <c r="G148" s="325"/>
      <c r="H148" s="324" t="s">
        <v>58</v>
      </c>
      <c r="I148" s="324" t="s">
        <v>61</v>
      </c>
      <c r="J148" s="324" t="s">
        <v>1684</v>
      </c>
      <c r="K148" s="323"/>
    </row>
    <row r="149" s="1" customFormat="1" ht="17.25" customHeight="1">
      <c r="B149" s="321"/>
      <c r="C149" s="326" t="s">
        <v>1685</v>
      </c>
      <c r="D149" s="326"/>
      <c r="E149" s="326"/>
      <c r="F149" s="327" t="s">
        <v>1686</v>
      </c>
      <c r="G149" s="328"/>
      <c r="H149" s="326"/>
      <c r="I149" s="326"/>
      <c r="J149" s="326" t="s">
        <v>1687</v>
      </c>
      <c r="K149" s="323"/>
    </row>
    <row r="150" s="1" customFormat="1" ht="5.25" customHeight="1">
      <c r="B150" s="332"/>
      <c r="C150" s="329"/>
      <c r="D150" s="329"/>
      <c r="E150" s="329"/>
      <c r="F150" s="329"/>
      <c r="G150" s="330"/>
      <c r="H150" s="329"/>
      <c r="I150" s="329"/>
      <c r="J150" s="329"/>
      <c r="K150" s="353"/>
    </row>
    <row r="151" s="1" customFormat="1" ht="15" customHeight="1">
      <c r="B151" s="332"/>
      <c r="C151" s="357" t="s">
        <v>1691</v>
      </c>
      <c r="D151" s="309"/>
      <c r="E151" s="309"/>
      <c r="F151" s="358" t="s">
        <v>1688</v>
      </c>
      <c r="G151" s="309"/>
      <c r="H151" s="357" t="s">
        <v>1728</v>
      </c>
      <c r="I151" s="357" t="s">
        <v>1690</v>
      </c>
      <c r="J151" s="357">
        <v>120</v>
      </c>
      <c r="K151" s="353"/>
    </row>
    <row r="152" s="1" customFormat="1" ht="15" customHeight="1">
      <c r="B152" s="332"/>
      <c r="C152" s="357" t="s">
        <v>1737</v>
      </c>
      <c r="D152" s="309"/>
      <c r="E152" s="309"/>
      <c r="F152" s="358" t="s">
        <v>1688</v>
      </c>
      <c r="G152" s="309"/>
      <c r="H152" s="357" t="s">
        <v>1748</v>
      </c>
      <c r="I152" s="357" t="s">
        <v>1690</v>
      </c>
      <c r="J152" s="357" t="s">
        <v>1739</v>
      </c>
      <c r="K152" s="353"/>
    </row>
    <row r="153" s="1" customFormat="1" ht="15" customHeight="1">
      <c r="B153" s="332"/>
      <c r="C153" s="357" t="s">
        <v>1636</v>
      </c>
      <c r="D153" s="309"/>
      <c r="E153" s="309"/>
      <c r="F153" s="358" t="s">
        <v>1688</v>
      </c>
      <c r="G153" s="309"/>
      <c r="H153" s="357" t="s">
        <v>1749</v>
      </c>
      <c r="I153" s="357" t="s">
        <v>1690</v>
      </c>
      <c r="J153" s="357" t="s">
        <v>1739</v>
      </c>
      <c r="K153" s="353"/>
    </row>
    <row r="154" s="1" customFormat="1" ht="15" customHeight="1">
      <c r="B154" s="332"/>
      <c r="C154" s="357" t="s">
        <v>1693</v>
      </c>
      <c r="D154" s="309"/>
      <c r="E154" s="309"/>
      <c r="F154" s="358" t="s">
        <v>1694</v>
      </c>
      <c r="G154" s="309"/>
      <c r="H154" s="357" t="s">
        <v>1728</v>
      </c>
      <c r="I154" s="357" t="s">
        <v>1690</v>
      </c>
      <c r="J154" s="357">
        <v>50</v>
      </c>
      <c r="K154" s="353"/>
    </row>
    <row r="155" s="1" customFormat="1" ht="15" customHeight="1">
      <c r="B155" s="332"/>
      <c r="C155" s="357" t="s">
        <v>1696</v>
      </c>
      <c r="D155" s="309"/>
      <c r="E155" s="309"/>
      <c r="F155" s="358" t="s">
        <v>1688</v>
      </c>
      <c r="G155" s="309"/>
      <c r="H155" s="357" t="s">
        <v>1728</v>
      </c>
      <c r="I155" s="357" t="s">
        <v>1698</v>
      </c>
      <c r="J155" s="357"/>
      <c r="K155" s="353"/>
    </row>
    <row r="156" s="1" customFormat="1" ht="15" customHeight="1">
      <c r="B156" s="332"/>
      <c r="C156" s="357" t="s">
        <v>1707</v>
      </c>
      <c r="D156" s="309"/>
      <c r="E156" s="309"/>
      <c r="F156" s="358" t="s">
        <v>1694</v>
      </c>
      <c r="G156" s="309"/>
      <c r="H156" s="357" t="s">
        <v>1728</v>
      </c>
      <c r="I156" s="357" t="s">
        <v>1690</v>
      </c>
      <c r="J156" s="357">
        <v>50</v>
      </c>
      <c r="K156" s="353"/>
    </row>
    <row r="157" s="1" customFormat="1" ht="15" customHeight="1">
      <c r="B157" s="332"/>
      <c r="C157" s="357" t="s">
        <v>1715</v>
      </c>
      <c r="D157" s="309"/>
      <c r="E157" s="309"/>
      <c r="F157" s="358" t="s">
        <v>1694</v>
      </c>
      <c r="G157" s="309"/>
      <c r="H157" s="357" t="s">
        <v>1728</v>
      </c>
      <c r="I157" s="357" t="s">
        <v>1690</v>
      </c>
      <c r="J157" s="357">
        <v>50</v>
      </c>
      <c r="K157" s="353"/>
    </row>
    <row r="158" s="1" customFormat="1" ht="15" customHeight="1">
      <c r="B158" s="332"/>
      <c r="C158" s="357" t="s">
        <v>1713</v>
      </c>
      <c r="D158" s="309"/>
      <c r="E158" s="309"/>
      <c r="F158" s="358" t="s">
        <v>1694</v>
      </c>
      <c r="G158" s="309"/>
      <c r="H158" s="357" t="s">
        <v>1728</v>
      </c>
      <c r="I158" s="357" t="s">
        <v>1690</v>
      </c>
      <c r="J158" s="357">
        <v>50</v>
      </c>
      <c r="K158" s="353"/>
    </row>
    <row r="159" s="1" customFormat="1" ht="15" customHeight="1">
      <c r="B159" s="332"/>
      <c r="C159" s="357" t="s">
        <v>93</v>
      </c>
      <c r="D159" s="309"/>
      <c r="E159" s="309"/>
      <c r="F159" s="358" t="s">
        <v>1688</v>
      </c>
      <c r="G159" s="309"/>
      <c r="H159" s="357" t="s">
        <v>1750</v>
      </c>
      <c r="I159" s="357" t="s">
        <v>1690</v>
      </c>
      <c r="J159" s="357" t="s">
        <v>1751</v>
      </c>
      <c r="K159" s="353"/>
    </row>
    <row r="160" s="1" customFormat="1" ht="15" customHeight="1">
      <c r="B160" s="332"/>
      <c r="C160" s="357" t="s">
        <v>1752</v>
      </c>
      <c r="D160" s="309"/>
      <c r="E160" s="309"/>
      <c r="F160" s="358" t="s">
        <v>1688</v>
      </c>
      <c r="G160" s="309"/>
      <c r="H160" s="357" t="s">
        <v>1753</v>
      </c>
      <c r="I160" s="357" t="s">
        <v>1723</v>
      </c>
      <c r="J160" s="357"/>
      <c r="K160" s="353"/>
    </row>
    <row r="161" s="1" customFormat="1" ht="15" customHeight="1">
      <c r="B161" s="359"/>
      <c r="C161" s="341"/>
      <c r="D161" s="341"/>
      <c r="E161" s="341"/>
      <c r="F161" s="341"/>
      <c r="G161" s="341"/>
      <c r="H161" s="341"/>
      <c r="I161" s="341"/>
      <c r="J161" s="341"/>
      <c r="K161" s="360"/>
    </row>
    <row r="162" s="1" customFormat="1" ht="18.75" customHeight="1">
      <c r="B162" s="306"/>
      <c r="C162" s="309"/>
      <c r="D162" s="309"/>
      <c r="E162" s="309"/>
      <c r="F162" s="331"/>
      <c r="G162" s="309"/>
      <c r="H162" s="309"/>
      <c r="I162" s="309"/>
      <c r="J162" s="309"/>
      <c r="K162" s="306"/>
    </row>
    <row r="163" s="1" customFormat="1" ht="18.75" customHeight="1">
      <c r="B163" s="317"/>
      <c r="C163" s="317"/>
      <c r="D163" s="317"/>
      <c r="E163" s="317"/>
      <c r="F163" s="317"/>
      <c r="G163" s="317"/>
      <c r="H163" s="317"/>
      <c r="I163" s="317"/>
      <c r="J163" s="317"/>
      <c r="K163" s="317"/>
    </row>
    <row r="164" s="1" customFormat="1" ht="7.5" customHeight="1">
      <c r="B164" s="296"/>
      <c r="C164" s="297"/>
      <c r="D164" s="297"/>
      <c r="E164" s="297"/>
      <c r="F164" s="297"/>
      <c r="G164" s="297"/>
      <c r="H164" s="297"/>
      <c r="I164" s="297"/>
      <c r="J164" s="297"/>
      <c r="K164" s="298"/>
    </row>
    <row r="165" s="1" customFormat="1" ht="45" customHeight="1">
      <c r="B165" s="299"/>
      <c r="C165" s="300" t="s">
        <v>1754</v>
      </c>
      <c r="D165" s="300"/>
      <c r="E165" s="300"/>
      <c r="F165" s="300"/>
      <c r="G165" s="300"/>
      <c r="H165" s="300"/>
      <c r="I165" s="300"/>
      <c r="J165" s="300"/>
      <c r="K165" s="301"/>
    </row>
    <row r="166" s="1" customFormat="1" ht="17.25" customHeight="1">
      <c r="B166" s="299"/>
      <c r="C166" s="324" t="s">
        <v>1682</v>
      </c>
      <c r="D166" s="324"/>
      <c r="E166" s="324"/>
      <c r="F166" s="324" t="s">
        <v>1683</v>
      </c>
      <c r="G166" s="361"/>
      <c r="H166" s="362" t="s">
        <v>58</v>
      </c>
      <c r="I166" s="362" t="s">
        <v>61</v>
      </c>
      <c r="J166" s="324" t="s">
        <v>1684</v>
      </c>
      <c r="K166" s="301"/>
    </row>
    <row r="167" s="1" customFormat="1" ht="17.25" customHeight="1">
      <c r="B167" s="302"/>
      <c r="C167" s="326" t="s">
        <v>1685</v>
      </c>
      <c r="D167" s="326"/>
      <c r="E167" s="326"/>
      <c r="F167" s="327" t="s">
        <v>1686</v>
      </c>
      <c r="G167" s="363"/>
      <c r="H167" s="364"/>
      <c r="I167" s="364"/>
      <c r="J167" s="326" t="s">
        <v>1687</v>
      </c>
      <c r="K167" s="304"/>
    </row>
    <row r="168" s="1" customFormat="1" ht="5.25" customHeight="1">
      <c r="B168" s="332"/>
      <c r="C168" s="329"/>
      <c r="D168" s="329"/>
      <c r="E168" s="329"/>
      <c r="F168" s="329"/>
      <c r="G168" s="330"/>
      <c r="H168" s="329"/>
      <c r="I168" s="329"/>
      <c r="J168" s="329"/>
      <c r="K168" s="353"/>
    </row>
    <row r="169" s="1" customFormat="1" ht="15" customHeight="1">
      <c r="B169" s="332"/>
      <c r="C169" s="309" t="s">
        <v>1691</v>
      </c>
      <c r="D169" s="309"/>
      <c r="E169" s="309"/>
      <c r="F169" s="331" t="s">
        <v>1688</v>
      </c>
      <c r="G169" s="309"/>
      <c r="H169" s="309" t="s">
        <v>1728</v>
      </c>
      <c r="I169" s="309" t="s">
        <v>1690</v>
      </c>
      <c r="J169" s="309">
        <v>120</v>
      </c>
      <c r="K169" s="353"/>
    </row>
    <row r="170" s="1" customFormat="1" ht="15" customHeight="1">
      <c r="B170" s="332"/>
      <c r="C170" s="309" t="s">
        <v>1737</v>
      </c>
      <c r="D170" s="309"/>
      <c r="E170" s="309"/>
      <c r="F170" s="331" t="s">
        <v>1688</v>
      </c>
      <c r="G170" s="309"/>
      <c r="H170" s="309" t="s">
        <v>1738</v>
      </c>
      <c r="I170" s="309" t="s">
        <v>1690</v>
      </c>
      <c r="J170" s="309" t="s">
        <v>1739</v>
      </c>
      <c r="K170" s="353"/>
    </row>
    <row r="171" s="1" customFormat="1" ht="15" customHeight="1">
      <c r="B171" s="332"/>
      <c r="C171" s="309" t="s">
        <v>1636</v>
      </c>
      <c r="D171" s="309"/>
      <c r="E171" s="309"/>
      <c r="F171" s="331" t="s">
        <v>1688</v>
      </c>
      <c r="G171" s="309"/>
      <c r="H171" s="309" t="s">
        <v>1755</v>
      </c>
      <c r="I171" s="309" t="s">
        <v>1690</v>
      </c>
      <c r="J171" s="309" t="s">
        <v>1739</v>
      </c>
      <c r="K171" s="353"/>
    </row>
    <row r="172" s="1" customFormat="1" ht="15" customHeight="1">
      <c r="B172" s="332"/>
      <c r="C172" s="309" t="s">
        <v>1693</v>
      </c>
      <c r="D172" s="309"/>
      <c r="E172" s="309"/>
      <c r="F172" s="331" t="s">
        <v>1694</v>
      </c>
      <c r="G172" s="309"/>
      <c r="H172" s="309" t="s">
        <v>1755</v>
      </c>
      <c r="I172" s="309" t="s">
        <v>1690</v>
      </c>
      <c r="J172" s="309">
        <v>50</v>
      </c>
      <c r="K172" s="353"/>
    </row>
    <row r="173" s="1" customFormat="1" ht="15" customHeight="1">
      <c r="B173" s="332"/>
      <c r="C173" s="309" t="s">
        <v>1696</v>
      </c>
      <c r="D173" s="309"/>
      <c r="E173" s="309"/>
      <c r="F173" s="331" t="s">
        <v>1688</v>
      </c>
      <c r="G173" s="309"/>
      <c r="H173" s="309" t="s">
        <v>1755</v>
      </c>
      <c r="I173" s="309" t="s">
        <v>1698</v>
      </c>
      <c r="J173" s="309"/>
      <c r="K173" s="353"/>
    </row>
    <row r="174" s="1" customFormat="1" ht="15" customHeight="1">
      <c r="B174" s="332"/>
      <c r="C174" s="309" t="s">
        <v>1707</v>
      </c>
      <c r="D174" s="309"/>
      <c r="E174" s="309"/>
      <c r="F174" s="331" t="s">
        <v>1694</v>
      </c>
      <c r="G174" s="309"/>
      <c r="H174" s="309" t="s">
        <v>1755</v>
      </c>
      <c r="I174" s="309" t="s">
        <v>1690</v>
      </c>
      <c r="J174" s="309">
        <v>50</v>
      </c>
      <c r="K174" s="353"/>
    </row>
    <row r="175" s="1" customFormat="1" ht="15" customHeight="1">
      <c r="B175" s="332"/>
      <c r="C175" s="309" t="s">
        <v>1715</v>
      </c>
      <c r="D175" s="309"/>
      <c r="E175" s="309"/>
      <c r="F175" s="331" t="s">
        <v>1694</v>
      </c>
      <c r="G175" s="309"/>
      <c r="H175" s="309" t="s">
        <v>1755</v>
      </c>
      <c r="I175" s="309" t="s">
        <v>1690</v>
      </c>
      <c r="J175" s="309">
        <v>50</v>
      </c>
      <c r="K175" s="353"/>
    </row>
    <row r="176" s="1" customFormat="1" ht="15" customHeight="1">
      <c r="B176" s="332"/>
      <c r="C176" s="309" t="s">
        <v>1713</v>
      </c>
      <c r="D176" s="309"/>
      <c r="E176" s="309"/>
      <c r="F176" s="331" t="s">
        <v>1694</v>
      </c>
      <c r="G176" s="309"/>
      <c r="H176" s="309" t="s">
        <v>1755</v>
      </c>
      <c r="I176" s="309" t="s">
        <v>1690</v>
      </c>
      <c r="J176" s="309">
        <v>50</v>
      </c>
      <c r="K176" s="353"/>
    </row>
    <row r="177" s="1" customFormat="1" ht="15" customHeight="1">
      <c r="B177" s="332"/>
      <c r="C177" s="309" t="s">
        <v>119</v>
      </c>
      <c r="D177" s="309"/>
      <c r="E177" s="309"/>
      <c r="F177" s="331" t="s">
        <v>1688</v>
      </c>
      <c r="G177" s="309"/>
      <c r="H177" s="309" t="s">
        <v>1756</v>
      </c>
      <c r="I177" s="309" t="s">
        <v>1757</v>
      </c>
      <c r="J177" s="309"/>
      <c r="K177" s="353"/>
    </row>
    <row r="178" s="1" customFormat="1" ht="15" customHeight="1">
      <c r="B178" s="332"/>
      <c r="C178" s="309" t="s">
        <v>61</v>
      </c>
      <c r="D178" s="309"/>
      <c r="E178" s="309"/>
      <c r="F178" s="331" t="s">
        <v>1688</v>
      </c>
      <c r="G178" s="309"/>
      <c r="H178" s="309" t="s">
        <v>1758</v>
      </c>
      <c r="I178" s="309" t="s">
        <v>1759</v>
      </c>
      <c r="J178" s="309">
        <v>1</v>
      </c>
      <c r="K178" s="353"/>
    </row>
    <row r="179" s="1" customFormat="1" ht="15" customHeight="1">
      <c r="B179" s="332"/>
      <c r="C179" s="309" t="s">
        <v>57</v>
      </c>
      <c r="D179" s="309"/>
      <c r="E179" s="309"/>
      <c r="F179" s="331" t="s">
        <v>1688</v>
      </c>
      <c r="G179" s="309"/>
      <c r="H179" s="309" t="s">
        <v>1760</v>
      </c>
      <c r="I179" s="309" t="s">
        <v>1690</v>
      </c>
      <c r="J179" s="309">
        <v>20</v>
      </c>
      <c r="K179" s="353"/>
    </row>
    <row r="180" s="1" customFormat="1" ht="15" customHeight="1">
      <c r="B180" s="332"/>
      <c r="C180" s="309" t="s">
        <v>58</v>
      </c>
      <c r="D180" s="309"/>
      <c r="E180" s="309"/>
      <c r="F180" s="331" t="s">
        <v>1688</v>
      </c>
      <c r="G180" s="309"/>
      <c r="H180" s="309" t="s">
        <v>1761</v>
      </c>
      <c r="I180" s="309" t="s">
        <v>1690</v>
      </c>
      <c r="J180" s="309">
        <v>255</v>
      </c>
      <c r="K180" s="353"/>
    </row>
    <row r="181" s="1" customFormat="1" ht="15" customHeight="1">
      <c r="B181" s="332"/>
      <c r="C181" s="309" t="s">
        <v>120</v>
      </c>
      <c r="D181" s="309"/>
      <c r="E181" s="309"/>
      <c r="F181" s="331" t="s">
        <v>1688</v>
      </c>
      <c r="G181" s="309"/>
      <c r="H181" s="309" t="s">
        <v>1652</v>
      </c>
      <c r="I181" s="309" t="s">
        <v>1690</v>
      </c>
      <c r="J181" s="309">
        <v>10</v>
      </c>
      <c r="K181" s="353"/>
    </row>
    <row r="182" s="1" customFormat="1" ht="15" customHeight="1">
      <c r="B182" s="332"/>
      <c r="C182" s="309" t="s">
        <v>121</v>
      </c>
      <c r="D182" s="309"/>
      <c r="E182" s="309"/>
      <c r="F182" s="331" t="s">
        <v>1688</v>
      </c>
      <c r="G182" s="309"/>
      <c r="H182" s="309" t="s">
        <v>1762</v>
      </c>
      <c r="I182" s="309" t="s">
        <v>1723</v>
      </c>
      <c r="J182" s="309"/>
      <c r="K182" s="353"/>
    </row>
    <row r="183" s="1" customFormat="1" ht="15" customHeight="1">
      <c r="B183" s="332"/>
      <c r="C183" s="309" t="s">
        <v>1763</v>
      </c>
      <c r="D183" s="309"/>
      <c r="E183" s="309"/>
      <c r="F183" s="331" t="s">
        <v>1688</v>
      </c>
      <c r="G183" s="309"/>
      <c r="H183" s="309" t="s">
        <v>1764</v>
      </c>
      <c r="I183" s="309" t="s">
        <v>1723</v>
      </c>
      <c r="J183" s="309"/>
      <c r="K183" s="353"/>
    </row>
    <row r="184" s="1" customFormat="1" ht="15" customHeight="1">
      <c r="B184" s="332"/>
      <c r="C184" s="309" t="s">
        <v>1752</v>
      </c>
      <c r="D184" s="309"/>
      <c r="E184" s="309"/>
      <c r="F184" s="331" t="s">
        <v>1688</v>
      </c>
      <c r="G184" s="309"/>
      <c r="H184" s="309" t="s">
        <v>1765</v>
      </c>
      <c r="I184" s="309" t="s">
        <v>1723</v>
      </c>
      <c r="J184" s="309"/>
      <c r="K184" s="353"/>
    </row>
    <row r="185" s="1" customFormat="1" ht="15" customHeight="1">
      <c r="B185" s="332"/>
      <c r="C185" s="309" t="s">
        <v>123</v>
      </c>
      <c r="D185" s="309"/>
      <c r="E185" s="309"/>
      <c r="F185" s="331" t="s">
        <v>1694</v>
      </c>
      <c r="G185" s="309"/>
      <c r="H185" s="309" t="s">
        <v>1766</v>
      </c>
      <c r="I185" s="309" t="s">
        <v>1690</v>
      </c>
      <c r="J185" s="309">
        <v>50</v>
      </c>
      <c r="K185" s="353"/>
    </row>
    <row r="186" s="1" customFormat="1" ht="15" customHeight="1">
      <c r="B186" s="332"/>
      <c r="C186" s="309" t="s">
        <v>1767</v>
      </c>
      <c r="D186" s="309"/>
      <c r="E186" s="309"/>
      <c r="F186" s="331" t="s">
        <v>1694</v>
      </c>
      <c r="G186" s="309"/>
      <c r="H186" s="309" t="s">
        <v>1768</v>
      </c>
      <c r="I186" s="309" t="s">
        <v>1769</v>
      </c>
      <c r="J186" s="309"/>
      <c r="K186" s="353"/>
    </row>
    <row r="187" s="1" customFormat="1" ht="15" customHeight="1">
      <c r="B187" s="332"/>
      <c r="C187" s="309" t="s">
        <v>1770</v>
      </c>
      <c r="D187" s="309"/>
      <c r="E187" s="309"/>
      <c r="F187" s="331" t="s">
        <v>1694</v>
      </c>
      <c r="G187" s="309"/>
      <c r="H187" s="309" t="s">
        <v>1771</v>
      </c>
      <c r="I187" s="309" t="s">
        <v>1769</v>
      </c>
      <c r="J187" s="309"/>
      <c r="K187" s="353"/>
    </row>
    <row r="188" s="1" customFormat="1" ht="15" customHeight="1">
      <c r="B188" s="332"/>
      <c r="C188" s="309" t="s">
        <v>1772</v>
      </c>
      <c r="D188" s="309"/>
      <c r="E188" s="309"/>
      <c r="F188" s="331" t="s">
        <v>1694</v>
      </c>
      <c r="G188" s="309"/>
      <c r="H188" s="309" t="s">
        <v>1773</v>
      </c>
      <c r="I188" s="309" t="s">
        <v>1769</v>
      </c>
      <c r="J188" s="309"/>
      <c r="K188" s="353"/>
    </row>
    <row r="189" s="1" customFormat="1" ht="15" customHeight="1">
      <c r="B189" s="332"/>
      <c r="C189" s="365" t="s">
        <v>1774</v>
      </c>
      <c r="D189" s="309"/>
      <c r="E189" s="309"/>
      <c r="F189" s="331" t="s">
        <v>1694</v>
      </c>
      <c r="G189" s="309"/>
      <c r="H189" s="309" t="s">
        <v>1775</v>
      </c>
      <c r="I189" s="309" t="s">
        <v>1776</v>
      </c>
      <c r="J189" s="366" t="s">
        <v>1777</v>
      </c>
      <c r="K189" s="353"/>
    </row>
    <row r="190" s="1" customFormat="1" ht="15" customHeight="1">
      <c r="B190" s="332"/>
      <c r="C190" s="316" t="s">
        <v>46</v>
      </c>
      <c r="D190" s="309"/>
      <c r="E190" s="309"/>
      <c r="F190" s="331" t="s">
        <v>1688</v>
      </c>
      <c r="G190" s="309"/>
      <c r="H190" s="306" t="s">
        <v>1778</v>
      </c>
      <c r="I190" s="309" t="s">
        <v>1779</v>
      </c>
      <c r="J190" s="309"/>
      <c r="K190" s="353"/>
    </row>
    <row r="191" s="1" customFormat="1" ht="15" customHeight="1">
      <c r="B191" s="332"/>
      <c r="C191" s="316" t="s">
        <v>1780</v>
      </c>
      <c r="D191" s="309"/>
      <c r="E191" s="309"/>
      <c r="F191" s="331" t="s">
        <v>1688</v>
      </c>
      <c r="G191" s="309"/>
      <c r="H191" s="309" t="s">
        <v>1781</v>
      </c>
      <c r="I191" s="309" t="s">
        <v>1723</v>
      </c>
      <c r="J191" s="309"/>
      <c r="K191" s="353"/>
    </row>
    <row r="192" s="1" customFormat="1" ht="15" customHeight="1">
      <c r="B192" s="332"/>
      <c r="C192" s="316" t="s">
        <v>1782</v>
      </c>
      <c r="D192" s="309"/>
      <c r="E192" s="309"/>
      <c r="F192" s="331" t="s">
        <v>1688</v>
      </c>
      <c r="G192" s="309"/>
      <c r="H192" s="309" t="s">
        <v>1783</v>
      </c>
      <c r="I192" s="309" t="s">
        <v>1723</v>
      </c>
      <c r="J192" s="309"/>
      <c r="K192" s="353"/>
    </row>
    <row r="193" s="1" customFormat="1" ht="15" customHeight="1">
      <c r="B193" s="332"/>
      <c r="C193" s="316" t="s">
        <v>1784</v>
      </c>
      <c r="D193" s="309"/>
      <c r="E193" s="309"/>
      <c r="F193" s="331" t="s">
        <v>1694</v>
      </c>
      <c r="G193" s="309"/>
      <c r="H193" s="309" t="s">
        <v>1785</v>
      </c>
      <c r="I193" s="309" t="s">
        <v>1723</v>
      </c>
      <c r="J193" s="309"/>
      <c r="K193" s="353"/>
    </row>
    <row r="194" s="1" customFormat="1" ht="15" customHeight="1">
      <c r="B194" s="359"/>
      <c r="C194" s="367"/>
      <c r="D194" s="341"/>
      <c r="E194" s="341"/>
      <c r="F194" s="341"/>
      <c r="G194" s="341"/>
      <c r="H194" s="341"/>
      <c r="I194" s="341"/>
      <c r="J194" s="341"/>
      <c r="K194" s="360"/>
    </row>
    <row r="195" s="1" customFormat="1" ht="18.75" customHeight="1">
      <c r="B195" s="306"/>
      <c r="C195" s="309"/>
      <c r="D195" s="309"/>
      <c r="E195" s="309"/>
      <c r="F195" s="331"/>
      <c r="G195" s="309"/>
      <c r="H195" s="309"/>
      <c r="I195" s="309"/>
      <c r="J195" s="309"/>
      <c r="K195" s="306"/>
    </row>
    <row r="196" s="1" customFormat="1" ht="18.75" customHeight="1">
      <c r="B196" s="306"/>
      <c r="C196" s="309"/>
      <c r="D196" s="309"/>
      <c r="E196" s="309"/>
      <c r="F196" s="331"/>
      <c r="G196" s="309"/>
      <c r="H196" s="309"/>
      <c r="I196" s="309"/>
      <c r="J196" s="309"/>
      <c r="K196" s="306"/>
    </row>
    <row r="197" s="1" customFormat="1" ht="18.75" customHeight="1">
      <c r="B197" s="317"/>
      <c r="C197" s="317"/>
      <c r="D197" s="317"/>
      <c r="E197" s="317"/>
      <c r="F197" s="317"/>
      <c r="G197" s="317"/>
      <c r="H197" s="317"/>
      <c r="I197" s="317"/>
      <c r="J197" s="317"/>
      <c r="K197" s="317"/>
    </row>
    <row r="198" s="1" customFormat="1" ht="13.5">
      <c r="B198" s="296"/>
      <c r="C198" s="297"/>
      <c r="D198" s="297"/>
      <c r="E198" s="297"/>
      <c r="F198" s="297"/>
      <c r="G198" s="297"/>
      <c r="H198" s="297"/>
      <c r="I198" s="297"/>
      <c r="J198" s="297"/>
      <c r="K198" s="298"/>
    </row>
    <row r="199" s="1" customFormat="1" ht="21">
      <c r="B199" s="299"/>
      <c r="C199" s="300" t="s">
        <v>1786</v>
      </c>
      <c r="D199" s="300"/>
      <c r="E199" s="300"/>
      <c r="F199" s="300"/>
      <c r="G199" s="300"/>
      <c r="H199" s="300"/>
      <c r="I199" s="300"/>
      <c r="J199" s="300"/>
      <c r="K199" s="301"/>
    </row>
    <row r="200" s="1" customFormat="1" ht="25.5" customHeight="1">
      <c r="B200" s="299"/>
      <c r="C200" s="368" t="s">
        <v>1787</v>
      </c>
      <c r="D200" s="368"/>
      <c r="E200" s="368"/>
      <c r="F200" s="368" t="s">
        <v>1788</v>
      </c>
      <c r="G200" s="369"/>
      <c r="H200" s="368" t="s">
        <v>1789</v>
      </c>
      <c r="I200" s="368"/>
      <c r="J200" s="368"/>
      <c r="K200" s="301"/>
    </row>
    <row r="201" s="1" customFormat="1" ht="5.25" customHeight="1">
      <c r="B201" s="332"/>
      <c r="C201" s="329"/>
      <c r="D201" s="329"/>
      <c r="E201" s="329"/>
      <c r="F201" s="329"/>
      <c r="G201" s="309"/>
      <c r="H201" s="329"/>
      <c r="I201" s="329"/>
      <c r="J201" s="329"/>
      <c r="K201" s="353"/>
    </row>
    <row r="202" s="1" customFormat="1" ht="15" customHeight="1">
      <c r="B202" s="332"/>
      <c r="C202" s="309" t="s">
        <v>1779</v>
      </c>
      <c r="D202" s="309"/>
      <c r="E202" s="309"/>
      <c r="F202" s="331" t="s">
        <v>47</v>
      </c>
      <c r="G202" s="309"/>
      <c r="H202" s="309" t="s">
        <v>1790</v>
      </c>
      <c r="I202" s="309"/>
      <c r="J202" s="309"/>
      <c r="K202" s="353"/>
    </row>
    <row r="203" s="1" customFormat="1" ht="15" customHeight="1">
      <c r="B203" s="332"/>
      <c r="C203" s="338"/>
      <c r="D203" s="309"/>
      <c r="E203" s="309"/>
      <c r="F203" s="331" t="s">
        <v>48</v>
      </c>
      <c r="G203" s="309"/>
      <c r="H203" s="309" t="s">
        <v>1791</v>
      </c>
      <c r="I203" s="309"/>
      <c r="J203" s="309"/>
      <c r="K203" s="353"/>
    </row>
    <row r="204" s="1" customFormat="1" ht="15" customHeight="1">
      <c r="B204" s="332"/>
      <c r="C204" s="338"/>
      <c r="D204" s="309"/>
      <c r="E204" s="309"/>
      <c r="F204" s="331" t="s">
        <v>51</v>
      </c>
      <c r="G204" s="309"/>
      <c r="H204" s="309" t="s">
        <v>1792</v>
      </c>
      <c r="I204" s="309"/>
      <c r="J204" s="309"/>
      <c r="K204" s="353"/>
    </row>
    <row r="205" s="1" customFormat="1" ht="15" customHeight="1">
      <c r="B205" s="332"/>
      <c r="C205" s="309"/>
      <c r="D205" s="309"/>
      <c r="E205" s="309"/>
      <c r="F205" s="331" t="s">
        <v>49</v>
      </c>
      <c r="G205" s="309"/>
      <c r="H205" s="309" t="s">
        <v>1793</v>
      </c>
      <c r="I205" s="309"/>
      <c r="J205" s="309"/>
      <c r="K205" s="353"/>
    </row>
    <row r="206" s="1" customFormat="1" ht="15" customHeight="1">
      <c r="B206" s="332"/>
      <c r="C206" s="309"/>
      <c r="D206" s="309"/>
      <c r="E206" s="309"/>
      <c r="F206" s="331" t="s">
        <v>50</v>
      </c>
      <c r="G206" s="309"/>
      <c r="H206" s="309" t="s">
        <v>1794</v>
      </c>
      <c r="I206" s="309"/>
      <c r="J206" s="309"/>
      <c r="K206" s="353"/>
    </row>
    <row r="207" s="1" customFormat="1" ht="15" customHeight="1">
      <c r="B207" s="332"/>
      <c r="C207" s="309"/>
      <c r="D207" s="309"/>
      <c r="E207" s="309"/>
      <c r="F207" s="331"/>
      <c r="G207" s="309"/>
      <c r="H207" s="309"/>
      <c r="I207" s="309"/>
      <c r="J207" s="309"/>
      <c r="K207" s="353"/>
    </row>
    <row r="208" s="1" customFormat="1" ht="15" customHeight="1">
      <c r="B208" s="332"/>
      <c r="C208" s="309" t="s">
        <v>1735</v>
      </c>
      <c r="D208" s="309"/>
      <c r="E208" s="309"/>
      <c r="F208" s="331" t="s">
        <v>83</v>
      </c>
      <c r="G208" s="309"/>
      <c r="H208" s="309" t="s">
        <v>1795</v>
      </c>
      <c r="I208" s="309"/>
      <c r="J208" s="309"/>
      <c r="K208" s="353"/>
    </row>
    <row r="209" s="1" customFormat="1" ht="15" customHeight="1">
      <c r="B209" s="332"/>
      <c r="C209" s="338"/>
      <c r="D209" s="309"/>
      <c r="E209" s="309"/>
      <c r="F209" s="331" t="s">
        <v>1632</v>
      </c>
      <c r="G209" s="309"/>
      <c r="H209" s="309" t="s">
        <v>1633</v>
      </c>
      <c r="I209" s="309"/>
      <c r="J209" s="309"/>
      <c r="K209" s="353"/>
    </row>
    <row r="210" s="1" customFormat="1" ht="15" customHeight="1">
      <c r="B210" s="332"/>
      <c r="C210" s="309"/>
      <c r="D210" s="309"/>
      <c r="E210" s="309"/>
      <c r="F210" s="331" t="s">
        <v>1630</v>
      </c>
      <c r="G210" s="309"/>
      <c r="H210" s="309" t="s">
        <v>1796</v>
      </c>
      <c r="I210" s="309"/>
      <c r="J210" s="309"/>
      <c r="K210" s="353"/>
    </row>
    <row r="211" s="1" customFormat="1" ht="15" customHeight="1">
      <c r="B211" s="370"/>
      <c r="C211" s="338"/>
      <c r="D211" s="338"/>
      <c r="E211" s="338"/>
      <c r="F211" s="331" t="s">
        <v>1634</v>
      </c>
      <c r="G211" s="316"/>
      <c r="H211" s="357" t="s">
        <v>1635</v>
      </c>
      <c r="I211" s="357"/>
      <c r="J211" s="357"/>
      <c r="K211" s="371"/>
    </row>
    <row r="212" s="1" customFormat="1" ht="15" customHeight="1">
      <c r="B212" s="370"/>
      <c r="C212" s="338"/>
      <c r="D212" s="338"/>
      <c r="E212" s="338"/>
      <c r="F212" s="331" t="s">
        <v>475</v>
      </c>
      <c r="G212" s="316"/>
      <c r="H212" s="357" t="s">
        <v>87</v>
      </c>
      <c r="I212" s="357"/>
      <c r="J212" s="357"/>
      <c r="K212" s="371"/>
    </row>
    <row r="213" s="1" customFormat="1" ht="15" customHeight="1">
      <c r="B213" s="370"/>
      <c r="C213" s="338"/>
      <c r="D213" s="338"/>
      <c r="E213" s="338"/>
      <c r="F213" s="372"/>
      <c r="G213" s="316"/>
      <c r="H213" s="373"/>
      <c r="I213" s="373"/>
      <c r="J213" s="373"/>
      <c r="K213" s="371"/>
    </row>
    <row r="214" s="1" customFormat="1" ht="15" customHeight="1">
      <c r="B214" s="370"/>
      <c r="C214" s="309" t="s">
        <v>1759</v>
      </c>
      <c r="D214" s="338"/>
      <c r="E214" s="338"/>
      <c r="F214" s="331">
        <v>1</v>
      </c>
      <c r="G214" s="316"/>
      <c r="H214" s="357" t="s">
        <v>1797</v>
      </c>
      <c r="I214" s="357"/>
      <c r="J214" s="357"/>
      <c r="K214" s="371"/>
    </row>
    <row r="215" s="1" customFormat="1" ht="15" customHeight="1">
      <c r="B215" s="370"/>
      <c r="C215" s="338"/>
      <c r="D215" s="338"/>
      <c r="E215" s="338"/>
      <c r="F215" s="331">
        <v>2</v>
      </c>
      <c r="G215" s="316"/>
      <c r="H215" s="357" t="s">
        <v>1798</v>
      </c>
      <c r="I215" s="357"/>
      <c r="J215" s="357"/>
      <c r="K215" s="371"/>
    </row>
    <row r="216" s="1" customFormat="1" ht="15" customHeight="1">
      <c r="B216" s="370"/>
      <c r="C216" s="338"/>
      <c r="D216" s="338"/>
      <c r="E216" s="338"/>
      <c r="F216" s="331">
        <v>3</v>
      </c>
      <c r="G216" s="316"/>
      <c r="H216" s="357" t="s">
        <v>1799</v>
      </c>
      <c r="I216" s="357"/>
      <c r="J216" s="357"/>
      <c r="K216" s="371"/>
    </row>
    <row r="217" s="1" customFormat="1" ht="15" customHeight="1">
      <c r="B217" s="370"/>
      <c r="C217" s="338"/>
      <c r="D217" s="338"/>
      <c r="E217" s="338"/>
      <c r="F217" s="331">
        <v>4</v>
      </c>
      <c r="G217" s="316"/>
      <c r="H217" s="357" t="s">
        <v>1800</v>
      </c>
      <c r="I217" s="357"/>
      <c r="J217" s="357"/>
      <c r="K217" s="371"/>
    </row>
    <row r="218" s="1" customFormat="1" ht="12.75" customHeight="1">
      <c r="B218" s="374"/>
      <c r="C218" s="375"/>
      <c r="D218" s="375"/>
      <c r="E218" s="375"/>
      <c r="F218" s="375"/>
      <c r="G218" s="375"/>
      <c r="H218" s="375"/>
      <c r="I218" s="375"/>
      <c r="J218" s="375"/>
      <c r="K218" s="376"/>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DESKTOP-25MFG0R\Radek</dc:creator>
  <cp:lastModifiedBy>DESKTOP-25MFG0R\Radek</cp:lastModifiedBy>
  <dcterms:created xsi:type="dcterms:W3CDTF">2020-06-30T09:43:19Z</dcterms:created>
  <dcterms:modified xsi:type="dcterms:W3CDTF">2020-06-30T09:43:24Z</dcterms:modified>
</cp:coreProperties>
</file>