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" sheetId="2" r:id="rId2"/>
    <sheet name="SO 101" sheetId="3" r:id="rId3"/>
    <sheet name="SO 251" sheetId="4" r:id="rId4"/>
  </sheets>
  <definedNames/>
  <calcPr fullCalcOnLoad="1"/>
</workbook>
</file>

<file path=xl/sharedStrings.xml><?xml version="1.0" encoding="utf-8"?>
<sst xmlns="http://schemas.openxmlformats.org/spreadsheetml/2006/main" count="642" uniqueCount="318">
  <si>
    <t>Soupis objektů s DPH</t>
  </si>
  <si>
    <t>Stavba:17-004 - Oprava opěrné zdi v ul. Oblačná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</si>
  <si>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</si>
  <si>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</si>
  <si>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</si>
  <si>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</si>
  <si>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</si>
  <si>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</si>
  <si>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</si>
  <si>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</si>
  <si>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</si>
  <si>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</si>
  <si>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</si>
  <si>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</si>
  <si>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RAL Projekt s.r.o.</t>
  </si>
  <si>
    <t>Příloha k formuláři pro ocenění nabídky</t>
  </si>
  <si>
    <t>Stavba</t>
  </si>
  <si>
    <t>číslo a název SO</t>
  </si>
  <si>
    <t>číslo a název rozpočtu:</t>
  </si>
  <si>
    <t>17-004</t>
  </si>
  <si>
    <t>Oprava opěrné zdi v ul. Oblačná</t>
  </si>
  <si>
    <t>SO 001</t>
  </si>
  <si>
    <t>VRN a preliminář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</si>
  <si>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</si>
  <si>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</si>
  <si>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</si>
  <si>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</si>
  <si>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</si>
  <si>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</si>
  <si>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</si>
  <si>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</si>
  <si>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</si>
  <si>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</si>
  <si>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</si>
  <si>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</si>
  <si>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</si>
  <si>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</si>
  <si>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</si>
  <si>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</si>
  <si>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</si>
  <si>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</si>
  <si>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</si>
  <si>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</si>
  <si>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</si>
  <si>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/>
  </si>
  <si>
    <t>POMOC PRÁCE ZŘÍZ NEBO ZAJIŠŤ OBJÍŽĎKY A PŘÍSTUP CESTY
ZŘÍZENÍ, PROVOZ, DEMONTÁŽ, ÚDRŽBU 
Dočasné staveništní komunikace, vč. lávek přes výkopy 
provizorní přístupy k nemovitostem
včetně vyznačení, ohrazení a osvětlení 
ochrana přejezdy přes staveništní rozvody</t>
  </si>
  <si>
    <t xml:space="preserve">KČ        </t>
  </si>
  <si>
    <t>zahrnuje veškeré náklady spojené s objednatelem požadovanými zařízeními</t>
  </si>
  <si>
    <t>02720</t>
  </si>
  <si>
    <t>POMOC PRÁCE ZŘÍZ NEBO ZAJIŠŤ REGULACI A OCHRANU DOPRAVY
Zahrnuje kompletní dopravně inženýrská opatření v průběhu celé stavby (dle schváleného plánu ZOV a vyjádření DI PČR, který si zpracuje a zajistí zhotovitel stavby), zahrnuje osazení, údržbu během stavby,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</si>
  <si>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1=1.000 [A]</t>
  </si>
  <si>
    <t>02730</t>
  </si>
  <si>
    <t>POMOC PRÁCE ZŘÍZ NEBO ZAJIŠŤ OCHRANU INŽENÝRSKÝCH SÍTÍ
práce v ochranném pásmu stáv. IS - dočasná opatření po dobu stavby 
vytyčení a vyznačení tras a ochranných pásem 
náklady na ztížené práce v ochranném pásmu IS, 
komunikace se správcem, 
náklady spojené s dodržením vydaných požadvků, vyjádření a stanovisek jednotlivých dotčených správců IS</t>
  </si>
  <si>
    <t>02760</t>
  </si>
  <si>
    <t>POMOC PRÁCE ZŘÍZ NEBO ZAJIŠŤ JÍMKY, STAV JÁMY A ŠACHTY
bezpečnostní opatření pro zajištění výkopů - ohrazení, vyznačení, osvětlení, zakrytí 
ochranné a záchytné konstrukce
případné dočasné zasypávání výkopů v průběhu prací</t>
  </si>
  <si>
    <t>02822</t>
  </si>
  <si>
    <t>PRŮZKUMNÉ PRÁCE ARCHEOLOGICKÉ V PODZEMÍ</t>
  </si>
  <si>
    <t>zahrnuje veškeré náklady spojené s objednatelem požadovanými pracemi</t>
  </si>
  <si>
    <t>02940</t>
  </si>
  <si>
    <t>OSTATNÍ POŽADAVKY - VYPRACOVÁNÍ DOKUMENTACE
plán BOZP vč. oznámení o zahájení stavebních prací Oblastnímu inspektorátu práce
ve smyslu Přílohy č. 6 k nařízení vlády č. 591/2006 Sb. 
zhodnocení zásad bezpečnosti práce na staveništi, zásad organizace výstavby</t>
  </si>
  <si>
    <t>02944</t>
  </si>
  <si>
    <t>OSTAT POŽADAVKY - DOKUMENTACE SKUTEČ PROVEDENÍ V DIGIT FORMĚ
DSPS</t>
  </si>
  <si>
    <t>pro SO 101 a SO 251 1=1.000 [A]</t>
  </si>
  <si>
    <t>02991</t>
  </si>
  <si>
    <t>OSTATNÍ POŽADAVKY - INFORMAČNÍ TABULE</t>
  </si>
  <si>
    <t xml:space="preserve">KUS       </t>
  </si>
  <si>
    <t>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</si>
  <si>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03100</t>
  </si>
  <si>
    <t>ZAŘÍZENÍ STAVENIŠTĚ - ZŘÍZENÍ, PROVOZ, DEMONTÁŽ
Kompletní zařízení staveniště pro celou stavbu, včetně zajištění potřebných povolení a rozhodnutí. 
Položka zahrnuje náklady spojené s: 
oplocení a ohrazení staveniště 
prostory pro skladování a manipulaci 
osvětlení prostoru pracoviště
staveništní přípojky 
zajištění dodávky elektrické energie, rozvody médií po stavbě 
zajištění případných odstávek a náhradního zásobování po dobu odstávky, 
kancelářské plochy pro potřeby zhotovitele, technického dozoru stavby a zástupců investora, 
sociální zařízení,
 zajištění skladovacích ploch a prostor pro potřeby stavby, 
čerpání vody, poplatky a náklady spojené se záborem veřejného prostranství, poplatky a náklady za spotřebované energie a zásobování,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</si>
  <si>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</si>
  <si>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R02900</t>
  </si>
  <si>
    <t>a</t>
  </si>
  <si>
    <t>OSTATNÍ POŽADAVKY - MONITORING
Pasport a fotodokumentace stávajícího stavu okolních objektů a staveb před zahájením prací a po dokončení prací</t>
  </si>
  <si>
    <t>b</t>
  </si>
  <si>
    <t>OSTATNÍ POŽADAVKY - BEZPEČNOSTNÍ POŽADAVKY - OSTRAHA
Komplexní ostrahu a zabezpečení staveniště, včetně osvětlení staveniště, výstražných cedulí, výstražných světel</t>
  </si>
  <si>
    <t xml:space="preserve"> 1=1.000 [A]</t>
  </si>
  <si>
    <t>c</t>
  </si>
  <si>
    <t>OSTATNÍ POŽADAVKY
ostatní náklady vyplývající ze zpracovaného plánu BOZP a v rozpočtu samostatně nevyčíslené a vyplývající z 
Nařízení vlády č. 591/2006 Sb.o bližších minimálních požadavcích na bezpečnost a ochranu zdraví při práci na staveništích ve znění pozdějších předpisů a ostatních bezpečnostních předpisů a ČSN, např.: 
ochranné pomůcky osob pohybujících se v prostoru staveniště
při provozu a používání strojů, nářadí a technických zařízení
při pracích spojené s prováděním a demontáží bednění, zajištění bezpečnostních opatření ve spojení s prací ve výšce nebo pod zemí (ve výkopech)
při pracích v místech s nebezpečím výbuchu, zasypání, otravy, utonutí, pádu z výšky, apod.
při bouracích a demoličních pracích 
při pracích nad vodou nebo v její těsné blízkosti
požární ochrana staveb</t>
  </si>
  <si>
    <t>Ostatní konstrukce a práce</t>
  </si>
  <si>
    <t>9</t>
  </si>
  <si>
    <t>916814</t>
  </si>
  <si>
    <t>ODDĚL OPLOCENÍ S PODSTAVCI DRÁTĚNNÉ - DOD, MONTÁŽ, DEMONTÁŽ
zabezpečení staveniště proti vstupu nepovolaných osob na staveniště 
staveništní oplocení - dodávka, montáž, demontáž, údržba i nájem 
včetně označení staveniště bezpečnostními a informačními cedulemi
za snížené viditelnosti osvětleno výstražným červeným světlem v čele překážky a každých 50 m po komunikaci
vstupy na staveniště uzamykatelné
vjezdy na staveniště pro vozidla musí být označeny dopravními značkami, vč. zákaz vjezdu nepovolaným osobám</t>
  </si>
  <si>
    <t>Za snížené viditelnosti osvětleno výstražným červeným světlem v čele překážky a každých 50 m po komunikaci.
Veškeré vstupy na staveniště musí být označeny bezpečnostními tabulkami a vstupy musí být uzamykatelné.
1=1.000 [A]</t>
  </si>
  <si>
    <t>položka zahrnuje:
- dodání zařízení v předepsaném provedení včetně jejich osazení
- údržbu po celou dobu trvání funkce, náhradu zničených nebo ztracených kusů, nutnou opravu poškozených částí
- odstranění, demontáž a odklizení zařízení s odvozem na předepsané místo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</si>
  <si>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</si>
  <si>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</si>
  <si>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</si>
  <si>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</si>
  <si>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</si>
  <si>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</si>
  <si>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</si>
  <si>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</si>
  <si>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PARKOVACÍ PLOCHY</t>
  </si>
  <si>
    <t>014101</t>
  </si>
  <si>
    <t>POPLATKY ZA SKLÁDKU
zemina z výkopů</t>
  </si>
  <si>
    <t xml:space="preserve">M3        </t>
  </si>
  <si>
    <t>19,0+20,0=39.000 [A]</t>
  </si>
  <si>
    <t>zahrnuje veškeré poplatky provozovateli skládky související s uložením odpadu na skládce.</t>
  </si>
  <si>
    <t>014102</t>
  </si>
  <si>
    <t>POPLATKY ZA SKLÁDKU</t>
  </si>
  <si>
    <t xml:space="preserve">T         </t>
  </si>
  <si>
    <t xml:space="preserve">asfalt. kce vozovky: 14,55m3*2,2t/m3=32.010 [A]
beton: 19,0m*0,1t/m=1.900 [B]
Celkem: A+B=33.910 [C] </t>
  </si>
  <si>
    <t>Zemní práce</t>
  </si>
  <si>
    <t>113438</t>
  </si>
  <si>
    <t>ODSTRAN KRYTU ZPEVNĚNÝCH PLOCH S ASFALT POJIVEM VČET PODKLADU, ODVOZ DO 20KM</t>
  </si>
  <si>
    <t>pro stavbu parkoviště: 20,0m2*0,40+16,0m2*0,30=12.800 [A]
pro realizaci kanal.přípojky: 5,0m2*0,35=1.750 [B]
Celkem: A+B=14.550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</si>
  <si>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</si>
  <si>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113528</t>
  </si>
  <si>
    <t>ODSTRANĚNÍ CHODNÍKOVÝCH OBRUBNÍKŮ BETONOVÝCH, ODVOZ DO 20KM</t>
  </si>
  <si>
    <t xml:space="preserve">M         </t>
  </si>
  <si>
    <t>11372</t>
  </si>
  <si>
    <t>FRÉZOVÁNÍ ZPEVNĚNÝCH PLOCH ASFALTOVÝCH</t>
  </si>
  <si>
    <t>8,0m2*0,04=0.320 [A]</t>
  </si>
  <si>
    <t>123731</t>
  </si>
  <si>
    <t>ODKOP PRO SPOD STAVBU SILNIC A ŽELEZNIC TŘ. I, ODVOZ DO 1KM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</si>
  <si>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</si>
  <si>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123738</t>
  </si>
  <si>
    <t>ODKOP PRO SPOD STAVBU SILNIC A ŽELEZNIC TŘ. I, ODVOZ DO 20KM</t>
  </si>
  <si>
    <t>30,0m2-10,0m2=20.000 [A]</t>
  </si>
  <si>
    <t>125738</t>
  </si>
  <si>
    <t>VYKOPÁVKY ZE ZEMNÍKŮ A SKLÁDEK TŘ. I, ODVOZ DO 20KM
zemina pro pol.č. 18231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</si>
  <si>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ruční vykopávky, odstranění kořenů a napadávek
- pažení, vzepření a rozepření vč. přepažování (vyjma štětových stěn)
- úpravu, ochranu a očištění dna, základové spáry, stěn a svahů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položka nezahrnuje:
- práce spojené s otvírkou zemníku</t>
  </si>
  <si>
    <t>132738</t>
  </si>
  <si>
    <t>HLOUBENÍ RÝH ŠÍŘ DO 2M PAŽ I NEPAŽ TŘ. I, ODVOZ DO 20KM</t>
  </si>
  <si>
    <t>kanal.přípojka: 19,0*1.0*1.0=19.000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</si>
  <si>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</si>
  <si>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17110</t>
  </si>
  <si>
    <t>ULOŽENÍ SYPANINY DO NÁSYPŮ SE ZHUTNĚNÍM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</si>
  <si>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</si>
  <si>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17120</t>
  </si>
  <si>
    <t>ULOŽENÍ SYPANINY DO NÁSYPŮ A NA SKLÁDKY BEZ ZHUTNĚNÍ</t>
  </si>
  <si>
    <t>zemina z výkopů: 19,0+20,0+10,0=49.000 [A]</t>
  </si>
  <si>
    <t>položka zahrnuje:
- kompletní provedení zemní konstrukce do předepsaného tvaru
- ošetření úložiště po celou dobu práce v něm vč. klimatických opatření
- ztížení v okolí vedení, konstrukcí a objektů a jejich dočasné zajištění
- ztížení provádění ve ztížených podmínkách a stísněných prostorech
- ztížené ukládání sypaniny pod vodu
- ukládání po vrstvách a po jiných nutných částech (figurách) vč. dosypávek
- spouštění a nošení materiálu
- úprava, očištění a ochrana podloží a svahů
- svahování,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</si>
  <si>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17481</t>
  </si>
  <si>
    <t>ZÁSYP JAM A RÝH Z NAKUPOVANÝCH MATERIÁLŮ
nesedavá zemina nebo štěrk 5-32 mm</t>
  </si>
  <si>
    <t>kanal.přípojka: 19,0*1.0*(1.0-0,15-0,45)=7.600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</si>
  <si>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</si>
  <si>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</si>
  <si>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štěrkopísek 0-8 mm</t>
  </si>
  <si>
    <t>kanal.přípojka: 19,0*1.0*0,45-(19,0*0,0177)=8.214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</si>
  <si>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</si>
  <si>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</si>
  <si>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
vč. požadovaných hutnících zkoušek</t>
  </si>
  <si>
    <t xml:space="preserve">M2        </t>
  </si>
  <si>
    <t>položka zahrnuje úpravu pláně včetně vyrovnání výškových rozdílů. Míru zhutnění určuje projekt.</t>
  </si>
  <si>
    <t>18231</t>
  </si>
  <si>
    <t>ROZPROSTŘENÍ ORNICE V ROVINĚ V TL DO 0,10M</t>
  </si>
  <si>
    <t xml:space="preserve">koncové terénní úpravy
130,0m2=130.000 [A] </t>
  </si>
  <si>
    <t>položka zahrnuje:
nutné přemístění ornice z dočasných skládek vzdálených do 50m
rozprostření ornice v předepsané tloušťce v rovině a ve svahu do 1:5</t>
  </si>
  <si>
    <t>18241</t>
  </si>
  <si>
    <t>ZALOŽENÍ TRÁVNÍKU RUČNÍM VÝSEVEM</t>
  </si>
  <si>
    <t>koncové terénní úpravy
130,0m2=130.000 [A]</t>
  </si>
  <si>
    <t>Zahrnuje dodání předepsané travní směsi, její výsev na ornici, zalévání, první pokosení, to vše bez ohledu na sklon terénu</t>
  </si>
  <si>
    <t>18351</t>
  </si>
  <si>
    <t>CHEMICKÉ ODPLEVELENÍ
ornice před výsevem travní směsi</t>
  </si>
  <si>
    <t>položka zahrnuje celoplošný postřik a chemickou likvidace nežádoucích rostlin nebo jejích částí a zabránění jejich dalšímu růstu na urovnaném volném terénu</t>
  </si>
  <si>
    <t>Základy</t>
  </si>
  <si>
    <t>21263</t>
  </si>
  <si>
    <t>TRATIVODY KOMPLET Z TRUB Z PLAST HMOT DN DO 150MM</t>
  </si>
  <si>
    <t>odvodnění zemní pláně</t>
  </si>
  <si>
    <t>Položka platí pro kompletní konstrukce trativodů a zahrnuje zejména:
- výkop rýhy předepsaného tvaru v dané třídě těžitelnosti, výplň, zásyp trativodu včetně dopravy, uložení přebytečného materiálu, dodávky předepsaného materiálu pro výplň a zásyp
- zřízení spojovací vrstvy
- zřízení podkladu a lože trativodu z předepsaného materiálu
- dodávka a uložení trativodu předepsaného materiálu a profilu
- obsyp trativodu předepsaným materiálem
- ukončení trativodu zaústěním do potrubí nebo vodoteče, případně vybudování ukončujícího objektu (kapličky) dle VL
- veškerý materiál, výrobky a polotovary, včetně mimostaveništní a vnitrostaveništní dopravy
- nezahrnuje opláštění z geotextilie, fólie</t>
  </si>
  <si>
    <t>Vodorovné konstrukce</t>
  </si>
  <si>
    <t>45157</t>
  </si>
  <si>
    <t>PODKLADNÍ A VÝPLŇOVÉ VRSTVY Z KAMENIVA TĚŽENÉHO
štěrkopísek 0-8 mm</t>
  </si>
  <si>
    <t>kanal.přípojka: 19,0*1.0*0,15=2.850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</si>
  <si>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</si>
  <si>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</si>
  <si>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56330</t>
  </si>
  <si>
    <t>VOZOVKOVÉ VRSTVY ZE ŠTĚRKODRTI</t>
  </si>
  <si>
    <t>zpev.plocha: 310,0*(0,17+0,12)=89.900 [A]
rozš. pod obrubou: 125,0*0.25*0.15=4.688 [B]
obnova vozovky nad rýhou: 5,0m2*(0,15+0,13)=1.400 [C]
Celkem: A+B+C=95.988 [D]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</si>
  <si>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</si>
  <si>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577212</t>
  </si>
  <si>
    <t>VRSTVY PRO OBNOVU, OPRAVY - SPOJ POSTŘIK DO 0,5KG/M2</t>
  </si>
  <si>
    <t>obnova vozovky nad rýhou: 8,0m2=8.000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</si>
  <si>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
položka je určena pro obnovu asfaltového krytu drobných oprav a plošných rozpadů (vztahuje se na plochu jednotlivě do 800m2). Není určena pro souvislou obnovu asfaltového krytu (ta se vykáže položkami 572***) a pro výspravu výtluků (ta je zahrnuta v položkách 5779**).</t>
  </si>
  <si>
    <t>5774AE</t>
  </si>
  <si>
    <t>VRSTVY PRO OBNOVU A OPRAVY Z ASF BETONU ACO 11+, 11S</t>
  </si>
  <si>
    <t>obnova vozovky nad rýhou: 8,0m2*0,04=0.320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</si>
  <si>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</si>
  <si>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5774CG</t>
  </si>
  <si>
    <t>VRSTVY PRO OBNOVU A OPRAVY Z ASF BETONU ACL 16S, 16+</t>
  </si>
  <si>
    <t>obnova vozovky nad rýhou: 5,0m2*0,07=0.350 [A]</t>
  </si>
  <si>
    <t>582612</t>
  </si>
  <si>
    <t>KRYTY Z BETON DLAŽDIC SE ZÁMKEM ŠEDÝCH TL 80MM DO LOŽE Z KAM
šedá, hladká, tl. 80mm
lože kamenivo tl. 40mm, výplň spár písek</t>
  </si>
  <si>
    <t>zpev. plocha: 310,0m2=310.000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</si>
  <si>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</si>
  <si>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58920</t>
  </si>
  <si>
    <t>VÝPLŇ SPAR MODIFIKOVANÝM ASFALTEM
ošetření parcovní spáry dle TP 115, včetně profrézování spáry, čištění spáry, odhezního nátěru, výplň spar mod. zálivkou za horka, apod.</t>
  </si>
  <si>
    <t>pracovní spára: 30,0=30.000 [A]</t>
  </si>
  <si>
    <t>položka zahrnuje:
- dodávku předepsaného materiálu
- vyčištění a výplň spar tímto materiálem</t>
  </si>
  <si>
    <t>Potrubí</t>
  </si>
  <si>
    <t>87433</t>
  </si>
  <si>
    <t>POTRUBÍ Z TRUB PLASTOVÝCH ODPADNÍCH DN DO 150MM
kanalizační přípojka, včetně všech armatur a tvarů</t>
  </si>
  <si>
    <t>kanal.přípojka: 19,0=19.000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</si>
  <si>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</si>
  <si>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89712</t>
  </si>
  <si>
    <t>VPUSŤ KANALIZAČNÍ ULIČNÍ KOMPLETNÍ Z BETONOVÝCH DÍLCŮ
zat. D400, litin.mříž, kalový prostor s košem</t>
  </si>
  <si>
    <t>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</si>
  <si>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914161</t>
  </si>
  <si>
    <t>DOPRAVNÍ ZNAČKY ZÁKLADNÍ VELIKOSTI HLINÍKOVÉ FÓLIE TŘ 1 - DODÁVKA A MONTÁŽ</t>
  </si>
  <si>
    <t>položka zahrnuje:
- dodávku a montáž značek v požadovaném provedení</t>
  </si>
  <si>
    <t>914911</t>
  </si>
  <si>
    <t>SLOUPKY A STOJKY DOPRAVNÍCH ZNAČEK Z OCEL TRUBEK SE ZABETONOVÁNÍM - DODÁVKA A MONTÁŽ</t>
  </si>
  <si>
    <t>položka zahrnuje:
- sloupky a upevňovací zařízení včetně jejich osazení (betonová patka, zemní práce)</t>
  </si>
  <si>
    <t>915221</t>
  </si>
  <si>
    <t>VODOR DOPRAV ZNAČ PLASTEM STRUKTURÁLNÍ NEHLUČNÉ - DOD A POKLÁDKA</t>
  </si>
  <si>
    <t>V10b: 36,0*0,125=4.500 [A]
V10d: 29,0*0,25=7.250 [B]
Celkem: A+B=11.750 [C]</t>
  </si>
  <si>
    <t>položka zahrnuje:
- dodání a pokládku nátěrového materiálu (měří se pouze natíraná plocha)
- předznačení a reflexní úpravu</t>
  </si>
  <si>
    <t>917224</t>
  </si>
  <si>
    <t>SILNIČNÍ A CHODNÍKOVÉ OBRUBY Z BETONOVÝCH OBRUBNÍKŮ ŠÍŘ 150MM
150/250mm, vč. beton.lože</t>
  </si>
  <si>
    <t>Položka zahrnuje:
dodání a pokládku betonových obrubníků o rozměrech předepsaných zadávací dokumentací
betonové lože i boční betonovou opěrku.</t>
  </si>
  <si>
    <t>919112</t>
  </si>
  <si>
    <t>ŘEZÁNÍ ASFALTOVÉHO KRYTU VOZOVEK TL DO 100MM</t>
  </si>
  <si>
    <t>položka zahrnuje řezání vozovkové vrstvy v předepsané tloušťce, včetně spotřeby vody</t>
  </si>
  <si>
    <t>SO 251</t>
  </si>
  <si>
    <t>Armovaný svah</t>
  </si>
  <si>
    <t>POPLATKY ZA SKLÁDKU
zemina a kamení z výkopů</t>
  </si>
  <si>
    <t xml:space="preserve">pol. 122738, 122838 a 13173
78.390+11.759+0.196=90.345 [A]
 </t>
  </si>
  <si>
    <t>POPLATKY ZA SKLÁDKU
suť + beton</t>
  </si>
  <si>
    <t>pol. 966158 5.178=5.178 [A]
suť z 2 ks garáží (odhad) 50.0=50.000 [B]
Celkem: A+B=55.178 [C]</t>
  </si>
  <si>
    <t>11120</t>
  </si>
  <si>
    <t>ODSTRANĚNÍ KŘOVIN
a náletů do průměru 150mm, včetně odvozu a likvidace</t>
  </si>
  <si>
    <t>30.0*13.0=390.000 [A]</t>
  </si>
  <si>
    <t>odstranění travin, křovin a stromů do průměru 100 mm
doprava dřevin bez ohledu na vzdálenost
spálení na hromadách nebo štěpkování</t>
  </si>
  <si>
    <t>11201</t>
  </si>
  <si>
    <t>KÁCENÍ STROMŮ D KMENE DO 0,5M S ODSTRANĚNÍM PAŘEZŮ
včetně odvozu na místo určené investorem, předpoklad do 10km</t>
  </si>
  <si>
    <t>javor průměru 0.2m 9=9.000 [A]
javor průměru 0.5m 1=1.000 [B]
bříza průměru 0.2m 4=4.000 [C]
Celkem: A+B+C=14.000 [D]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</si>
  <si>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</si>
  <si>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12110</t>
  </si>
  <si>
    <t>SEJMUTÍ ORNICE NEBO LESNÍ PŮDY
včetně odvozu do meziskladu pro zpětné využití</t>
  </si>
  <si>
    <t>0.10*(45.0*9.5+29.0*6.0)=60.150 [A]</t>
  </si>
  <si>
    <t>položka zahrnuje sejmutí ornice bez ohledu na tloušťku vrstvy a její vodorovnou dopravu
nezahrnuje uložení na trvalou skládku</t>
  </si>
  <si>
    <t>122738</t>
  </si>
  <si>
    <t>ODKOPÁVKY A PROKOPÁVKY OBECNÉ TŘ. I, ODVOZ DO 20KM
včetně odvozu na skládku, hrana výkopu bude upravena dle případného výskytu skalního
masivu</t>
  </si>
  <si>
    <t>na Z.Ú. 6.1574*3.6=22.167 [A]
na K.Ú. 2.1606*4.5=9.723 [B]
pod arrm. svahem 5.0*31.0*0.3=46.500 [C]
Celkem: A+B+C=78.390 [D]</t>
  </si>
  <si>
    <t>122838</t>
  </si>
  <si>
    <t>ODKOPÁVKY A PROKOPÁVKY OBECNÉ TŘ. II, ODVOZ DO 20KM</t>
  </si>
  <si>
    <t>odhad (15% z pol. 12273)
0.15*78.39=11.759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</si>
  <si>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</si>
  <si>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13173</t>
  </si>
  <si>
    <t>HLOUBENÍ JAM ZAPAŽ I NEPAŽ TŘ. I</t>
  </si>
  <si>
    <t>pro plotové sloupky
5*(3.14*0.125*0.125)*0.8=0.196 [A]</t>
  </si>
  <si>
    <t>17180</t>
  </si>
  <si>
    <t>ULOŽENÍ SYPANINY DO NÁSYPŮ Z NAKUPOVANÝCH MATERIÁLŮ
vhodný nesoudržný materiál dle ČSN 736 133, hutnění po vrstvách o max. tl.
300mm</t>
  </si>
  <si>
    <t>plochy jsou odečteny z příčných řezů 
řez A 13.4569*(4.40+6.5+2.0)=173.594 [A]
řez B 19.8806*10.0=198.806 [B]
řez C 16.7946*(5.0+5.40+5.0)=258.637 [C]
Celkem: A+B+C=631.037 [D]</t>
  </si>
  <si>
    <t>položka zahrnuje:
- kompletní provedení zemní konstrukce (násypového tělesa včetně aktivní zóny)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</si>
  <si>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18210</t>
  </si>
  <si>
    <t>ÚPRAVA POVRCHŮ SROVNÁNÍM ÚZEMÍ</t>
  </si>
  <si>
    <t>plochy jsou odečteny z příčných řezů 
(40.1669+95.1601+315.1235)*0.15=67.568 [A]</t>
  </si>
  <si>
    <t>položka zahrnuje srovnání výškových rozdílů terénu</t>
  </si>
  <si>
    <t>18220</t>
  </si>
  <si>
    <t>ROZPROSTŘENÍ ORNICE VE SVAHU
využití původního materiálu, včetně dopravy z meziskladu</t>
  </si>
  <si>
    <t>položka zahrnuje:
nutné přemístění ornice z dočasných skládek vzdálených do 50m
rozprostření ornice v předepsané tloušťce ve svahu přes 1:5</t>
  </si>
  <si>
    <t>ROZPROSTŘENÍ ORNICE VE SVAHU
dotlačení humózní vrstvy do líce armovaného svahu</t>
  </si>
  <si>
    <t>1.8046*(7.30+31.55+8.30)=85.087 [A]</t>
  </si>
  <si>
    <t>viz. pol. č. 18220
plochy jsou odečteny z příčných řezů 
40.1669+95.1601+315.1235=450.451 [A]</t>
  </si>
  <si>
    <t>CHEMICKÉ ODPLEVELENÍ</t>
  </si>
  <si>
    <t>plochy jsou odečteny z příčných řezů 
40.1669+95.1601+315.1235=450.451 [A]</t>
  </si>
  <si>
    <t>21264</t>
  </si>
  <si>
    <t>TRATIVODY KOMPLET Z TRUB Z PLAST HMOT DN DO 200MM
včetně obsypu ŠD</t>
  </si>
  <si>
    <t>za rubem 3.5+27.5+6.5=37.500 [A]
vyústění 4.8+4.8+5.35=14.950 [B]
Celkem: A+B=52.450 [C]</t>
  </si>
  <si>
    <t>27152</t>
  </si>
  <si>
    <t>POLŠTÁŘE POD ZÁKLADY Z KAMENIVA DRCENÉHO
drenážní a sanační poštář pod armovaným svahem</t>
  </si>
  <si>
    <t>1.2449*(3.5+31.0+8.3)=53.282 [A]</t>
  </si>
  <si>
    <t>položka zahrnuje dodávku předepsaného kameniva, mimostaveništní a vnitrostaveništní dopravu a jeho uložení
není-li v zadávací dokumentaci uvedeno jinak, jedná se o nakupovaný materiál</t>
  </si>
  <si>
    <t>28994</t>
  </si>
  <si>
    <t>OPLÁŠTĚNÍ (ZPEVNĚNÍ) Z OCELOVÝCH SÍTÍ (A MŘÍŽOVIN)
ocel.panely do líce svahu, včetně dilatačních a spojovacích prvků, včetně
protierozní rohože v líci s travním semenem, dopravy a osazení</t>
  </si>
  <si>
    <t>Z.Ú. 7.3*2.55=18.615 [A]
střed 2.0*2.55+6.0*3.25+3.5*3.85+20.1*4.5=128.525 [B]
K.Ú. 3.6*4.5+4.3*3.0=29.100 [C]
Celkem: A+B+C=176.240 [D]</t>
  </si>
  <si>
    <t>Položka zahrnuje:
- dodávku předepsaných sítí
- úpravu, očištění a ochranu podkladu
- přichycení k podkladu, případně zatížení
- úpravy spojů a zajištění okrajů
- úpravy pro odvodnění
- nutné přesahy
- mimostaveništní a vnitrostaveništní dopravu</t>
  </si>
  <si>
    <t>28996</t>
  </si>
  <si>
    <t>OPLÁŠTĚNÍ (ZPEVNĚNÍ) SÍŤOVINOU Z PLASTICKÝCH HMOT
jednoosá geomříž o tahové pevnosti min. 120 kN/m, včetně dopravy, pokládky a případného kotvení při styku se skalním masivem</t>
  </si>
  <si>
    <t>první 4 vrstvy odspoda a uvažováno s 10% ztrátovného
Z.Ú. 1.1*(4.9*3.6)=19.404 [A]
střed 1.1*((20.1+23.4+29.3+31.1)*3.6)=411.444 [B]
K.Ú. 1.1*((3.6+3.6+7.0+7.9)*3.6)=87.516 [C]
Celkem: A+B+C=518.364 [D]</t>
  </si>
  <si>
    <t>Položka zahrnuje:
- dodávku předepsané síťoviny
- úpravu, očištění a ochranu podkladu
- přichycení k podkladu, případně zatížení
- úpravy spojů a zajištění okrajů
- úpravy pro odvodnění
- nutné přesahy
- mimostaveništní a vnitrostaveništní dopravu</t>
  </si>
  <si>
    <t>OPLÁŠTĚNÍ (ZPEVNĚNÍ) SÍŤOVINOU Z PLASTICKÝCH HMOT
jednoosá geomříž o tahové pevnosti min. 80 kN/m, včetně dopravy, pokládky a případného kotvení při styku se skalním masivem</t>
  </si>
  <si>
    <t>první 4 vrstvy odshora a uvažováno s 10% ztrátovného
Z.Ú. 1.1*((6.2+6.4+5.3+5.6)*3.6)=93.060 [A]
střed 1.1*((30.7+30.3+29.3+29.5)*3.6)=474.408 [B]
K.Ú. 1.1*((7.7+7.6+7.4+7.3)*3.6)=118.800 [C]
Celkem: A+B+C=686.268 [D]</t>
  </si>
  <si>
    <t>28997</t>
  </si>
  <si>
    <t>OPLÁŠTĚNÍ (ZPEVNĚNÍ) Z GEOTEXTILIE A GEOMŘÍŽOVIN
geotextílie na rubu gabionu o min. gramáži 300g/m2</t>
  </si>
  <si>
    <t>0.8*5.0+5.46*0.8+10.0*0.9+12.0*1.0+3.0*1.0=32.368 [A]</t>
  </si>
  <si>
    <t>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</t>
  </si>
  <si>
    <t>Svislé konstrukce</t>
  </si>
  <si>
    <t>3272A1</t>
  </si>
  <si>
    <t>ZDI OPĚR, ZÁRUB, NÁBŘEŽ Z GABIONŮ RUČNĚ ROVNANÝCH, DRÁT O2,2MM, POVRCHOVÁ ÚPRAVA Zn + Al</t>
  </si>
  <si>
    <t>1.0*(0.8*5.0+5.46*0.8+10.0*0.9+12.0*1.0+3.0*1.0)=32.368 [A]</t>
  </si>
  <si>
    <t>- položka zahrnuje dodávku a osazení drátěných košů s výplní lomovým kamenem.
- gabionové matrace se vykazují v pol.č.2722**.</t>
  </si>
  <si>
    <t>461313</t>
  </si>
  <si>
    <t>PATKY Z PROSTÉHO BETONU C16/20
včetněztraceného bednění z plastových trub DN 300</t>
  </si>
  <si>
    <t>pro kotvení zábradelních sloupků do gabionů
19*(3.14*0.15*0.15)*0.8=1.074 [A]
plotové sloupky
5*(3.14*0.125*0.125)*0.8=0.196 [B]
Celkem: A+B=1.270 [C]</t>
  </si>
  <si>
    <t>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</t>
  </si>
  <si>
    <t>Přidružená stavební výroba</t>
  </si>
  <si>
    <t>76792</t>
  </si>
  <si>
    <t>OPLOCENÍ Z DRÁTĚNÉHO PLETIVA POTAŽENÉHO PLASTEM
včetně sloupků kotvených do bet. patek</t>
  </si>
  <si>
    <t>posun oplocení 
1.5*8.5=12.750 [A]</t>
  </si>
  <si>
    <t>- položka zahrnuje vedle vlastního pletiva i rámy, rošty, lišty, kování, podpěrné, závěsné, upevňovací prvky, spojovací a těsnící materiál, pomocný materiál, kompletní povrchovou úpravu.
- nejsou zahrnuty sloupky, jejich základové konstrukce a zemní práce, které se vykazují v samostatných položkách 338**, 272**, 26A**, 13***, není zahrnuta podezdívka (272**)
- součástí položky je  případně i ostnatý drát, uvažovaná plocha se pak vypočítává po horní hranu drátu.</t>
  </si>
  <si>
    <t>9112B1</t>
  </si>
  <si>
    <t>ZÁBRADLÍ MOSTNÍ SE SVISLOU VÝPLNÍ - DODÁVKA A MONTÁŽ</t>
  </si>
  <si>
    <t>4.0+27.5+3.5=35.000 [A]</t>
  </si>
  <si>
    <t>položka zahrnuje:
dodání zábradlí včetně předepsané povrchové úpravy
kotvení sloupků, t.j. kotevní desky, šrouby z nerez oceli, vrty a zálivku, pokud zadávací dokumentace nestanoví jinak
případné nivelační hmoty pod kotevní desky</t>
  </si>
  <si>
    <t>936501</t>
  </si>
  <si>
    <t>DROBNÉ DOPLŇK KONSTR KOVOVÉ NEREZ
kotvy pro kotvení zábradelních sloupků</t>
  </si>
  <si>
    <t xml:space="preserve">KG        </t>
  </si>
  <si>
    <t>19*4*0.5=38.000 [A]</t>
  </si>
  <si>
    <t>položka zahrnuje:
- dílenská dokumentace, včetně technologického předpisu spojování
- dodání  materiálu  v požadované kvalitě a výroba konstrukce i dílenská (včetně  pomůcek,  přípravků a prostředků pro výrobu) bez ohledu na náročnost a její hmotnost, dílenská montáž
- dodání spojovacího materiálu
- zřízení  montážních  a  dilatačních  spojů,  spar, včetně potřebných úprav, vložek, opracování, očištění a ošetření
- podpěr. konstr. a lešení všech druhů pro montáž konstrukcí i doplňkových, včetně požadovaných otvorů, ochranných a bezpečnostních opatření a základů pro tyto konstrukce a lešení
- jakákoliv doprava a manipulace dílců  a  montážních  sestav,  včetně  dopravy konstrukce z výrobny na stavbu
- montáž konstrukce na staveništi, včetně montážních prostředků a pomůcek a zednických výpomocí
- výplň, těsnění a tmelení spar a spojů
- čištění konstrukce a odstranění všech vrubů (vrypy, otlačeniny a pod.)
- všechny druhy ocelového kotvení
- dílenskou přejímku a montážní prohlídku, včetně požadovaných dokladů
- zřízení kotevních otvorů nebo jam, nejsou-li částí jiné konstrukce, jejich úpravy, očištění a ošetření
- osazení kotvení nebo přímo částí konstrukce do podpůrné konstrukce nebo do zeminy
- výplň kotevních otvorů  (příp.  podlití  patních  desek)  maltou,  betonem  nebo  jinou speciální hmotou, vyplnění jam zeminou
- předepsanou protikorozní ochranu a nátěry konstrukcí
- osazení měřících zařízení a úpravy pro ně
- ochranná opatření před účinky bludných proudů</t>
  </si>
  <si>
    <t>966138</t>
  </si>
  <si>
    <t>BOURÁNÍ KONSTRUKCÍ Z KAMENE NA MC S ODVOZEM DO 20KM
včetně odvozu a skládkovného, příp. budou kamenné bloky odvezeny na místo určené investorem</t>
  </si>
  <si>
    <t>před Z.Ú., před zdí a podél zdi
9.0*2.5*0.5+4.0*(1.7+0.5)*0.5+12.0*1.0*0.5=21.650 [A]
zeď v havarijním stavu, před skalním masivem
29.0*2.0*0.5=29.000 [B]
na K.Ú. 4.5*(1.0+0.4)*0.8=5.040 [C]
Celkem: A+B+C=55.690 [D]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</si>
  <si>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</si>
  <si>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966158</t>
  </si>
  <si>
    <t>BOURÁNÍ KONSTRUKCÍ Z PROST BETONU S ODVOZEM DO 20KM
včetně odvozu a skládkovného</t>
  </si>
  <si>
    <t>bet.sokl 6.0*(1.1+0.4)*0.35=3.150 [A]
bet. zídka kolmá na arm. svah 2.6*(0.9+0.4)*0.6=2.028 [B]
Celkem: A+B=5.178 [C]</t>
  </si>
  <si>
    <t>966842</t>
  </si>
  <si>
    <t>ODSTRANĚNÍ OPLOCENÍ Z DRÁT PLETIVA
včetně sloupků</t>
  </si>
  <si>
    <t>8.5=8.500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</si>
  <si>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,
- položka zahrnuje i odstranění sloupků z jiného materiálu, odstranění vrat a vrátek.</t>
  </si>
  <si>
    <t>981138</t>
  </si>
  <si>
    <t>DEMOLICE BUDOV CIHEL S PODÍLEM KONSTR DO 10%, ODVOZ DO 20KM</t>
  </si>
  <si>
    <t xml:space="preserve">M3OP      </t>
  </si>
  <si>
    <t>demolice 2 garáží
8.4*5.5*3.3=152.460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</si>
  <si>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 
- rozpojení zdiva na suť schopnou odvozu na skládku
- kropení a vytváření vodní clony
- bezpečnostní opatření, vyplývající z předpisů o bezpečnosti práce
- podpěrné konstrukce jakékoli výšky
- úpravu pláně po demolici s návazností na přilehlý terén
- odpojení od sousedních nedemolovaných objektů
- jakékoli lešení a práce bez pevné pracovní podlahy
- naložení, dopravu a složení suti
- ochranná ohrazení a sítě
- ochranná zařízení proti poškození okolních objektů
- eventuelní nutnou asistenci požárních či bezpečnostních sborů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</si>
</sst>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001'!H64</f>
        <v>0</v>
      </c>
      <c r="D11" s="10">
        <f>'SO 001'!P64</f>
        <v>0</v>
      </c>
      <c r="E11" s="10">
        <f>C11+D11</f>
        <v>0</v>
      </c>
    </row>
    <row r="12" spans="1:5" ht="12.75" customHeight="1">
      <c r="A12" s="6" t="s">
        <v>91</v>
      </c>
      <c r="B12" s="6" t="s">
        <v>92</v>
      </c>
      <c r="C12" s="10">
        <f>'SO 101'!H128</f>
        <v>0</v>
      </c>
      <c r="D12" s="10">
        <f>'SO 101'!P128</f>
        <v>0</v>
      </c>
      <c r="E12" s="10">
        <f>C12+D12</f>
        <v>0</v>
      </c>
    </row>
    <row r="13" spans="1:5" ht="12.75" customHeight="1">
      <c r="A13" s="6" t="s">
        <v>214</v>
      </c>
      <c r="B13" s="6" t="s">
        <v>215</v>
      </c>
      <c r="C13" s="10">
        <f>'SO 251'!H128</f>
        <v>0</v>
      </c>
      <c r="D13" s="10">
        <f>'SO 251'!P128</f>
        <v>0</v>
      </c>
      <c r="E13" s="10">
        <f>C13+D13</f>
        <v>0</v>
      </c>
    </row>
  </sheetData>
  <sheetProtection formatColumns="0"/>
  <hyperlinks>
    <hyperlink ref="A11" location="#'SO 001'!A1" tooltip="Odkaz na stranku objektu [SO 001]" display="SO 001"/>
    <hyperlink ref="A12" location="#'SO 101'!A1" tooltip="Odkaz na stranku objektu [SO 101]" display="SO 101"/>
    <hyperlink ref="A13" location="#'SO 251'!A1" tooltip="Odkaz na stranku objektu [SO 251]" display="SO 251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76.5">
      <c r="A12" s="6">
        <v>1</v>
      </c>
      <c r="B12" s="6" t="s">
        <v>43</v>
      </c>
      <c r="C12" s="6" t="s">
        <v>44</v>
      </c>
      <c r="D12" s="6" t="s">
        <v>45</v>
      </c>
      <c r="E12" s="6" t="s">
        <v>46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47</v>
      </c>
    </row>
    <row r="14" spans="1:16" ht="114.75">
      <c r="A14" s="6">
        <v>2</v>
      </c>
      <c r="B14" s="6" t="s">
        <v>48</v>
      </c>
      <c r="C14" s="6" t="s">
        <v>44</v>
      </c>
      <c r="D14" s="6" t="s">
        <v>49</v>
      </c>
      <c r="E14" s="6" t="s">
        <v>46</v>
      </c>
      <c r="F14" s="8">
        <v>1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50</v>
      </c>
    </row>
    <row r="16" ht="12.75">
      <c r="D16" s="12" t="s">
        <v>47</v>
      </c>
    </row>
    <row r="17" spans="1:16" ht="89.25">
      <c r="A17" s="6">
        <v>3</v>
      </c>
      <c r="B17" s="6" t="s">
        <v>51</v>
      </c>
      <c r="C17" s="6" t="s">
        <v>44</v>
      </c>
      <c r="D17" s="6" t="s">
        <v>52</v>
      </c>
      <c r="E17" s="6" t="s">
        <v>46</v>
      </c>
      <c r="F17" s="8">
        <v>1</v>
      </c>
      <c r="G17" s="11"/>
      <c r="H17" s="10">
        <f>ROUND((G17*F17),2)</f>
        <v>0</v>
      </c>
      <c r="O17">
        <f>rekapitulace!H8</f>
        <v>21</v>
      </c>
      <c r="P17">
        <f>O17/100*H17</f>
        <v>0</v>
      </c>
    </row>
    <row r="18" ht="12.75">
      <c r="D18" s="12" t="s">
        <v>50</v>
      </c>
    </row>
    <row r="19" ht="12.75">
      <c r="D19" s="12" t="s">
        <v>47</v>
      </c>
    </row>
    <row r="20" spans="1:16" ht="51">
      <c r="A20" s="6">
        <v>4</v>
      </c>
      <c r="B20" s="6" t="s">
        <v>53</v>
      </c>
      <c r="C20" s="6" t="s">
        <v>44</v>
      </c>
      <c r="D20" s="6" t="s">
        <v>54</v>
      </c>
      <c r="E20" s="6" t="s">
        <v>46</v>
      </c>
      <c r="F20" s="8">
        <v>1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12.75">
      <c r="D21" s="12" t="s">
        <v>50</v>
      </c>
    </row>
    <row r="22" ht="12.75">
      <c r="D22" s="12" t="s">
        <v>47</v>
      </c>
    </row>
    <row r="23" spans="1:16" ht="12.75">
      <c r="A23" s="6">
        <v>5</v>
      </c>
      <c r="B23" s="6" t="s">
        <v>55</v>
      </c>
      <c r="C23" s="6" t="s">
        <v>44</v>
      </c>
      <c r="D23" s="6" t="s">
        <v>56</v>
      </c>
      <c r="E23" s="6" t="s">
        <v>46</v>
      </c>
      <c r="F23" s="8">
        <v>1</v>
      </c>
      <c r="G23" s="11"/>
      <c r="H23" s="10">
        <f>ROUND((G23*F23),2)</f>
        <v>0</v>
      </c>
      <c r="O23">
        <f>rekapitulace!H8</f>
        <v>21</v>
      </c>
      <c r="P23">
        <f>O23/100*H23</f>
        <v>0</v>
      </c>
    </row>
    <row r="24" ht="12.75">
      <c r="D24" s="12" t="s">
        <v>50</v>
      </c>
    </row>
    <row r="25" ht="12.75">
      <c r="D25" s="12" t="s">
        <v>57</v>
      </c>
    </row>
    <row r="26" spans="1:16" ht="51">
      <c r="A26" s="6">
        <v>6</v>
      </c>
      <c r="B26" s="6" t="s">
        <v>58</v>
      </c>
      <c r="C26" s="6" t="s">
        <v>44</v>
      </c>
      <c r="D26" s="6" t="s">
        <v>59</v>
      </c>
      <c r="E26" s="6" t="s">
        <v>46</v>
      </c>
      <c r="F26" s="8">
        <v>1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50</v>
      </c>
    </row>
    <row r="28" ht="12.75">
      <c r="D28" s="12" t="s">
        <v>57</v>
      </c>
    </row>
    <row r="29" spans="1:16" ht="25.5">
      <c r="A29" s="6">
        <v>7</v>
      </c>
      <c r="B29" s="6" t="s">
        <v>60</v>
      </c>
      <c r="C29" s="6" t="s">
        <v>44</v>
      </c>
      <c r="D29" s="6" t="s">
        <v>61</v>
      </c>
      <c r="E29" s="6" t="s">
        <v>46</v>
      </c>
      <c r="F29" s="8">
        <v>1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12.75">
      <c r="D30" s="12" t="s">
        <v>62</v>
      </c>
    </row>
    <row r="31" ht="12.75">
      <c r="D31" s="12" t="s">
        <v>57</v>
      </c>
    </row>
    <row r="32" spans="1:16" ht="12.75">
      <c r="A32" s="6">
        <v>8</v>
      </c>
      <c r="B32" s="6" t="s">
        <v>63</v>
      </c>
      <c r="C32" s="6" t="s">
        <v>44</v>
      </c>
      <c r="D32" s="6" t="s">
        <v>64</v>
      </c>
      <c r="E32" s="6" t="s">
        <v>65</v>
      </c>
      <c r="F32" s="8">
        <v>1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50</v>
      </c>
    </row>
    <row r="34" ht="89.25">
      <c r="D34" s="12" t="s">
        <v>66</v>
      </c>
    </row>
    <row r="35" spans="1:16" ht="216.75">
      <c r="A35" s="6">
        <v>9</v>
      </c>
      <c r="B35" s="6" t="s">
        <v>67</v>
      </c>
      <c r="C35" s="6" t="s">
        <v>44</v>
      </c>
      <c r="D35" s="6" t="s">
        <v>68</v>
      </c>
      <c r="E35" s="6" t="s">
        <v>46</v>
      </c>
      <c r="F35" s="8">
        <v>1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12.75">
      <c r="D36" s="12" t="s">
        <v>50</v>
      </c>
    </row>
    <row r="37" ht="25.5">
      <c r="D37" s="12" t="s">
        <v>69</v>
      </c>
    </row>
    <row r="38" spans="1:16" ht="38.25">
      <c r="A38" s="6">
        <v>11</v>
      </c>
      <c r="B38" s="6" t="s">
        <v>70</v>
      </c>
      <c r="C38" s="6" t="s">
        <v>71</v>
      </c>
      <c r="D38" s="6" t="s">
        <v>72</v>
      </c>
      <c r="E38" s="6" t="s">
        <v>46</v>
      </c>
      <c r="F38" s="8">
        <v>1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50</v>
      </c>
    </row>
    <row r="40" ht="12.75">
      <c r="D40" s="12" t="s">
        <v>57</v>
      </c>
    </row>
    <row r="41" spans="1:16" ht="38.25">
      <c r="A41" s="6">
        <v>12</v>
      </c>
      <c r="B41" s="6" t="s">
        <v>70</v>
      </c>
      <c r="C41" s="6" t="s">
        <v>73</v>
      </c>
      <c r="D41" s="6" t="s">
        <v>74</v>
      </c>
      <c r="E41" s="6" t="s">
        <v>46</v>
      </c>
      <c r="F41" s="8">
        <v>1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12.75">
      <c r="D42" s="12" t="s">
        <v>75</v>
      </c>
    </row>
    <row r="43" ht="12.75">
      <c r="D43" s="12" t="s">
        <v>57</v>
      </c>
    </row>
    <row r="44" spans="1:16" ht="191.25">
      <c r="A44" s="6">
        <v>13</v>
      </c>
      <c r="B44" s="6" t="s">
        <v>70</v>
      </c>
      <c r="C44" s="6" t="s">
        <v>76</v>
      </c>
      <c r="D44" s="6" t="s">
        <v>77</v>
      </c>
      <c r="E44" s="6" t="s">
        <v>46</v>
      </c>
      <c r="F44" s="8">
        <v>1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12.75">
      <c r="D45" s="12" t="s">
        <v>50</v>
      </c>
    </row>
    <row r="46" ht="12.75">
      <c r="D46" s="12" t="s">
        <v>57</v>
      </c>
    </row>
    <row r="47" spans="1:16" ht="12.75" customHeight="1">
      <c r="A47" s="13"/>
      <c r="B47" s="13"/>
      <c r="C47" s="13" t="s">
        <v>42</v>
      </c>
      <c r="D47" s="13" t="s">
        <v>41</v>
      </c>
      <c r="E47" s="13"/>
      <c r="F47" s="13"/>
      <c r="G47" s="13"/>
      <c r="H47" s="13">
        <f>SUM(H12:H46)</f>
        <v>0</v>
      </c>
      <c r="P47">
        <f>ROUND(SUM(P12:P46),2)</f>
        <v>0</v>
      </c>
    </row>
    <row r="49" spans="1:8" ht="12.75" customHeight="1">
      <c r="A49" s="7"/>
      <c r="B49" s="7"/>
      <c r="C49" s="7" t="s">
        <v>79</v>
      </c>
      <c r="D49" s="7" t="s">
        <v>78</v>
      </c>
      <c r="E49" s="7"/>
      <c r="F49" s="9"/>
      <c r="G49" s="7"/>
      <c r="H49" s="9"/>
    </row>
    <row r="50" spans="1:16" ht="114.75">
      <c r="A50" s="6">
        <v>10</v>
      </c>
      <c r="B50" s="6" t="s">
        <v>80</v>
      </c>
      <c r="C50" s="6" t="s">
        <v>71</v>
      </c>
      <c r="D50" s="6" t="s">
        <v>81</v>
      </c>
      <c r="E50" s="6" t="s">
        <v>46</v>
      </c>
      <c r="F50" s="8">
        <v>1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63.75">
      <c r="D51" s="12" t="s">
        <v>82</v>
      </c>
    </row>
    <row r="52" ht="63.75">
      <c r="D52" s="12" t="s">
        <v>83</v>
      </c>
    </row>
    <row r="53" spans="1:16" ht="12.75" customHeight="1">
      <c r="A53" s="13"/>
      <c r="B53" s="13"/>
      <c r="C53" s="13" t="s">
        <v>79</v>
      </c>
      <c r="D53" s="13" t="s">
        <v>78</v>
      </c>
      <c r="E53" s="13"/>
      <c r="F53" s="13"/>
      <c r="G53" s="13"/>
      <c r="H53" s="13">
        <f>SUM(H50:H52)</f>
        <v>0</v>
      </c>
      <c r="P53">
        <f>ROUND(SUM(P50:P52),2)</f>
        <v>0</v>
      </c>
    </row>
    <row r="55" spans="1:16" ht="12.75" customHeight="1">
      <c r="A55" s="13"/>
      <c r="B55" s="13"/>
      <c r="C55" s="13"/>
      <c r="D55" s="13" t="s">
        <v>84</v>
      </c>
      <c r="E55" s="13"/>
      <c r="F55" s="13"/>
      <c r="G55" s="13"/>
      <c r="H55" s="13">
        <f>+H47+H53</f>
        <v>0</v>
      </c>
      <c r="P55">
        <f>+P47+P53</f>
        <v>0</v>
      </c>
    </row>
    <row r="57" spans="1:8" ht="12.75" customHeight="1">
      <c r="A57" s="7" t="s">
        <v>85</v>
      </c>
      <c r="B57" s="7"/>
      <c r="C57" s="7"/>
      <c r="D57" s="7"/>
      <c r="E57" s="7"/>
      <c r="F57" s="7"/>
      <c r="G57" s="7"/>
      <c r="H57" s="7"/>
    </row>
    <row r="58" spans="1:8" ht="12.75" customHeight="1">
      <c r="A58" s="7"/>
      <c r="B58" s="7"/>
      <c r="C58" s="7"/>
      <c r="D58" s="7" t="s">
        <v>86</v>
      </c>
      <c r="E58" s="7"/>
      <c r="F58" s="7"/>
      <c r="G58" s="7"/>
      <c r="H58" s="7"/>
    </row>
    <row r="59" spans="1:16" ht="12.75" customHeight="1">
      <c r="A59" s="13"/>
      <c r="B59" s="13"/>
      <c r="C59" s="13"/>
      <c r="D59" s="13" t="s">
        <v>87</v>
      </c>
      <c r="E59" s="13"/>
      <c r="F59" s="13"/>
      <c r="G59" s="13"/>
      <c r="H59" s="13">
        <v>0</v>
      </c>
      <c r="P59">
        <v>0</v>
      </c>
    </row>
    <row r="60" spans="1:8" ht="12.75" customHeight="1">
      <c r="A60" s="13"/>
      <c r="B60" s="13"/>
      <c r="C60" s="13"/>
      <c r="D60" s="13" t="s">
        <v>88</v>
      </c>
      <c r="E60" s="13"/>
      <c r="F60" s="13"/>
      <c r="G60" s="13"/>
      <c r="H60" s="13"/>
    </row>
    <row r="61" spans="1:16" ht="12.75" customHeight="1">
      <c r="A61" s="13"/>
      <c r="B61" s="13"/>
      <c r="C61" s="13"/>
      <c r="D61" s="13" t="s">
        <v>89</v>
      </c>
      <c r="E61" s="13"/>
      <c r="F61" s="13"/>
      <c r="G61" s="13"/>
      <c r="H61" s="13">
        <v>0</v>
      </c>
      <c r="P61">
        <v>0</v>
      </c>
    </row>
    <row r="62" spans="1:16" ht="12.75" customHeight="1">
      <c r="A62" s="13"/>
      <c r="B62" s="13"/>
      <c r="C62" s="13"/>
      <c r="D62" s="13" t="s">
        <v>90</v>
      </c>
      <c r="E62" s="13"/>
      <c r="F62" s="13"/>
      <c r="G62" s="13"/>
      <c r="H62" s="13">
        <f>H59+H61</f>
        <v>0</v>
      </c>
      <c r="P62">
        <f>P59+P61</f>
        <v>0</v>
      </c>
    </row>
    <row r="64" spans="1:16" ht="12.75" customHeight="1">
      <c r="A64" s="13"/>
      <c r="B64" s="13"/>
      <c r="C64" s="13"/>
      <c r="D64" s="13" t="s">
        <v>90</v>
      </c>
      <c r="E64" s="13"/>
      <c r="F64" s="13"/>
      <c r="G64" s="13"/>
      <c r="H64" s="13">
        <f>H55+H62</f>
        <v>0</v>
      </c>
      <c r="P64">
        <f>P55+P62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91</v>
      </c>
      <c r="D5" s="5" t="s">
        <v>92</v>
      </c>
      <c r="E5" s="5"/>
    </row>
    <row r="6" spans="1:5" ht="12.75" customHeight="1">
      <c r="A6" t="s">
        <v>18</v>
      </c>
      <c r="C6" s="5" t="s">
        <v>91</v>
      </c>
      <c r="D6" s="5" t="s">
        <v>92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93</v>
      </c>
      <c r="C12" s="6" t="s">
        <v>44</v>
      </c>
      <c r="D12" s="6" t="s">
        <v>94</v>
      </c>
      <c r="E12" s="6" t="s">
        <v>95</v>
      </c>
      <c r="F12" s="8">
        <v>39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96</v>
      </c>
    </row>
    <row r="14" ht="25.5">
      <c r="D14" s="12" t="s">
        <v>97</v>
      </c>
    </row>
    <row r="15" spans="1:16" ht="12.75">
      <c r="A15" s="6">
        <v>2</v>
      </c>
      <c r="B15" s="6" t="s">
        <v>98</v>
      </c>
      <c r="C15" s="6" t="s">
        <v>44</v>
      </c>
      <c r="D15" s="6" t="s">
        <v>99</v>
      </c>
      <c r="E15" s="6" t="s">
        <v>100</v>
      </c>
      <c r="F15" s="8">
        <v>33.91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38.25">
      <c r="D16" s="12" t="s">
        <v>101</v>
      </c>
    </row>
    <row r="17" ht="25.5">
      <c r="D17" s="12" t="s">
        <v>97</v>
      </c>
    </row>
    <row r="18" spans="1:16" ht="12.75" customHeight="1">
      <c r="A18" s="13"/>
      <c r="B18" s="13"/>
      <c r="C18" s="13" t="s">
        <v>42</v>
      </c>
      <c r="D18" s="13" t="s">
        <v>41</v>
      </c>
      <c r="E18" s="13"/>
      <c r="F18" s="13"/>
      <c r="G18" s="13"/>
      <c r="H18" s="13">
        <f>SUM(H12:H17)</f>
        <v>0</v>
      </c>
      <c r="P18">
        <f>ROUND(SUM(P12:P17),2)</f>
        <v>0</v>
      </c>
    </row>
    <row r="20" spans="1:8" ht="12.75" customHeight="1">
      <c r="A20" s="7"/>
      <c r="B20" s="7"/>
      <c r="C20" s="7" t="s">
        <v>24</v>
      </c>
      <c r="D20" s="7" t="s">
        <v>102</v>
      </c>
      <c r="E20" s="7"/>
      <c r="F20" s="9"/>
      <c r="G20" s="7"/>
      <c r="H20" s="9"/>
    </row>
    <row r="21" spans="1:16" ht="25.5">
      <c r="A21" s="6">
        <v>3</v>
      </c>
      <c r="B21" s="6" t="s">
        <v>103</v>
      </c>
      <c r="C21" s="6" t="s">
        <v>44</v>
      </c>
      <c r="D21" s="6" t="s">
        <v>104</v>
      </c>
      <c r="E21" s="6" t="s">
        <v>95</v>
      </c>
      <c r="F21" s="8">
        <v>14.55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38.25">
      <c r="D22" s="12" t="s">
        <v>105</v>
      </c>
    </row>
    <row r="23" ht="63.75">
      <c r="D23" s="12" t="s">
        <v>106</v>
      </c>
    </row>
    <row r="24" spans="1:16" ht="12.75">
      <c r="A24" s="6">
        <v>4</v>
      </c>
      <c r="B24" s="6" t="s">
        <v>107</v>
      </c>
      <c r="C24" s="6" t="s">
        <v>44</v>
      </c>
      <c r="D24" s="6" t="s">
        <v>108</v>
      </c>
      <c r="E24" s="6" t="s">
        <v>109</v>
      </c>
      <c r="F24" s="8">
        <v>19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63.75">
      <c r="D25" s="12" t="s">
        <v>106</v>
      </c>
    </row>
    <row r="26" spans="1:16" ht="12.75">
      <c r="A26" s="6">
        <v>5</v>
      </c>
      <c r="B26" s="6" t="s">
        <v>110</v>
      </c>
      <c r="C26" s="6" t="s">
        <v>44</v>
      </c>
      <c r="D26" s="6" t="s">
        <v>111</v>
      </c>
      <c r="E26" s="6" t="s">
        <v>95</v>
      </c>
      <c r="F26" s="8">
        <v>0.32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112</v>
      </c>
    </row>
    <row r="28" ht="63.75">
      <c r="D28" s="12" t="s">
        <v>106</v>
      </c>
    </row>
    <row r="29" spans="1:16" ht="12.75">
      <c r="A29" s="6">
        <v>6</v>
      </c>
      <c r="B29" s="6" t="s">
        <v>113</v>
      </c>
      <c r="C29" s="6" t="s">
        <v>44</v>
      </c>
      <c r="D29" s="6" t="s">
        <v>114</v>
      </c>
      <c r="E29" s="6" t="s">
        <v>95</v>
      </c>
      <c r="F29" s="8">
        <v>10</v>
      </c>
      <c r="G29" s="11"/>
      <c r="H29" s="10">
        <f>ROUND((G29*F29),2)</f>
        <v>0</v>
      </c>
      <c r="O29">
        <f>rekapitulace!H8</f>
        <v>21</v>
      </c>
      <c r="P29">
        <f>O29/100*H29</f>
        <v>0</v>
      </c>
    </row>
    <row r="30" ht="369.75">
      <c r="D30" s="12" t="s">
        <v>115</v>
      </c>
    </row>
    <row r="31" spans="1:16" ht="12.75">
      <c r="A31" s="6">
        <v>7</v>
      </c>
      <c r="B31" s="6" t="s">
        <v>116</v>
      </c>
      <c r="C31" s="6" t="s">
        <v>44</v>
      </c>
      <c r="D31" s="6" t="s">
        <v>117</v>
      </c>
      <c r="E31" s="6" t="s">
        <v>95</v>
      </c>
      <c r="F31" s="8">
        <v>30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369.75">
      <c r="D32" s="12" t="s">
        <v>115</v>
      </c>
    </row>
    <row r="33" spans="1:16" ht="12.75">
      <c r="A33" s="6">
        <v>7</v>
      </c>
      <c r="B33" s="6" t="s">
        <v>116</v>
      </c>
      <c r="C33" s="6" t="s">
        <v>24</v>
      </c>
      <c r="D33" s="6" t="s">
        <v>117</v>
      </c>
      <c r="E33" s="6" t="s">
        <v>95</v>
      </c>
      <c r="F33" s="8">
        <v>20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118</v>
      </c>
    </row>
    <row r="35" ht="369.75">
      <c r="D35" s="12" t="s">
        <v>115</v>
      </c>
    </row>
    <row r="36" spans="1:16" ht="25.5">
      <c r="A36" s="6">
        <v>8</v>
      </c>
      <c r="B36" s="6" t="s">
        <v>119</v>
      </c>
      <c r="C36" s="6" t="s">
        <v>44</v>
      </c>
      <c r="D36" s="6" t="s">
        <v>120</v>
      </c>
      <c r="E36" s="6" t="s">
        <v>95</v>
      </c>
      <c r="F36" s="8">
        <v>13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306">
      <c r="D37" s="12" t="s">
        <v>121</v>
      </c>
    </row>
    <row r="38" spans="1:16" ht="12.75">
      <c r="A38" s="6">
        <v>9</v>
      </c>
      <c r="B38" s="6" t="s">
        <v>122</v>
      </c>
      <c r="C38" s="6" t="s">
        <v>44</v>
      </c>
      <c r="D38" s="6" t="s">
        <v>123</v>
      </c>
      <c r="E38" s="6" t="s">
        <v>95</v>
      </c>
      <c r="F38" s="8">
        <v>19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124</v>
      </c>
    </row>
    <row r="40" ht="318.75">
      <c r="D40" s="12" t="s">
        <v>125</v>
      </c>
    </row>
    <row r="41" spans="1:16" ht="12.75">
      <c r="A41" s="6">
        <v>10</v>
      </c>
      <c r="B41" s="6" t="s">
        <v>126</v>
      </c>
      <c r="C41" s="6" t="s">
        <v>44</v>
      </c>
      <c r="D41" s="6" t="s">
        <v>127</v>
      </c>
      <c r="E41" s="6" t="s">
        <v>95</v>
      </c>
      <c r="F41" s="8">
        <v>10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267.75">
      <c r="D42" s="12" t="s">
        <v>128</v>
      </c>
    </row>
    <row r="43" spans="1:16" ht="12.75">
      <c r="A43" s="6">
        <v>11</v>
      </c>
      <c r="B43" s="6" t="s">
        <v>129</v>
      </c>
      <c r="C43" s="6" t="s">
        <v>44</v>
      </c>
      <c r="D43" s="6" t="s">
        <v>130</v>
      </c>
      <c r="E43" s="6" t="s">
        <v>95</v>
      </c>
      <c r="F43" s="8">
        <v>49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12.75">
      <c r="D44" s="12" t="s">
        <v>131</v>
      </c>
    </row>
    <row r="45" ht="191.25">
      <c r="D45" s="12" t="s">
        <v>132</v>
      </c>
    </row>
    <row r="46" spans="1:16" ht="25.5">
      <c r="A46" s="6">
        <v>12</v>
      </c>
      <c r="B46" s="6" t="s">
        <v>133</v>
      </c>
      <c r="C46" s="6" t="s">
        <v>44</v>
      </c>
      <c r="D46" s="6" t="s">
        <v>134</v>
      </c>
      <c r="E46" s="6" t="s">
        <v>95</v>
      </c>
      <c r="F46" s="8">
        <v>7.6</v>
      </c>
      <c r="G46" s="11"/>
      <c r="H46" s="10">
        <f>ROUND((G46*F46),2)</f>
        <v>0</v>
      </c>
      <c r="O46">
        <f>rekapitulace!H8</f>
        <v>21</v>
      </c>
      <c r="P46">
        <f>O46/100*H46</f>
        <v>0</v>
      </c>
    </row>
    <row r="47" ht="12.75">
      <c r="D47" s="12" t="s">
        <v>135</v>
      </c>
    </row>
    <row r="48" ht="229.5">
      <c r="D48" s="12" t="s">
        <v>136</v>
      </c>
    </row>
    <row r="49" spans="1:16" ht="25.5">
      <c r="A49" s="6">
        <v>13</v>
      </c>
      <c r="B49" s="6" t="s">
        <v>137</v>
      </c>
      <c r="C49" s="6" t="s">
        <v>44</v>
      </c>
      <c r="D49" s="6" t="s">
        <v>138</v>
      </c>
      <c r="E49" s="6" t="s">
        <v>95</v>
      </c>
      <c r="F49" s="8">
        <v>8.21</v>
      </c>
      <c r="G49" s="11"/>
      <c r="H49" s="10">
        <f>ROUND((G49*F49),2)</f>
        <v>0</v>
      </c>
      <c r="O49">
        <f>rekapitulace!H8</f>
        <v>21</v>
      </c>
      <c r="P49">
        <f>O49/100*H49</f>
        <v>0</v>
      </c>
    </row>
    <row r="50" ht="12.75">
      <c r="D50" s="12" t="s">
        <v>139</v>
      </c>
    </row>
    <row r="51" ht="280.5">
      <c r="D51" s="12" t="s">
        <v>140</v>
      </c>
    </row>
    <row r="52" spans="1:16" ht="25.5">
      <c r="A52" s="6">
        <v>14</v>
      </c>
      <c r="B52" s="6" t="s">
        <v>141</v>
      </c>
      <c r="C52" s="6" t="s">
        <v>44</v>
      </c>
      <c r="D52" s="6" t="s">
        <v>142</v>
      </c>
      <c r="E52" s="6" t="s">
        <v>143</v>
      </c>
      <c r="F52" s="8">
        <v>355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25.5">
      <c r="D53" s="12" t="s">
        <v>144</v>
      </c>
    </row>
    <row r="54" spans="1:16" ht="12.75">
      <c r="A54" s="6">
        <v>15</v>
      </c>
      <c r="B54" s="6" t="s">
        <v>145</v>
      </c>
      <c r="C54" s="6" t="s">
        <v>44</v>
      </c>
      <c r="D54" s="6" t="s">
        <v>146</v>
      </c>
      <c r="E54" s="6" t="s">
        <v>143</v>
      </c>
      <c r="F54" s="8">
        <v>130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25.5">
      <c r="D55" s="12" t="s">
        <v>147</v>
      </c>
    </row>
    <row r="56" ht="38.25">
      <c r="D56" s="12" t="s">
        <v>148</v>
      </c>
    </row>
    <row r="57" spans="1:16" ht="12.75">
      <c r="A57" s="6">
        <v>16</v>
      </c>
      <c r="B57" s="6" t="s">
        <v>149</v>
      </c>
      <c r="C57" s="6" t="s">
        <v>44</v>
      </c>
      <c r="D57" s="6" t="s">
        <v>150</v>
      </c>
      <c r="E57" s="6" t="s">
        <v>143</v>
      </c>
      <c r="F57" s="8">
        <v>130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25.5">
      <c r="D58" s="12" t="s">
        <v>151</v>
      </c>
    </row>
    <row r="59" ht="25.5">
      <c r="D59" s="12" t="s">
        <v>152</v>
      </c>
    </row>
    <row r="60" spans="1:16" ht="25.5">
      <c r="A60" s="6">
        <v>17</v>
      </c>
      <c r="B60" s="6" t="s">
        <v>153</v>
      </c>
      <c r="C60" s="6" t="s">
        <v>44</v>
      </c>
      <c r="D60" s="6" t="s">
        <v>154</v>
      </c>
      <c r="E60" s="6" t="s">
        <v>143</v>
      </c>
      <c r="F60" s="8">
        <v>130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25.5">
      <c r="D61" s="12" t="s">
        <v>155</v>
      </c>
    </row>
    <row r="62" spans="1:16" ht="12.75" customHeight="1">
      <c r="A62" s="13"/>
      <c r="B62" s="13"/>
      <c r="C62" s="13" t="s">
        <v>24</v>
      </c>
      <c r="D62" s="13" t="s">
        <v>102</v>
      </c>
      <c r="E62" s="13"/>
      <c r="F62" s="13"/>
      <c r="G62" s="13"/>
      <c r="H62" s="13">
        <f>SUM(H21:H61)</f>
        <v>0</v>
      </c>
      <c r="P62">
        <f>ROUND(SUM(P21:P61),2)</f>
        <v>0</v>
      </c>
    </row>
    <row r="64" spans="1:8" ht="12.75" customHeight="1">
      <c r="A64" s="7"/>
      <c r="B64" s="7"/>
      <c r="C64" s="7" t="s">
        <v>34</v>
      </c>
      <c r="D64" s="7" t="s">
        <v>156</v>
      </c>
      <c r="E64" s="7"/>
      <c r="F64" s="9"/>
      <c r="G64" s="7"/>
      <c r="H64" s="9"/>
    </row>
    <row r="65" spans="1:16" ht="12.75">
      <c r="A65" s="6">
        <v>18</v>
      </c>
      <c r="B65" s="6" t="s">
        <v>157</v>
      </c>
      <c r="C65" s="6" t="s">
        <v>44</v>
      </c>
      <c r="D65" s="6" t="s">
        <v>158</v>
      </c>
      <c r="E65" s="6" t="s">
        <v>109</v>
      </c>
      <c r="F65" s="8">
        <v>26</v>
      </c>
      <c r="G65" s="11"/>
      <c r="H65" s="10">
        <f>ROUND((G65*F65),2)</f>
        <v>0</v>
      </c>
      <c r="O65">
        <f>rekapitulace!H8</f>
        <v>21</v>
      </c>
      <c r="P65">
        <f>O65/100*H65</f>
        <v>0</v>
      </c>
    </row>
    <row r="66" ht="12.75">
      <c r="D66" s="12" t="s">
        <v>159</v>
      </c>
    </row>
    <row r="67" ht="165.75">
      <c r="D67" s="12" t="s">
        <v>160</v>
      </c>
    </row>
    <row r="68" spans="1:16" ht="12.75" customHeight="1">
      <c r="A68" s="13"/>
      <c r="B68" s="13"/>
      <c r="C68" s="13" t="s">
        <v>34</v>
      </c>
      <c r="D68" s="13" t="s">
        <v>156</v>
      </c>
      <c r="E68" s="13"/>
      <c r="F68" s="13"/>
      <c r="G68" s="13"/>
      <c r="H68" s="13">
        <f>SUM(H65:H67)</f>
        <v>0</v>
      </c>
      <c r="P68">
        <f>ROUND(SUM(P65:P67),2)</f>
        <v>0</v>
      </c>
    </row>
    <row r="70" spans="1:8" ht="12.75" customHeight="1">
      <c r="A70" s="7"/>
      <c r="B70" s="7"/>
      <c r="C70" s="7" t="s">
        <v>36</v>
      </c>
      <c r="D70" s="7" t="s">
        <v>161</v>
      </c>
      <c r="E70" s="7"/>
      <c r="F70" s="9"/>
      <c r="G70" s="7"/>
      <c r="H70" s="9"/>
    </row>
    <row r="71" spans="1:16" ht="25.5">
      <c r="A71" s="6">
        <v>19</v>
      </c>
      <c r="B71" s="6" t="s">
        <v>162</v>
      </c>
      <c r="C71" s="6" t="s">
        <v>44</v>
      </c>
      <c r="D71" s="6" t="s">
        <v>163</v>
      </c>
      <c r="E71" s="6" t="s">
        <v>95</v>
      </c>
      <c r="F71" s="8">
        <v>2.85</v>
      </c>
      <c r="G71" s="11"/>
      <c r="H71" s="10">
        <f>ROUND((G71*F71),2)</f>
        <v>0</v>
      </c>
      <c r="O71">
        <f>rekapitulace!H8</f>
        <v>21</v>
      </c>
      <c r="P71">
        <f>O71/100*H71</f>
        <v>0</v>
      </c>
    </row>
    <row r="72" ht="12.75">
      <c r="D72" s="12" t="s">
        <v>164</v>
      </c>
    </row>
    <row r="73" ht="38.25">
      <c r="D73" s="12" t="s">
        <v>165</v>
      </c>
    </row>
    <row r="74" spans="1:16" ht="12.75" customHeight="1">
      <c r="A74" s="13"/>
      <c r="B74" s="13"/>
      <c r="C74" s="13" t="s">
        <v>36</v>
      </c>
      <c r="D74" s="13" t="s">
        <v>161</v>
      </c>
      <c r="E74" s="13"/>
      <c r="F74" s="13"/>
      <c r="G74" s="13"/>
      <c r="H74" s="13">
        <f>SUM(H71:H73)</f>
        <v>0</v>
      </c>
      <c r="P74">
        <f>ROUND(SUM(P71:P73),2)</f>
        <v>0</v>
      </c>
    </row>
    <row r="76" spans="1:8" ht="12.75" customHeight="1">
      <c r="A76" s="7"/>
      <c r="B76" s="7"/>
      <c r="C76" s="7" t="s">
        <v>37</v>
      </c>
      <c r="D76" s="7" t="s">
        <v>166</v>
      </c>
      <c r="E76" s="7"/>
      <c r="F76" s="9"/>
      <c r="G76" s="7"/>
      <c r="H76" s="9"/>
    </row>
    <row r="77" spans="1:16" ht="12.75">
      <c r="A77" s="6">
        <v>20</v>
      </c>
      <c r="B77" s="6" t="s">
        <v>167</v>
      </c>
      <c r="C77" s="6" t="s">
        <v>44</v>
      </c>
      <c r="D77" s="6" t="s">
        <v>168</v>
      </c>
      <c r="E77" s="6" t="s">
        <v>95</v>
      </c>
      <c r="F77" s="8">
        <v>95.99</v>
      </c>
      <c r="G77" s="11"/>
      <c r="H77" s="10">
        <f>ROUND((G77*F77),2)</f>
        <v>0</v>
      </c>
      <c r="O77">
        <f>rekapitulace!H8</f>
        <v>21</v>
      </c>
      <c r="P77">
        <f>O77/100*H77</f>
        <v>0</v>
      </c>
    </row>
    <row r="78" ht="51">
      <c r="D78" s="12" t="s">
        <v>169</v>
      </c>
    </row>
    <row r="79" ht="51">
      <c r="D79" s="12" t="s">
        <v>170</v>
      </c>
    </row>
    <row r="80" spans="1:16" ht="12.75">
      <c r="A80" s="6">
        <v>21</v>
      </c>
      <c r="B80" s="6" t="s">
        <v>171</v>
      </c>
      <c r="C80" s="6" t="s">
        <v>44</v>
      </c>
      <c r="D80" s="6" t="s">
        <v>172</v>
      </c>
      <c r="E80" s="6" t="s">
        <v>143</v>
      </c>
      <c r="F80" s="8">
        <v>8</v>
      </c>
      <c r="G80" s="11"/>
      <c r="H80" s="10">
        <f>ROUND((G80*F80),2)</f>
        <v>0</v>
      </c>
      <c r="O80">
        <f>rekapitulace!H8</f>
        <v>21</v>
      </c>
      <c r="P80">
        <f>O80/100*H80</f>
        <v>0</v>
      </c>
    </row>
    <row r="81" ht="12.75">
      <c r="D81" s="12" t="s">
        <v>173</v>
      </c>
    </row>
    <row r="82" ht="102">
      <c r="D82" s="12" t="s">
        <v>174</v>
      </c>
    </row>
    <row r="83" spans="1:16" ht="12.75">
      <c r="A83" s="6">
        <v>22</v>
      </c>
      <c r="B83" s="6" t="s">
        <v>175</v>
      </c>
      <c r="C83" s="6" t="s">
        <v>44</v>
      </c>
      <c r="D83" s="6" t="s">
        <v>176</v>
      </c>
      <c r="E83" s="6" t="s">
        <v>95</v>
      </c>
      <c r="F83" s="8">
        <v>0.32</v>
      </c>
      <c r="G83" s="11"/>
      <c r="H83" s="10">
        <f>ROUND((G83*F83),2)</f>
        <v>0</v>
      </c>
      <c r="O83">
        <f>rekapitulace!H8</f>
        <v>21</v>
      </c>
      <c r="P83">
        <f>O83/100*H83</f>
        <v>0</v>
      </c>
    </row>
    <row r="84" ht="12.75">
      <c r="D84" s="12" t="s">
        <v>177</v>
      </c>
    </row>
    <row r="85" ht="204">
      <c r="D85" s="12" t="s">
        <v>178</v>
      </c>
    </row>
    <row r="86" spans="1:16" ht="12.75">
      <c r="A86" s="6">
        <v>23</v>
      </c>
      <c r="B86" s="6" t="s">
        <v>179</v>
      </c>
      <c r="C86" s="6" t="s">
        <v>44</v>
      </c>
      <c r="D86" s="6" t="s">
        <v>180</v>
      </c>
      <c r="E86" s="6" t="s">
        <v>95</v>
      </c>
      <c r="F86" s="8">
        <v>0.35</v>
      </c>
      <c r="G86" s="11"/>
      <c r="H86" s="10">
        <f>ROUND((G86*F86),2)</f>
        <v>0</v>
      </c>
      <c r="O86">
        <f>rekapitulace!H8</f>
        <v>21</v>
      </c>
      <c r="P86">
        <f>O86/100*H86</f>
        <v>0</v>
      </c>
    </row>
    <row r="87" ht="12.75">
      <c r="D87" s="12" t="s">
        <v>181</v>
      </c>
    </row>
    <row r="88" ht="204">
      <c r="D88" s="12" t="s">
        <v>178</v>
      </c>
    </row>
    <row r="89" spans="1:16" ht="38.25">
      <c r="A89" s="6">
        <v>24</v>
      </c>
      <c r="B89" s="6" t="s">
        <v>182</v>
      </c>
      <c r="C89" s="6" t="s">
        <v>44</v>
      </c>
      <c r="D89" s="6" t="s">
        <v>183</v>
      </c>
      <c r="E89" s="6" t="s">
        <v>143</v>
      </c>
      <c r="F89" s="8">
        <v>310</v>
      </c>
      <c r="G89" s="11"/>
      <c r="H89" s="10">
        <f>ROUND((G89*F89),2)</f>
        <v>0</v>
      </c>
      <c r="O89">
        <f>rekapitulace!H8</f>
        <v>21</v>
      </c>
      <c r="P89">
        <f>O89/100*H89</f>
        <v>0</v>
      </c>
    </row>
    <row r="90" ht="12.75">
      <c r="D90" s="12" t="s">
        <v>184</v>
      </c>
    </row>
    <row r="91" ht="140.25">
      <c r="D91" s="12" t="s">
        <v>185</v>
      </c>
    </row>
    <row r="92" spans="1:16" ht="38.25">
      <c r="A92" s="6">
        <v>25</v>
      </c>
      <c r="B92" s="6" t="s">
        <v>186</v>
      </c>
      <c r="C92" s="6" t="s">
        <v>44</v>
      </c>
      <c r="D92" s="6" t="s">
        <v>187</v>
      </c>
      <c r="E92" s="6" t="s">
        <v>109</v>
      </c>
      <c r="F92" s="8">
        <v>30</v>
      </c>
      <c r="G92" s="11"/>
      <c r="H92" s="10">
        <f>ROUND((G92*F92),2)</f>
        <v>0</v>
      </c>
      <c r="O92">
        <f>rekapitulace!H8</f>
        <v>21</v>
      </c>
      <c r="P92">
        <f>O92/100*H92</f>
        <v>0</v>
      </c>
    </row>
    <row r="93" ht="12.75">
      <c r="D93" s="12" t="s">
        <v>188</v>
      </c>
    </row>
    <row r="94" ht="38.25">
      <c r="D94" s="12" t="s">
        <v>189</v>
      </c>
    </row>
    <row r="95" spans="1:16" ht="12.75" customHeight="1">
      <c r="A95" s="13"/>
      <c r="B95" s="13"/>
      <c r="C95" s="13" t="s">
        <v>37</v>
      </c>
      <c r="D95" s="13" t="s">
        <v>166</v>
      </c>
      <c r="E95" s="13"/>
      <c r="F95" s="13"/>
      <c r="G95" s="13"/>
      <c r="H95" s="13">
        <f>SUM(H77:H94)</f>
        <v>0</v>
      </c>
      <c r="P95">
        <f>ROUND(SUM(P77:P94),2)</f>
        <v>0</v>
      </c>
    </row>
    <row r="97" spans="1:8" ht="12.75" customHeight="1">
      <c r="A97" s="7"/>
      <c r="B97" s="7"/>
      <c r="C97" s="7" t="s">
        <v>40</v>
      </c>
      <c r="D97" s="7" t="s">
        <v>190</v>
      </c>
      <c r="E97" s="7"/>
      <c r="F97" s="9"/>
      <c r="G97" s="7"/>
      <c r="H97" s="9"/>
    </row>
    <row r="98" spans="1:16" ht="25.5">
      <c r="A98" s="6">
        <v>26</v>
      </c>
      <c r="B98" s="6" t="s">
        <v>191</v>
      </c>
      <c r="C98" s="6" t="s">
        <v>44</v>
      </c>
      <c r="D98" s="6" t="s">
        <v>192</v>
      </c>
      <c r="E98" s="6" t="s">
        <v>109</v>
      </c>
      <c r="F98" s="8">
        <v>19</v>
      </c>
      <c r="G98" s="11"/>
      <c r="H98" s="10">
        <f>ROUND((G98*F98),2)</f>
        <v>0</v>
      </c>
      <c r="O98">
        <f>rekapitulace!H8</f>
        <v>21</v>
      </c>
      <c r="P98">
        <f>O98/100*H98</f>
        <v>0</v>
      </c>
    </row>
    <row r="99" ht="12.75">
      <c r="D99" s="12" t="s">
        <v>193</v>
      </c>
    </row>
    <row r="100" ht="255">
      <c r="D100" s="12" t="s">
        <v>194</v>
      </c>
    </row>
    <row r="101" spans="1:16" ht="25.5">
      <c r="A101" s="6">
        <v>27</v>
      </c>
      <c r="B101" s="6" t="s">
        <v>195</v>
      </c>
      <c r="C101" s="6" t="s">
        <v>44</v>
      </c>
      <c r="D101" s="6" t="s">
        <v>196</v>
      </c>
      <c r="E101" s="6" t="s">
        <v>65</v>
      </c>
      <c r="F101" s="8">
        <v>1</v>
      </c>
      <c r="G101" s="11"/>
      <c r="H101" s="10">
        <f>ROUND((G101*F101),2)</f>
        <v>0</v>
      </c>
      <c r="O101">
        <f>rekapitulace!H8</f>
        <v>21</v>
      </c>
      <c r="P101">
        <f>O101/100*H101</f>
        <v>0</v>
      </c>
    </row>
    <row r="102" ht="76.5">
      <c r="D102" s="12" t="s">
        <v>197</v>
      </c>
    </row>
    <row r="103" spans="1:16" ht="12.75" customHeight="1">
      <c r="A103" s="13"/>
      <c r="B103" s="13"/>
      <c r="C103" s="13" t="s">
        <v>40</v>
      </c>
      <c r="D103" s="13" t="s">
        <v>190</v>
      </c>
      <c r="E103" s="13"/>
      <c r="F103" s="13"/>
      <c r="G103" s="13"/>
      <c r="H103" s="13">
        <f>SUM(H98:H102)</f>
        <v>0</v>
      </c>
      <c r="P103">
        <f>ROUND(SUM(P98:P102),2)</f>
        <v>0</v>
      </c>
    </row>
    <row r="105" spans="1:8" ht="12.75" customHeight="1">
      <c r="A105" s="7"/>
      <c r="B105" s="7"/>
      <c r="C105" s="7" t="s">
        <v>79</v>
      </c>
      <c r="D105" s="7" t="s">
        <v>78</v>
      </c>
      <c r="E105" s="7"/>
      <c r="F105" s="9"/>
      <c r="G105" s="7"/>
      <c r="H105" s="9"/>
    </row>
    <row r="106" spans="1:16" ht="25.5">
      <c r="A106" s="6">
        <v>28</v>
      </c>
      <c r="B106" s="6" t="s">
        <v>198</v>
      </c>
      <c r="C106" s="6" t="s">
        <v>44</v>
      </c>
      <c r="D106" s="6" t="s">
        <v>199</v>
      </c>
      <c r="E106" s="6" t="s">
        <v>65</v>
      </c>
      <c r="F106" s="8">
        <v>6</v>
      </c>
      <c r="G106" s="11"/>
      <c r="H106" s="10">
        <f>ROUND((G106*F106),2)</f>
        <v>0</v>
      </c>
      <c r="O106">
        <f>rekapitulace!H8</f>
        <v>21</v>
      </c>
      <c r="P106">
        <f>O106/100*H106</f>
        <v>0</v>
      </c>
    </row>
    <row r="107" ht="25.5">
      <c r="D107" s="12" t="s">
        <v>200</v>
      </c>
    </row>
    <row r="108" spans="1:16" ht="25.5">
      <c r="A108" s="6">
        <v>29</v>
      </c>
      <c r="B108" s="6" t="s">
        <v>201</v>
      </c>
      <c r="C108" s="6" t="s">
        <v>44</v>
      </c>
      <c r="D108" s="6" t="s">
        <v>202</v>
      </c>
      <c r="E108" s="6" t="s">
        <v>65</v>
      </c>
      <c r="F108" s="8">
        <v>4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25.5">
      <c r="D109" s="12" t="s">
        <v>203</v>
      </c>
    </row>
    <row r="110" spans="1:16" ht="25.5">
      <c r="A110" s="6">
        <v>30</v>
      </c>
      <c r="B110" s="6" t="s">
        <v>204</v>
      </c>
      <c r="C110" s="6" t="s">
        <v>44</v>
      </c>
      <c r="D110" s="6" t="s">
        <v>205</v>
      </c>
      <c r="E110" s="6" t="s">
        <v>143</v>
      </c>
      <c r="F110" s="8">
        <v>11.75</v>
      </c>
      <c r="G110" s="11"/>
      <c r="H110" s="10">
        <f>ROUND((G110*F110),2)</f>
        <v>0</v>
      </c>
      <c r="O110">
        <f>rekapitulace!H8</f>
        <v>21</v>
      </c>
      <c r="P110">
        <f>O110/100*H110</f>
        <v>0</v>
      </c>
    </row>
    <row r="111" ht="38.25">
      <c r="D111" s="12" t="s">
        <v>206</v>
      </c>
    </row>
    <row r="112" ht="38.25">
      <c r="D112" s="12" t="s">
        <v>207</v>
      </c>
    </row>
    <row r="113" spans="1:16" ht="25.5">
      <c r="A113" s="6">
        <v>31</v>
      </c>
      <c r="B113" s="6" t="s">
        <v>208</v>
      </c>
      <c r="C113" s="6" t="s">
        <v>44</v>
      </c>
      <c r="D113" s="6" t="s">
        <v>209</v>
      </c>
      <c r="E113" s="6" t="s">
        <v>109</v>
      </c>
      <c r="F113" s="8">
        <v>125</v>
      </c>
      <c r="G113" s="11"/>
      <c r="H113" s="10">
        <f>ROUND((G113*F113),2)</f>
        <v>0</v>
      </c>
      <c r="O113">
        <f>rekapitulace!H8</f>
        <v>21</v>
      </c>
      <c r="P113">
        <f>O113/100*H113</f>
        <v>0</v>
      </c>
    </row>
    <row r="114" ht="51">
      <c r="D114" s="12" t="s">
        <v>210</v>
      </c>
    </row>
    <row r="115" spans="1:16" ht="12.75">
      <c r="A115" s="6">
        <v>32</v>
      </c>
      <c r="B115" s="6" t="s">
        <v>211</v>
      </c>
      <c r="C115" s="6" t="s">
        <v>44</v>
      </c>
      <c r="D115" s="6" t="s">
        <v>212</v>
      </c>
      <c r="E115" s="6" t="s">
        <v>109</v>
      </c>
      <c r="F115" s="8">
        <v>30</v>
      </c>
      <c r="G115" s="11"/>
      <c r="H115" s="10">
        <f>ROUND((G115*F115),2)</f>
        <v>0</v>
      </c>
      <c r="O115">
        <f>rekapitulace!H8</f>
        <v>21</v>
      </c>
      <c r="P115">
        <f>O115/100*H115</f>
        <v>0</v>
      </c>
    </row>
    <row r="116" ht="12.75">
      <c r="D116" s="12" t="s">
        <v>213</v>
      </c>
    </row>
    <row r="117" spans="1:16" ht="12.75" customHeight="1">
      <c r="A117" s="13"/>
      <c r="B117" s="13"/>
      <c r="C117" s="13" t="s">
        <v>79</v>
      </c>
      <c r="D117" s="13" t="s">
        <v>78</v>
      </c>
      <c r="E117" s="13"/>
      <c r="F117" s="13"/>
      <c r="G117" s="13"/>
      <c r="H117" s="13">
        <f>SUM(H106:H116)</f>
        <v>0</v>
      </c>
      <c r="P117">
        <f>ROUND(SUM(P106:P116),2)</f>
        <v>0</v>
      </c>
    </row>
    <row r="119" spans="1:16" ht="12.75" customHeight="1">
      <c r="A119" s="13"/>
      <c r="B119" s="13"/>
      <c r="C119" s="13"/>
      <c r="D119" s="13" t="s">
        <v>84</v>
      </c>
      <c r="E119" s="13"/>
      <c r="F119" s="13"/>
      <c r="G119" s="13"/>
      <c r="H119" s="13">
        <f>+H18+H62+H68+H74+H95+H103+H117</f>
        <v>0</v>
      </c>
      <c r="P119">
        <f>+P18+P62+P68+P74+P95+P103+P117</f>
        <v>0</v>
      </c>
    </row>
    <row r="121" spans="1:8" ht="12.75" customHeight="1">
      <c r="A121" s="7" t="s">
        <v>85</v>
      </c>
      <c r="B121" s="7"/>
      <c r="C121" s="7"/>
      <c r="D121" s="7"/>
      <c r="E121" s="7"/>
      <c r="F121" s="7"/>
      <c r="G121" s="7"/>
      <c r="H121" s="7"/>
    </row>
    <row r="122" spans="1:8" ht="12.75" customHeight="1">
      <c r="A122" s="7"/>
      <c r="B122" s="7"/>
      <c r="C122" s="7"/>
      <c r="D122" s="7" t="s">
        <v>86</v>
      </c>
      <c r="E122" s="7"/>
      <c r="F122" s="7"/>
      <c r="G122" s="7"/>
      <c r="H122" s="7"/>
    </row>
    <row r="123" spans="1:16" ht="12.75" customHeight="1">
      <c r="A123" s="13"/>
      <c r="B123" s="13"/>
      <c r="C123" s="13"/>
      <c r="D123" s="13" t="s">
        <v>87</v>
      </c>
      <c r="E123" s="13"/>
      <c r="F123" s="13"/>
      <c r="G123" s="13"/>
      <c r="H123" s="13">
        <v>0</v>
      </c>
      <c r="P123">
        <v>0</v>
      </c>
    </row>
    <row r="124" spans="1:8" ht="12.75" customHeight="1">
      <c r="A124" s="13"/>
      <c r="B124" s="13"/>
      <c r="C124" s="13"/>
      <c r="D124" s="13" t="s">
        <v>88</v>
      </c>
      <c r="E124" s="13"/>
      <c r="F124" s="13"/>
      <c r="G124" s="13"/>
      <c r="H124" s="13"/>
    </row>
    <row r="125" spans="1:16" ht="12.75" customHeight="1">
      <c r="A125" s="13"/>
      <c r="B125" s="13"/>
      <c r="C125" s="13"/>
      <c r="D125" s="13" t="s">
        <v>89</v>
      </c>
      <c r="E125" s="13"/>
      <c r="F125" s="13"/>
      <c r="G125" s="13"/>
      <c r="H125" s="13">
        <v>0</v>
      </c>
      <c r="P125">
        <v>0</v>
      </c>
    </row>
    <row r="126" spans="1:16" ht="12.75" customHeight="1">
      <c r="A126" s="13"/>
      <c r="B126" s="13"/>
      <c r="C126" s="13"/>
      <c r="D126" s="13" t="s">
        <v>90</v>
      </c>
      <c r="E126" s="13"/>
      <c r="F126" s="13"/>
      <c r="G126" s="13"/>
      <c r="H126" s="13">
        <f>H123+H125</f>
        <v>0</v>
      </c>
      <c r="P126">
        <f>P123+P125</f>
        <v>0</v>
      </c>
    </row>
    <row r="128" spans="1:16" ht="12.75" customHeight="1">
      <c r="A128" s="13"/>
      <c r="B128" s="13"/>
      <c r="C128" s="13"/>
      <c r="D128" s="13" t="s">
        <v>90</v>
      </c>
      <c r="E128" s="13"/>
      <c r="F128" s="13"/>
      <c r="G128" s="13"/>
      <c r="H128" s="13">
        <f>H119+H126</f>
        <v>0</v>
      </c>
      <c r="P128">
        <f>P119+P126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214</v>
      </c>
      <c r="D5" s="5" t="s">
        <v>215</v>
      </c>
      <c r="E5" s="5"/>
    </row>
    <row r="6" spans="1:5" ht="12.75" customHeight="1">
      <c r="A6" t="s">
        <v>18</v>
      </c>
      <c r="C6" s="5" t="s">
        <v>214</v>
      </c>
      <c r="D6" s="5" t="s">
        <v>215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93</v>
      </c>
      <c r="C12" s="6" t="s">
        <v>24</v>
      </c>
      <c r="D12" s="6" t="s">
        <v>216</v>
      </c>
      <c r="E12" s="6" t="s">
        <v>95</v>
      </c>
      <c r="F12" s="8">
        <v>90.345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38.25">
      <c r="D13" s="12" t="s">
        <v>217</v>
      </c>
    </row>
    <row r="14" ht="25.5">
      <c r="D14" s="12" t="s">
        <v>97</v>
      </c>
    </row>
    <row r="15" spans="1:16" ht="25.5">
      <c r="A15" s="6">
        <v>2</v>
      </c>
      <c r="B15" s="6" t="s">
        <v>93</v>
      </c>
      <c r="C15" s="6" t="s">
        <v>34</v>
      </c>
      <c r="D15" s="6" t="s">
        <v>218</v>
      </c>
      <c r="E15" s="6" t="s">
        <v>95</v>
      </c>
      <c r="F15" s="8">
        <v>55.178</v>
      </c>
      <c r="G15" s="11"/>
      <c r="H15" s="10">
        <f>ROUND((G15*F15),2)</f>
        <v>0</v>
      </c>
      <c r="O15">
        <f>rekapitulace!H8</f>
        <v>21</v>
      </c>
      <c r="P15">
        <f>O15/100*H15</f>
        <v>0</v>
      </c>
    </row>
    <row r="16" ht="38.25">
      <c r="D16" s="12" t="s">
        <v>219</v>
      </c>
    </row>
    <row r="17" ht="25.5">
      <c r="D17" s="12" t="s">
        <v>97</v>
      </c>
    </row>
    <row r="18" spans="1:16" ht="12.75" customHeight="1">
      <c r="A18" s="13"/>
      <c r="B18" s="13"/>
      <c r="C18" s="13" t="s">
        <v>42</v>
      </c>
      <c r="D18" s="13" t="s">
        <v>41</v>
      </c>
      <c r="E18" s="13"/>
      <c r="F18" s="13"/>
      <c r="G18" s="13"/>
      <c r="H18" s="13">
        <f>SUM(H12:H17)</f>
        <v>0</v>
      </c>
      <c r="P18">
        <f>ROUND(SUM(P12:P17),2)</f>
        <v>0</v>
      </c>
    </row>
    <row r="20" spans="1:8" ht="12.75" customHeight="1">
      <c r="A20" s="7"/>
      <c r="B20" s="7"/>
      <c r="C20" s="7" t="s">
        <v>24</v>
      </c>
      <c r="D20" s="7" t="s">
        <v>102</v>
      </c>
      <c r="E20" s="7"/>
      <c r="F20" s="9"/>
      <c r="G20" s="7"/>
      <c r="H20" s="9"/>
    </row>
    <row r="21" spans="1:16" ht="25.5">
      <c r="A21" s="6">
        <v>3</v>
      </c>
      <c r="B21" s="6" t="s">
        <v>220</v>
      </c>
      <c r="C21" s="6" t="s">
        <v>44</v>
      </c>
      <c r="D21" s="6" t="s">
        <v>221</v>
      </c>
      <c r="E21" s="6" t="s">
        <v>143</v>
      </c>
      <c r="F21" s="8">
        <v>390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ht="12.75">
      <c r="D22" s="12" t="s">
        <v>222</v>
      </c>
    </row>
    <row r="23" ht="38.25">
      <c r="D23" s="12" t="s">
        <v>223</v>
      </c>
    </row>
    <row r="24" spans="1:16" ht="25.5">
      <c r="A24" s="6">
        <v>4</v>
      </c>
      <c r="B24" s="6" t="s">
        <v>224</v>
      </c>
      <c r="C24" s="6" t="s">
        <v>44</v>
      </c>
      <c r="D24" s="6" t="s">
        <v>225</v>
      </c>
      <c r="E24" s="6" t="s">
        <v>65</v>
      </c>
      <c r="F24" s="8">
        <v>14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51">
      <c r="D25" s="12" t="s">
        <v>226</v>
      </c>
    </row>
    <row r="26" ht="165.75">
      <c r="D26" s="12" t="s">
        <v>227</v>
      </c>
    </row>
    <row r="27" spans="1:16" ht="25.5">
      <c r="A27" s="6">
        <v>5</v>
      </c>
      <c r="B27" s="6" t="s">
        <v>228</v>
      </c>
      <c r="C27" s="6" t="s">
        <v>44</v>
      </c>
      <c r="D27" s="6" t="s">
        <v>229</v>
      </c>
      <c r="E27" s="6" t="s">
        <v>95</v>
      </c>
      <c r="F27" s="8">
        <v>60.15</v>
      </c>
      <c r="G27" s="11"/>
      <c r="H27" s="10">
        <f>ROUND((G27*F27),2)</f>
        <v>0</v>
      </c>
      <c r="O27">
        <f>rekapitulace!H8</f>
        <v>21</v>
      </c>
      <c r="P27">
        <f>O27/100*H27</f>
        <v>0</v>
      </c>
    </row>
    <row r="28" ht="12.75">
      <c r="D28" s="12" t="s">
        <v>230</v>
      </c>
    </row>
    <row r="29" ht="25.5">
      <c r="D29" s="12" t="s">
        <v>231</v>
      </c>
    </row>
    <row r="30" spans="1:16" ht="38.25">
      <c r="A30" s="6">
        <v>6</v>
      </c>
      <c r="B30" s="6" t="s">
        <v>232</v>
      </c>
      <c r="C30" s="6" t="s">
        <v>44</v>
      </c>
      <c r="D30" s="6" t="s">
        <v>233</v>
      </c>
      <c r="E30" s="6" t="s">
        <v>95</v>
      </c>
      <c r="F30" s="8">
        <v>78.39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51">
      <c r="D31" s="12" t="s">
        <v>234</v>
      </c>
    </row>
    <row r="32" ht="369.75">
      <c r="D32" s="12" t="s">
        <v>115</v>
      </c>
    </row>
    <row r="33" spans="1:16" ht="12.75">
      <c r="A33" s="6">
        <v>7</v>
      </c>
      <c r="B33" s="6" t="s">
        <v>235</v>
      </c>
      <c r="C33" s="6" t="s">
        <v>44</v>
      </c>
      <c r="D33" s="6" t="s">
        <v>236</v>
      </c>
      <c r="E33" s="6" t="s">
        <v>95</v>
      </c>
      <c r="F33" s="8">
        <v>11.759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25.5">
      <c r="D34" s="12" t="s">
        <v>237</v>
      </c>
    </row>
    <row r="35" ht="369.75">
      <c r="D35" s="12" t="s">
        <v>238</v>
      </c>
    </row>
    <row r="36" spans="1:16" ht="12.75">
      <c r="A36" s="6">
        <v>8</v>
      </c>
      <c r="B36" s="6" t="s">
        <v>239</v>
      </c>
      <c r="C36" s="6" t="s">
        <v>44</v>
      </c>
      <c r="D36" s="6" t="s">
        <v>240</v>
      </c>
      <c r="E36" s="6" t="s">
        <v>95</v>
      </c>
      <c r="F36" s="8">
        <v>0.196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25.5">
      <c r="D37" s="12" t="s">
        <v>241</v>
      </c>
    </row>
    <row r="38" ht="318.75">
      <c r="D38" s="12" t="s">
        <v>125</v>
      </c>
    </row>
    <row r="39" spans="1:16" ht="38.25">
      <c r="A39" s="6">
        <v>9</v>
      </c>
      <c r="B39" s="6" t="s">
        <v>242</v>
      </c>
      <c r="C39" s="6" t="s">
        <v>44</v>
      </c>
      <c r="D39" s="6" t="s">
        <v>243</v>
      </c>
      <c r="E39" s="6" t="s">
        <v>95</v>
      </c>
      <c r="F39" s="8">
        <v>631.037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63.75">
      <c r="D40" s="12" t="s">
        <v>244</v>
      </c>
    </row>
    <row r="41" ht="280.5">
      <c r="D41" s="12" t="s">
        <v>245</v>
      </c>
    </row>
    <row r="42" spans="1:16" ht="12.75">
      <c r="A42" s="6">
        <v>10</v>
      </c>
      <c r="B42" s="6" t="s">
        <v>246</v>
      </c>
      <c r="C42" s="6" t="s">
        <v>44</v>
      </c>
      <c r="D42" s="6" t="s">
        <v>247</v>
      </c>
      <c r="E42" s="6" t="s">
        <v>95</v>
      </c>
      <c r="F42" s="8">
        <v>67.568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25.5">
      <c r="D43" s="12" t="s">
        <v>248</v>
      </c>
    </row>
    <row r="44" ht="12.75">
      <c r="D44" s="12" t="s">
        <v>249</v>
      </c>
    </row>
    <row r="45" spans="1:16" ht="25.5">
      <c r="A45" s="6">
        <v>11</v>
      </c>
      <c r="B45" s="6" t="s">
        <v>250</v>
      </c>
      <c r="C45" s="6" t="s">
        <v>24</v>
      </c>
      <c r="D45" s="6" t="s">
        <v>251</v>
      </c>
      <c r="E45" s="6" t="s">
        <v>95</v>
      </c>
      <c r="F45" s="8">
        <v>67.568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25.5">
      <c r="D46" s="12" t="s">
        <v>248</v>
      </c>
    </row>
    <row r="47" ht="38.25">
      <c r="D47" s="12" t="s">
        <v>252</v>
      </c>
    </row>
    <row r="48" spans="1:16" ht="25.5">
      <c r="A48" s="6">
        <v>12</v>
      </c>
      <c r="B48" s="6" t="s">
        <v>250</v>
      </c>
      <c r="C48" s="6" t="s">
        <v>34</v>
      </c>
      <c r="D48" s="6" t="s">
        <v>253</v>
      </c>
      <c r="E48" s="6" t="s">
        <v>95</v>
      </c>
      <c r="F48" s="8">
        <v>85.087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254</v>
      </c>
    </row>
    <row r="50" ht="38.25">
      <c r="D50" s="12" t="s">
        <v>252</v>
      </c>
    </row>
    <row r="51" spans="1:16" ht="12.75">
      <c r="A51" s="6">
        <v>13</v>
      </c>
      <c r="B51" s="6" t="s">
        <v>149</v>
      </c>
      <c r="C51" s="6" t="s">
        <v>44</v>
      </c>
      <c r="D51" s="6" t="s">
        <v>150</v>
      </c>
      <c r="E51" s="6" t="s">
        <v>143</v>
      </c>
      <c r="F51" s="8">
        <v>450.451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38.25">
      <c r="D52" s="12" t="s">
        <v>255</v>
      </c>
    </row>
    <row r="53" ht="25.5">
      <c r="D53" s="12" t="s">
        <v>152</v>
      </c>
    </row>
    <row r="54" spans="1:16" ht="12.75">
      <c r="A54" s="6">
        <v>14</v>
      </c>
      <c r="B54" s="6" t="s">
        <v>153</v>
      </c>
      <c r="C54" s="6" t="s">
        <v>44</v>
      </c>
      <c r="D54" s="6" t="s">
        <v>256</v>
      </c>
      <c r="E54" s="6" t="s">
        <v>143</v>
      </c>
      <c r="F54" s="8">
        <v>450.451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25.5">
      <c r="D55" s="12" t="s">
        <v>257</v>
      </c>
    </row>
    <row r="56" ht="25.5">
      <c r="D56" s="12" t="s">
        <v>155</v>
      </c>
    </row>
    <row r="57" spans="1:16" ht="12.75" customHeight="1">
      <c r="A57" s="13"/>
      <c r="B57" s="13"/>
      <c r="C57" s="13" t="s">
        <v>24</v>
      </c>
      <c r="D57" s="13" t="s">
        <v>102</v>
      </c>
      <c r="E57" s="13"/>
      <c r="F57" s="13"/>
      <c r="G57" s="13"/>
      <c r="H57" s="13">
        <f>SUM(H21:H56)</f>
        <v>0</v>
      </c>
      <c r="P57">
        <f>ROUND(SUM(P21:P56),2)</f>
        <v>0</v>
      </c>
    </row>
    <row r="59" spans="1:8" ht="12.75" customHeight="1">
      <c r="A59" s="7"/>
      <c r="B59" s="7"/>
      <c r="C59" s="7" t="s">
        <v>34</v>
      </c>
      <c r="D59" s="7" t="s">
        <v>156</v>
      </c>
      <c r="E59" s="7"/>
      <c r="F59" s="9"/>
      <c r="G59" s="7"/>
      <c r="H59" s="9"/>
    </row>
    <row r="60" spans="1:16" ht="25.5">
      <c r="A60" s="6">
        <v>15</v>
      </c>
      <c r="B60" s="6" t="s">
        <v>258</v>
      </c>
      <c r="C60" s="6" t="s">
        <v>44</v>
      </c>
      <c r="D60" s="6" t="s">
        <v>259</v>
      </c>
      <c r="E60" s="6" t="s">
        <v>109</v>
      </c>
      <c r="F60" s="8">
        <v>52.45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38.25">
      <c r="D61" s="12" t="s">
        <v>260</v>
      </c>
    </row>
    <row r="62" ht="165.75">
      <c r="D62" s="12" t="s">
        <v>160</v>
      </c>
    </row>
    <row r="63" spans="1:16" ht="25.5">
      <c r="A63" s="6">
        <v>16</v>
      </c>
      <c r="B63" s="6" t="s">
        <v>261</v>
      </c>
      <c r="C63" s="6" t="s">
        <v>44</v>
      </c>
      <c r="D63" s="6" t="s">
        <v>262</v>
      </c>
      <c r="E63" s="6" t="s">
        <v>95</v>
      </c>
      <c r="F63" s="8">
        <v>53.282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263</v>
      </c>
    </row>
    <row r="65" ht="38.25">
      <c r="D65" s="12" t="s">
        <v>264</v>
      </c>
    </row>
    <row r="66" spans="1:16" ht="38.25">
      <c r="A66" s="6">
        <v>17</v>
      </c>
      <c r="B66" s="6" t="s">
        <v>265</v>
      </c>
      <c r="C66" s="6" t="s">
        <v>44</v>
      </c>
      <c r="D66" s="6" t="s">
        <v>266</v>
      </c>
      <c r="E66" s="6" t="s">
        <v>143</v>
      </c>
      <c r="F66" s="8">
        <v>176.24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51">
      <c r="D67" s="12" t="s">
        <v>267</v>
      </c>
    </row>
    <row r="68" ht="102">
      <c r="D68" s="12" t="s">
        <v>268</v>
      </c>
    </row>
    <row r="69" spans="1:16" ht="38.25">
      <c r="A69" s="6">
        <v>18</v>
      </c>
      <c r="B69" s="6" t="s">
        <v>269</v>
      </c>
      <c r="C69" s="6" t="s">
        <v>24</v>
      </c>
      <c r="D69" s="6" t="s">
        <v>270</v>
      </c>
      <c r="E69" s="6" t="s">
        <v>143</v>
      </c>
      <c r="F69" s="8">
        <v>518.364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63.75">
      <c r="D70" s="12" t="s">
        <v>271</v>
      </c>
    </row>
    <row r="71" ht="102">
      <c r="D71" s="12" t="s">
        <v>272</v>
      </c>
    </row>
    <row r="72" spans="1:16" ht="38.25">
      <c r="A72" s="6">
        <v>19</v>
      </c>
      <c r="B72" s="6" t="s">
        <v>269</v>
      </c>
      <c r="C72" s="6" t="s">
        <v>34</v>
      </c>
      <c r="D72" s="6" t="s">
        <v>273</v>
      </c>
      <c r="E72" s="6" t="s">
        <v>143</v>
      </c>
      <c r="F72" s="8">
        <v>686.268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63.75">
      <c r="D73" s="12" t="s">
        <v>274</v>
      </c>
    </row>
    <row r="74" ht="102">
      <c r="D74" s="12" t="s">
        <v>272</v>
      </c>
    </row>
    <row r="75" spans="1:16" ht="25.5">
      <c r="A75" s="6">
        <v>20</v>
      </c>
      <c r="B75" s="6" t="s">
        <v>275</v>
      </c>
      <c r="C75" s="6" t="s">
        <v>44</v>
      </c>
      <c r="D75" s="6" t="s">
        <v>276</v>
      </c>
      <c r="E75" s="6" t="s">
        <v>143</v>
      </c>
      <c r="F75" s="8">
        <v>32.368</v>
      </c>
      <c r="G75" s="11"/>
      <c r="H75" s="10">
        <f>ROUND((G75*F75),2)</f>
        <v>0</v>
      </c>
      <c r="O75">
        <f>rekapitulace!H8</f>
        <v>21</v>
      </c>
      <c r="P75">
        <f>O75/100*H75</f>
        <v>0</v>
      </c>
    </row>
    <row r="76" ht="12.75">
      <c r="D76" s="12" t="s">
        <v>277</v>
      </c>
    </row>
    <row r="77" ht="102">
      <c r="D77" s="12" t="s">
        <v>278</v>
      </c>
    </row>
    <row r="78" spans="1:16" ht="12.75" customHeight="1">
      <c r="A78" s="13"/>
      <c r="B78" s="13"/>
      <c r="C78" s="13" t="s">
        <v>34</v>
      </c>
      <c r="D78" s="13" t="s">
        <v>156</v>
      </c>
      <c r="E78" s="13"/>
      <c r="F78" s="13"/>
      <c r="G78" s="13"/>
      <c r="H78" s="13">
        <f>SUM(H60:H77)</f>
        <v>0</v>
      </c>
      <c r="P78">
        <f>ROUND(SUM(P60:P77),2)</f>
        <v>0</v>
      </c>
    </row>
    <row r="80" spans="1:8" ht="12.75" customHeight="1">
      <c r="A80" s="7"/>
      <c r="B80" s="7"/>
      <c r="C80" s="7" t="s">
        <v>35</v>
      </c>
      <c r="D80" s="7" t="s">
        <v>279</v>
      </c>
      <c r="E80" s="7"/>
      <c r="F80" s="9"/>
      <c r="G80" s="7"/>
      <c r="H80" s="9"/>
    </row>
    <row r="81" spans="1:16" ht="25.5">
      <c r="A81" s="6">
        <v>21</v>
      </c>
      <c r="B81" s="6" t="s">
        <v>280</v>
      </c>
      <c r="C81" s="6" t="s">
        <v>44</v>
      </c>
      <c r="D81" s="6" t="s">
        <v>281</v>
      </c>
      <c r="E81" s="6" t="s">
        <v>95</v>
      </c>
      <c r="F81" s="8">
        <v>32.368</v>
      </c>
      <c r="G81" s="11"/>
      <c r="H81" s="10">
        <f>ROUND((G81*F81),2)</f>
        <v>0</v>
      </c>
      <c r="O81">
        <f>rekapitulace!H8</f>
        <v>21</v>
      </c>
      <c r="P81">
        <f>O81/100*H81</f>
        <v>0</v>
      </c>
    </row>
    <row r="82" ht="12.75">
      <c r="D82" s="12" t="s">
        <v>282</v>
      </c>
    </row>
    <row r="83" ht="25.5">
      <c r="D83" s="12" t="s">
        <v>283</v>
      </c>
    </row>
    <row r="84" spans="1:16" ht="12.75" customHeight="1">
      <c r="A84" s="13"/>
      <c r="B84" s="13"/>
      <c r="C84" s="13" t="s">
        <v>35</v>
      </c>
      <c r="D84" s="13" t="s">
        <v>279</v>
      </c>
      <c r="E84" s="13"/>
      <c r="F84" s="13"/>
      <c r="G84" s="13"/>
      <c r="H84" s="13">
        <f>SUM(H81:H83)</f>
        <v>0</v>
      </c>
      <c r="P84">
        <f>ROUND(SUM(P81:P83),2)</f>
        <v>0</v>
      </c>
    </row>
    <row r="86" spans="1:8" ht="12.75" customHeight="1">
      <c r="A86" s="7"/>
      <c r="B86" s="7"/>
      <c r="C86" s="7" t="s">
        <v>36</v>
      </c>
      <c r="D86" s="7" t="s">
        <v>161</v>
      </c>
      <c r="E86" s="7"/>
      <c r="F86" s="9"/>
      <c r="G86" s="7"/>
      <c r="H86" s="9"/>
    </row>
    <row r="87" spans="1:16" ht="25.5">
      <c r="A87" s="6">
        <v>22</v>
      </c>
      <c r="B87" s="6" t="s">
        <v>284</v>
      </c>
      <c r="C87" s="6" t="s">
        <v>44</v>
      </c>
      <c r="D87" s="6" t="s">
        <v>285</v>
      </c>
      <c r="E87" s="6" t="s">
        <v>95</v>
      </c>
      <c r="F87" s="8">
        <v>1.27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63.75">
      <c r="D88" s="12" t="s">
        <v>286</v>
      </c>
    </row>
    <row r="89" ht="280.5">
      <c r="D89" s="12" t="s">
        <v>287</v>
      </c>
    </row>
    <row r="90" spans="1:16" ht="12.75" customHeight="1">
      <c r="A90" s="13"/>
      <c r="B90" s="13"/>
      <c r="C90" s="13" t="s">
        <v>36</v>
      </c>
      <c r="D90" s="13" t="s">
        <v>161</v>
      </c>
      <c r="E90" s="13"/>
      <c r="F90" s="13"/>
      <c r="G90" s="13"/>
      <c r="H90" s="13">
        <f>SUM(H87:H89)</f>
        <v>0</v>
      </c>
      <c r="P90">
        <f>ROUND(SUM(P87:P89),2)</f>
        <v>0</v>
      </c>
    </row>
    <row r="92" spans="1:8" ht="12.75" customHeight="1">
      <c r="A92" s="7"/>
      <c r="B92" s="7"/>
      <c r="C92" s="7" t="s">
        <v>39</v>
      </c>
      <c r="D92" s="7" t="s">
        <v>288</v>
      </c>
      <c r="E92" s="7"/>
      <c r="F92" s="9"/>
      <c r="G92" s="7"/>
      <c r="H92" s="9"/>
    </row>
    <row r="93" spans="1:16" ht="25.5">
      <c r="A93" s="6">
        <v>23</v>
      </c>
      <c r="B93" s="6" t="s">
        <v>289</v>
      </c>
      <c r="C93" s="6" t="s">
        <v>44</v>
      </c>
      <c r="D93" s="6" t="s">
        <v>290</v>
      </c>
      <c r="E93" s="6" t="s">
        <v>143</v>
      </c>
      <c r="F93" s="8">
        <v>12.75</v>
      </c>
      <c r="G93" s="11"/>
      <c r="H93" s="10">
        <f>ROUND((G93*F93),2)</f>
        <v>0</v>
      </c>
      <c r="O93">
        <f>rekapitulace!H8</f>
        <v>21</v>
      </c>
      <c r="P93">
        <f>O93/100*H93</f>
        <v>0</v>
      </c>
    </row>
    <row r="94" ht="25.5">
      <c r="D94" s="12" t="s">
        <v>291</v>
      </c>
    </row>
    <row r="95" ht="89.25">
      <c r="D95" s="12" t="s">
        <v>292</v>
      </c>
    </row>
    <row r="96" spans="1:16" ht="12.75" customHeight="1">
      <c r="A96" s="13"/>
      <c r="B96" s="13"/>
      <c r="C96" s="13" t="s">
        <v>39</v>
      </c>
      <c r="D96" s="13" t="s">
        <v>288</v>
      </c>
      <c r="E96" s="13"/>
      <c r="F96" s="13"/>
      <c r="G96" s="13"/>
      <c r="H96" s="13">
        <f>SUM(H93:H95)</f>
        <v>0</v>
      </c>
      <c r="P96">
        <f>ROUND(SUM(P93:P95),2)</f>
        <v>0</v>
      </c>
    </row>
    <row r="98" spans="1:8" ht="12.75" customHeight="1">
      <c r="A98" s="7"/>
      <c r="B98" s="7"/>
      <c r="C98" s="7" t="s">
        <v>79</v>
      </c>
      <c r="D98" s="7" t="s">
        <v>78</v>
      </c>
      <c r="E98" s="7"/>
      <c r="F98" s="9"/>
      <c r="G98" s="7"/>
      <c r="H98" s="9"/>
    </row>
    <row r="99" spans="1:16" ht="12.75">
      <c r="A99" s="6">
        <v>24</v>
      </c>
      <c r="B99" s="6" t="s">
        <v>293</v>
      </c>
      <c r="C99" s="6" t="s">
        <v>44</v>
      </c>
      <c r="D99" s="6" t="s">
        <v>294</v>
      </c>
      <c r="E99" s="6" t="s">
        <v>109</v>
      </c>
      <c r="F99" s="8">
        <v>35</v>
      </c>
      <c r="G99" s="11"/>
      <c r="H99" s="10">
        <f>ROUND((G99*F99),2)</f>
        <v>0</v>
      </c>
      <c r="O99">
        <f>rekapitulace!H8</f>
        <v>21</v>
      </c>
      <c r="P99">
        <f>O99/100*H99</f>
        <v>0</v>
      </c>
    </row>
    <row r="100" ht="12.75">
      <c r="D100" s="12" t="s">
        <v>295</v>
      </c>
    </row>
    <row r="101" ht="63.75">
      <c r="D101" s="12" t="s">
        <v>296</v>
      </c>
    </row>
    <row r="102" spans="1:16" ht="25.5">
      <c r="A102" s="6">
        <v>25</v>
      </c>
      <c r="B102" s="6" t="s">
        <v>297</v>
      </c>
      <c r="C102" s="6" t="s">
        <v>44</v>
      </c>
      <c r="D102" s="6" t="s">
        <v>298</v>
      </c>
      <c r="E102" s="6" t="s">
        <v>299</v>
      </c>
      <c r="F102" s="8">
        <v>38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12.75">
      <c r="D103" s="12" t="s">
        <v>300</v>
      </c>
    </row>
    <row r="104" ht="344.25">
      <c r="D104" s="12" t="s">
        <v>301</v>
      </c>
    </row>
    <row r="105" spans="1:16" ht="38.25">
      <c r="A105" s="6">
        <v>26</v>
      </c>
      <c r="B105" s="6" t="s">
        <v>302</v>
      </c>
      <c r="C105" s="6" t="s">
        <v>44</v>
      </c>
      <c r="D105" s="6" t="s">
        <v>303</v>
      </c>
      <c r="E105" s="6" t="s">
        <v>95</v>
      </c>
      <c r="F105" s="8">
        <v>55.69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76.5">
      <c r="D106" s="12" t="s">
        <v>304</v>
      </c>
    </row>
    <row r="107" ht="102">
      <c r="D107" s="12" t="s">
        <v>305</v>
      </c>
    </row>
    <row r="108" spans="1:16" ht="25.5">
      <c r="A108" s="6">
        <v>27</v>
      </c>
      <c r="B108" s="6" t="s">
        <v>306</v>
      </c>
      <c r="C108" s="6" t="s">
        <v>44</v>
      </c>
      <c r="D108" s="6" t="s">
        <v>307</v>
      </c>
      <c r="E108" s="6" t="s">
        <v>95</v>
      </c>
      <c r="F108" s="8">
        <v>5.178</v>
      </c>
      <c r="G108" s="11"/>
      <c r="H108" s="10">
        <f>ROUND((G108*F108),2)</f>
        <v>0</v>
      </c>
      <c r="O108">
        <f>rekapitulace!H8</f>
        <v>21</v>
      </c>
      <c r="P108">
        <f>O108/100*H108</f>
        <v>0</v>
      </c>
    </row>
    <row r="109" ht="38.25">
      <c r="D109" s="12" t="s">
        <v>308</v>
      </c>
    </row>
    <row r="110" ht="102">
      <c r="D110" s="12" t="s">
        <v>305</v>
      </c>
    </row>
    <row r="111" spans="1:16" ht="25.5">
      <c r="A111" s="6">
        <v>28</v>
      </c>
      <c r="B111" s="6" t="s">
        <v>309</v>
      </c>
      <c r="C111" s="6" t="s">
        <v>44</v>
      </c>
      <c r="D111" s="6" t="s">
        <v>310</v>
      </c>
      <c r="E111" s="6" t="s">
        <v>109</v>
      </c>
      <c r="F111" s="8">
        <v>8.5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12.75">
      <c r="D112" s="12" t="s">
        <v>311</v>
      </c>
    </row>
    <row r="113" ht="89.25">
      <c r="D113" s="12" t="s">
        <v>312</v>
      </c>
    </row>
    <row r="114" spans="1:16" ht="12.75">
      <c r="A114" s="6">
        <v>29</v>
      </c>
      <c r="B114" s="6" t="s">
        <v>313</v>
      </c>
      <c r="C114" s="6" t="s">
        <v>44</v>
      </c>
      <c r="D114" s="6" t="s">
        <v>314</v>
      </c>
      <c r="E114" s="6" t="s">
        <v>315</v>
      </c>
      <c r="F114" s="8">
        <v>152.46</v>
      </c>
      <c r="G114" s="11"/>
      <c r="H114" s="10">
        <f>ROUND((G114*F114),2)</f>
        <v>0</v>
      </c>
      <c r="O114">
        <f>rekapitulace!H8</f>
        <v>21</v>
      </c>
      <c r="P114">
        <f>O114/100*H114</f>
        <v>0</v>
      </c>
    </row>
    <row r="115" ht="25.5">
      <c r="D115" s="12" t="s">
        <v>316</v>
      </c>
    </row>
    <row r="116" ht="216.75">
      <c r="D116" s="12" t="s">
        <v>317</v>
      </c>
    </row>
    <row r="117" spans="1:16" ht="12.75" customHeight="1">
      <c r="A117" s="13"/>
      <c r="B117" s="13"/>
      <c r="C117" s="13" t="s">
        <v>79</v>
      </c>
      <c r="D117" s="13" t="s">
        <v>78</v>
      </c>
      <c r="E117" s="13"/>
      <c r="F117" s="13"/>
      <c r="G117" s="13"/>
      <c r="H117" s="13">
        <f>SUM(H99:H116)</f>
        <v>0</v>
      </c>
      <c r="P117">
        <f>ROUND(SUM(P99:P116),2)</f>
        <v>0</v>
      </c>
    </row>
    <row r="119" spans="1:16" ht="12.75" customHeight="1">
      <c r="A119" s="13"/>
      <c r="B119" s="13"/>
      <c r="C119" s="13"/>
      <c r="D119" s="13" t="s">
        <v>84</v>
      </c>
      <c r="E119" s="13"/>
      <c r="F119" s="13"/>
      <c r="G119" s="13"/>
      <c r="H119" s="13">
        <f>+H18+H57+H78+H84+H90+H96+H117</f>
        <v>0</v>
      </c>
      <c r="P119">
        <f>+P18+P57+P78+P84+P90+P96+P117</f>
        <v>0</v>
      </c>
    </row>
    <row r="121" spans="1:8" ht="12.75" customHeight="1">
      <c r="A121" s="7" t="s">
        <v>85</v>
      </c>
      <c r="B121" s="7"/>
      <c r="C121" s="7"/>
      <c r="D121" s="7"/>
      <c r="E121" s="7"/>
      <c r="F121" s="7"/>
      <c r="G121" s="7"/>
      <c r="H121" s="7"/>
    </row>
    <row r="122" spans="1:8" ht="12.75" customHeight="1">
      <c r="A122" s="7"/>
      <c r="B122" s="7"/>
      <c r="C122" s="7"/>
      <c r="D122" s="7" t="s">
        <v>86</v>
      </c>
      <c r="E122" s="7"/>
      <c r="F122" s="7"/>
      <c r="G122" s="7"/>
      <c r="H122" s="7"/>
    </row>
    <row r="123" spans="1:16" ht="12.75" customHeight="1">
      <c r="A123" s="13"/>
      <c r="B123" s="13"/>
      <c r="C123" s="13"/>
      <c r="D123" s="13" t="s">
        <v>87</v>
      </c>
      <c r="E123" s="13"/>
      <c r="F123" s="13"/>
      <c r="G123" s="13"/>
      <c r="H123" s="13">
        <v>0</v>
      </c>
      <c r="P123">
        <v>0</v>
      </c>
    </row>
    <row r="124" spans="1:8" ht="12.75" customHeight="1">
      <c r="A124" s="13"/>
      <c r="B124" s="13"/>
      <c r="C124" s="13"/>
      <c r="D124" s="13" t="s">
        <v>88</v>
      </c>
      <c r="E124" s="13"/>
      <c r="F124" s="13"/>
      <c r="G124" s="13"/>
      <c r="H124" s="13"/>
    </row>
    <row r="125" spans="1:16" ht="12.75" customHeight="1">
      <c r="A125" s="13"/>
      <c r="B125" s="13"/>
      <c r="C125" s="13"/>
      <c r="D125" s="13" t="s">
        <v>89</v>
      </c>
      <c r="E125" s="13"/>
      <c r="F125" s="13"/>
      <c r="G125" s="13"/>
      <c r="H125" s="13">
        <v>0</v>
      </c>
      <c r="P125">
        <v>0</v>
      </c>
    </row>
    <row r="126" spans="1:16" ht="12.75" customHeight="1">
      <c r="A126" s="13"/>
      <c r="B126" s="13"/>
      <c r="C126" s="13"/>
      <c r="D126" s="13" t="s">
        <v>90</v>
      </c>
      <c r="E126" s="13"/>
      <c r="F126" s="13"/>
      <c r="G126" s="13"/>
      <c r="H126" s="13">
        <f>H123+H125</f>
        <v>0</v>
      </c>
      <c r="P126">
        <f>P123+P125</f>
        <v>0</v>
      </c>
    </row>
    <row r="128" spans="1:16" ht="12.75" customHeight="1">
      <c r="A128" s="13"/>
      <c r="B128" s="13"/>
      <c r="C128" s="13"/>
      <c r="D128" s="13" t="s">
        <v>90</v>
      </c>
      <c r="E128" s="13"/>
      <c r="F128" s="13"/>
      <c r="G128" s="13"/>
      <c r="H128" s="13">
        <f>H119+H126</f>
        <v>0</v>
      </c>
      <c r="P128">
        <f>P119+P126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2020-08-06T21:02:49Z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