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4a - SO 03 Oprava soci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'234a - SO 03 Oprava sociá...'!$C$146:$K$453</definedName>
    <definedName name="_xlnm.Print_Area" localSheetId="1">'234a - SO 03 Oprava sociá...'!$C$4:$J$76,'234a - SO 03 Oprava sociá...'!$C$82:$J$128,'234a - SO 03 Oprava sociá...'!$C$134:$K$453</definedName>
    <definedName name="_xlnm.Print_Titles" localSheetId="1">'234a - SO 03 Oprava sociá...'!$146:$146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53"/>
  <c r="BH453"/>
  <c r="BG453"/>
  <c r="BF453"/>
  <c r="T453"/>
  <c r="T452"/>
  <c r="R453"/>
  <c r="R452"/>
  <c r="P453"/>
  <c r="P452"/>
  <c r="BI451"/>
  <c r="BH451"/>
  <c r="BG451"/>
  <c r="BF451"/>
  <c r="T451"/>
  <c r="T450"/>
  <c r="R451"/>
  <c r="R450"/>
  <c r="P451"/>
  <c r="P450"/>
  <c r="BI449"/>
  <c r="BH449"/>
  <c r="BG449"/>
  <c r="BF449"/>
  <c r="T449"/>
  <c r="T448"/>
  <c r="T447"/>
  <c r="R449"/>
  <c r="R448"/>
  <c r="R447"/>
  <c r="P449"/>
  <c r="P448"/>
  <c r="P447"/>
  <c r="BI446"/>
  <c r="BH446"/>
  <c r="BG446"/>
  <c r="BF446"/>
  <c r="T446"/>
  <c r="T445"/>
  <c r="R446"/>
  <c r="R445"/>
  <c r="P446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T436"/>
  <c r="R437"/>
  <c r="R436"/>
  <c r="P437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T330"/>
  <c r="R331"/>
  <c r="R330"/>
  <c r="P331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J144"/>
  <c r="J143"/>
  <c r="F143"/>
  <c r="F141"/>
  <c r="E139"/>
  <c r="J92"/>
  <c r="J91"/>
  <c r="F91"/>
  <c r="F89"/>
  <c r="E87"/>
  <c r="J18"/>
  <c r="E18"/>
  <c r="F144"/>
  <c r="J17"/>
  <c r="J12"/>
  <c r="J141"/>
  <c r="E7"/>
  <c r="E85"/>
  <c i="1" r="L90"/>
  <c r="AM90"/>
  <c r="AM89"/>
  <c r="L89"/>
  <c r="AM87"/>
  <c r="L87"/>
  <c r="L85"/>
  <c r="L84"/>
  <c i="2" r="BK453"/>
  <c r="BK446"/>
  <c r="BK444"/>
  <c r="J435"/>
  <c r="BK434"/>
  <c r="BK433"/>
  <c r="BK432"/>
  <c r="J431"/>
  <c r="BK427"/>
  <c r="BK425"/>
  <c r="BK423"/>
  <c r="J422"/>
  <c r="J421"/>
  <c r="J420"/>
  <c r="BK417"/>
  <c r="BK415"/>
  <c r="J413"/>
  <c r="BK412"/>
  <c r="BK411"/>
  <c r="J410"/>
  <c r="BK406"/>
  <c r="BK405"/>
  <c r="BK404"/>
  <c r="BK403"/>
  <c r="J401"/>
  <c r="J400"/>
  <c r="J399"/>
  <c r="J394"/>
  <c r="BK393"/>
  <c r="J392"/>
  <c r="BK384"/>
  <c r="J383"/>
  <c r="BK377"/>
  <c r="BK372"/>
  <c r="J370"/>
  <c r="BK356"/>
  <c r="BK355"/>
  <c r="J349"/>
  <c r="BK348"/>
  <c r="J346"/>
  <c r="J345"/>
  <c r="BK344"/>
  <c r="BK343"/>
  <c r="J337"/>
  <c r="J335"/>
  <c r="BK334"/>
  <c r="J333"/>
  <c r="BK331"/>
  <c r="J327"/>
  <c r="BK322"/>
  <c r="J321"/>
  <c r="BK320"/>
  <c r="J319"/>
  <c r="BK318"/>
  <c r="J317"/>
  <c r="J315"/>
  <c r="J313"/>
  <c r="BK312"/>
  <c r="J310"/>
  <c r="BK309"/>
  <c r="J300"/>
  <c r="J299"/>
  <c r="J296"/>
  <c r="J295"/>
  <c r="J294"/>
  <c r="J290"/>
  <c r="J285"/>
  <c r="BK282"/>
  <c r="BK277"/>
  <c r="BK275"/>
  <c r="BK272"/>
  <c r="J271"/>
  <c r="BK270"/>
  <c r="J267"/>
  <c r="BK266"/>
  <c r="BK265"/>
  <c r="BK261"/>
  <c r="J260"/>
  <c r="BK258"/>
  <c r="BK257"/>
  <c r="BK254"/>
  <c r="J253"/>
  <c r="BK251"/>
  <c r="BK250"/>
  <c r="BK246"/>
  <c r="BK243"/>
  <c r="BK238"/>
  <c r="J237"/>
  <c r="BK230"/>
  <c r="J225"/>
  <c r="BK221"/>
  <c r="BK220"/>
  <c r="J219"/>
  <c r="J218"/>
  <c r="BK215"/>
  <c r="J214"/>
  <c r="BK208"/>
  <c r="J205"/>
  <c r="BK204"/>
  <c r="BK200"/>
  <c r="J198"/>
  <c r="BK195"/>
  <c r="J194"/>
  <c r="J193"/>
  <c r="BK190"/>
  <c r="BK189"/>
  <c r="J188"/>
  <c r="BK187"/>
  <c r="J186"/>
  <c r="BK184"/>
  <c r="J183"/>
  <c r="BK182"/>
  <c r="J181"/>
  <c r="BK180"/>
  <c r="J179"/>
  <c r="J176"/>
  <c r="BK174"/>
  <c r="J173"/>
  <c r="BK167"/>
  <c r="J166"/>
  <c r="J163"/>
  <c r="J162"/>
  <c r="BK161"/>
  <c r="J157"/>
  <c r="J156"/>
  <c r="J155"/>
  <c r="BK153"/>
  <c r="J152"/>
  <c r="J150"/>
  <c r="J453"/>
  <c r="BK449"/>
  <c r="J446"/>
  <c r="J444"/>
  <c r="J443"/>
  <c r="J442"/>
  <c r="BK440"/>
  <c r="J439"/>
  <c r="BK437"/>
  <c r="J433"/>
  <c r="J432"/>
  <c r="J430"/>
  <c r="BK429"/>
  <c r="J425"/>
  <c r="J424"/>
  <c r="BK420"/>
  <c r="J419"/>
  <c r="J418"/>
  <c r="J405"/>
  <c r="J404"/>
  <c r="BK397"/>
  <c r="J396"/>
  <c r="J395"/>
  <c r="BK392"/>
  <c r="BK391"/>
  <c r="J390"/>
  <c r="BK388"/>
  <c r="BK387"/>
  <c r="BK386"/>
  <c r="J381"/>
  <c r="BK376"/>
  <c r="BK375"/>
  <c r="BK374"/>
  <c r="J373"/>
  <c r="BK369"/>
  <c r="J368"/>
  <c r="BK367"/>
  <c r="BK366"/>
  <c r="J365"/>
  <c r="BK364"/>
  <c r="J363"/>
  <c r="BK362"/>
  <c r="BK360"/>
  <c r="BK359"/>
  <c r="J358"/>
  <c r="J354"/>
  <c r="BK350"/>
  <c r="BK349"/>
  <c r="J348"/>
  <c r="J344"/>
  <c r="J343"/>
  <c r="BK342"/>
  <c r="BK341"/>
  <c r="BK340"/>
  <c r="J339"/>
  <c r="BK338"/>
  <c r="BK335"/>
  <c r="BK328"/>
  <c r="BK327"/>
  <c r="BK326"/>
  <c r="BK325"/>
  <c r="J324"/>
  <c r="BK321"/>
  <c r="BK310"/>
  <c r="J309"/>
  <c r="BK308"/>
  <c r="J307"/>
  <c r="BK306"/>
  <c r="BK303"/>
  <c r="J302"/>
  <c r="BK301"/>
  <c r="BK300"/>
  <c r="BK299"/>
  <c r="BK298"/>
  <c r="BK294"/>
  <c r="J293"/>
  <c r="BK289"/>
  <c r="J288"/>
  <c r="J287"/>
  <c r="BK281"/>
  <c r="J280"/>
  <c r="J279"/>
  <c r="J275"/>
  <c r="J274"/>
  <c r="BK271"/>
  <c r="J270"/>
  <c r="J268"/>
  <c r="J266"/>
  <c r="J263"/>
  <c r="BK262"/>
  <c r="BK259"/>
  <c r="J258"/>
  <c r="J257"/>
  <c r="J256"/>
  <c r="BK255"/>
  <c r="J254"/>
  <c r="BK253"/>
  <c r="BK252"/>
  <c r="J250"/>
  <c r="J249"/>
  <c r="J248"/>
  <c r="J247"/>
  <c r="BK242"/>
  <c r="J239"/>
  <c r="J238"/>
  <c r="BK237"/>
  <c r="BK236"/>
  <c r="BK234"/>
  <c r="BK233"/>
  <c r="J231"/>
  <c r="BK228"/>
  <c r="J227"/>
  <c r="BK225"/>
  <c r="J224"/>
  <c r="J223"/>
  <c r="BK222"/>
  <c r="J221"/>
  <c r="J220"/>
  <c r="BK219"/>
  <c r="J213"/>
  <c r="BK211"/>
  <c r="BK209"/>
  <c r="J208"/>
  <c r="BK207"/>
  <c r="J207"/>
  <c r="J206"/>
  <c r="BK201"/>
  <c r="J200"/>
  <c r="BK194"/>
  <c r="J192"/>
  <c r="J187"/>
  <c r="J182"/>
  <c r="BK181"/>
  <c r="J180"/>
  <c r="J177"/>
  <c r="J174"/>
  <c r="BK171"/>
  <c r="J170"/>
  <c r="BK169"/>
  <c r="BK168"/>
  <c r="J167"/>
  <c r="BK162"/>
  <c r="J161"/>
  <c r="J160"/>
  <c r="J159"/>
  <c r="BK158"/>
  <c r="BK157"/>
  <c r="BK156"/>
  <c r="BK155"/>
  <c r="BK151"/>
  <c r="BK150"/>
  <c r="J451"/>
  <c r="J449"/>
  <c r="BK441"/>
  <c r="BK439"/>
  <c r="J437"/>
  <c r="BK435"/>
  <c r="BK431"/>
  <c r="BK430"/>
  <c r="J428"/>
  <c r="J427"/>
  <c r="BK422"/>
  <c r="BK419"/>
  <c r="BK414"/>
  <c r="BK413"/>
  <c r="J412"/>
  <c r="BK410"/>
  <c r="J409"/>
  <c r="BK408"/>
  <c r="J407"/>
  <c r="J406"/>
  <c r="J403"/>
  <c r="BK398"/>
  <c r="J397"/>
  <c r="BK396"/>
  <c r="J391"/>
  <c r="BK390"/>
  <c r="BK389"/>
  <c r="J388"/>
  <c r="J387"/>
  <c r="BK385"/>
  <c r="BK380"/>
  <c r="J379"/>
  <c r="BK378"/>
  <c r="BK373"/>
  <c r="J367"/>
  <c r="J366"/>
  <c r="BK361"/>
  <c r="J357"/>
  <c r="J355"/>
  <c r="BK354"/>
  <c r="J353"/>
  <c r="J352"/>
  <c r="BK351"/>
  <c r="J350"/>
  <c r="BK345"/>
  <c r="J342"/>
  <c r="J340"/>
  <c r="BK339"/>
  <c r="J338"/>
  <c r="BK337"/>
  <c r="BK336"/>
  <c r="J334"/>
  <c r="J331"/>
  <c r="BK329"/>
  <c r="J328"/>
  <c r="J326"/>
  <c r="J323"/>
  <c r="J320"/>
  <c r="BK317"/>
  <c r="BK316"/>
  <c r="J311"/>
  <c r="BK307"/>
  <c r="J306"/>
  <c r="BK305"/>
  <c r="J304"/>
  <c r="BK302"/>
  <c r="J301"/>
  <c r="J298"/>
  <c r="BK297"/>
  <c r="BK296"/>
  <c r="BK293"/>
  <c r="J292"/>
  <c r="J289"/>
  <c r="BK288"/>
  <c r="BK287"/>
  <c r="BK286"/>
  <c r="BK283"/>
  <c r="BK279"/>
  <c r="BK278"/>
  <c r="J277"/>
  <c r="BK273"/>
  <c r="J272"/>
  <c r="BK268"/>
  <c r="BK267"/>
  <c r="J265"/>
  <c r="BK264"/>
  <c r="BK263"/>
  <c r="J261"/>
  <c r="BK260"/>
  <c r="J259"/>
  <c r="BK256"/>
  <c r="J252"/>
  <c r="J251"/>
  <c r="BK249"/>
  <c r="BK248"/>
  <c r="J245"/>
  <c r="BK244"/>
  <c r="J243"/>
  <c r="J242"/>
  <c r="J241"/>
  <c r="J236"/>
  <c r="BK235"/>
  <c r="J234"/>
  <c r="J233"/>
  <c r="BK232"/>
  <c r="BK231"/>
  <c r="J229"/>
  <c r="BK224"/>
  <c r="BK217"/>
  <c r="J216"/>
  <c r="J215"/>
  <c r="BK214"/>
  <c r="BK212"/>
  <c r="J211"/>
  <c r="J209"/>
  <c r="J201"/>
  <c r="J197"/>
  <c r="BK196"/>
  <c r="J195"/>
  <c r="BK193"/>
  <c r="BK188"/>
  <c r="BK186"/>
  <c r="J185"/>
  <c r="J184"/>
  <c r="BK179"/>
  <c r="J178"/>
  <c r="BK173"/>
  <c r="BK172"/>
  <c r="J168"/>
  <c r="BK166"/>
  <c r="BK165"/>
  <c r="BK164"/>
  <c r="BK160"/>
  <c r="J158"/>
  <c r="BK152"/>
  <c i="1" r="AS94"/>
  <c i="2" r="BK451"/>
  <c r="BK443"/>
  <c r="BK442"/>
  <c r="J441"/>
  <c r="J440"/>
  <c r="J434"/>
  <c r="J429"/>
  <c r="BK428"/>
  <c r="BK424"/>
  <c r="J423"/>
  <c r="BK421"/>
  <c r="BK418"/>
  <c r="J417"/>
  <c r="J415"/>
  <c r="J414"/>
  <c r="J411"/>
  <c r="BK409"/>
  <c r="J408"/>
  <c r="BK407"/>
  <c r="BK401"/>
  <c r="BK400"/>
  <c r="BK399"/>
  <c r="J398"/>
  <c r="BK395"/>
  <c r="BK394"/>
  <c r="J393"/>
  <c r="J389"/>
  <c r="J386"/>
  <c r="J385"/>
  <c r="J384"/>
  <c r="BK383"/>
  <c r="BK381"/>
  <c r="J380"/>
  <c r="BK379"/>
  <c r="J378"/>
  <c r="J377"/>
  <c r="J376"/>
  <c r="J375"/>
  <c r="J374"/>
  <c r="J372"/>
  <c r="BK370"/>
  <c r="J369"/>
  <c r="BK368"/>
  <c r="BK365"/>
  <c r="J364"/>
  <c r="BK363"/>
  <c r="J362"/>
  <c r="J361"/>
  <c r="J360"/>
  <c r="J359"/>
  <c r="BK358"/>
  <c r="BK357"/>
  <c r="J356"/>
  <c r="BK353"/>
  <c r="BK352"/>
  <c r="J351"/>
  <c r="BK346"/>
  <c r="J341"/>
  <c r="J336"/>
  <c r="BK333"/>
  <c r="J329"/>
  <c r="J325"/>
  <c r="BK324"/>
  <c r="BK323"/>
  <c r="J322"/>
  <c r="BK319"/>
  <c r="J318"/>
  <c r="J316"/>
  <c r="BK315"/>
  <c r="BK313"/>
  <c r="J312"/>
  <c r="BK311"/>
  <c r="J308"/>
  <c r="J305"/>
  <c r="BK304"/>
  <c r="J303"/>
  <c r="J297"/>
  <c r="BK295"/>
  <c r="BK292"/>
  <c r="BK290"/>
  <c r="J286"/>
  <c r="BK285"/>
  <c r="J283"/>
  <c r="J282"/>
  <c r="J281"/>
  <c r="BK280"/>
  <c r="J278"/>
  <c r="BK274"/>
  <c r="J273"/>
  <c r="J264"/>
  <c r="J262"/>
  <c r="J255"/>
  <c r="BK247"/>
  <c r="J246"/>
  <c r="BK245"/>
  <c r="J244"/>
  <c r="BK241"/>
  <c r="BK239"/>
  <c r="J235"/>
  <c r="J232"/>
  <c r="J230"/>
  <c r="BK229"/>
  <c r="J228"/>
  <c r="BK227"/>
  <c r="BK223"/>
  <c r="J222"/>
  <c r="BK218"/>
  <c r="J217"/>
  <c r="BK216"/>
  <c r="BK213"/>
  <c r="J212"/>
  <c r="BK206"/>
  <c r="BK205"/>
  <c r="J204"/>
  <c r="BK198"/>
  <c r="BK197"/>
  <c r="J196"/>
  <c r="BK192"/>
  <c r="J190"/>
  <c r="J189"/>
  <c r="BK185"/>
  <c r="BK183"/>
  <c r="BK178"/>
  <c r="BK177"/>
  <c r="BK176"/>
  <c r="J172"/>
  <c r="J171"/>
  <c r="BK170"/>
  <c r="J169"/>
  <c r="J165"/>
  <c r="J164"/>
  <c r="BK163"/>
  <c r="BK159"/>
  <c r="J153"/>
  <c r="J151"/>
  <c l="1" r="T149"/>
  <c r="P154"/>
  <c r="P175"/>
  <c r="R191"/>
  <c r="BK382"/>
  <c r="J382"/>
  <c r="J117"/>
  <c r="BK149"/>
  <c r="J149"/>
  <c r="J98"/>
  <c r="P149"/>
  <c r="R154"/>
  <c r="R175"/>
  <c r="P191"/>
  <c r="T199"/>
  <c r="P203"/>
  <c r="T203"/>
  <c r="T210"/>
  <c r="P226"/>
  <c r="R226"/>
  <c r="P240"/>
  <c r="BK269"/>
  <c r="J269"/>
  <c r="J108"/>
  <c r="T269"/>
  <c r="BK284"/>
  <c r="J284"/>
  <c r="J110"/>
  <c r="BK291"/>
  <c r="J291"/>
  <c r="J111"/>
  <c r="R291"/>
  <c r="P314"/>
  <c r="BK332"/>
  <c r="J332"/>
  <c r="J114"/>
  <c r="R332"/>
  <c r="P347"/>
  <c r="BK371"/>
  <c r="J371"/>
  <c r="J116"/>
  <c r="P371"/>
  <c r="P382"/>
  <c r="BK402"/>
  <c r="J402"/>
  <c r="J118"/>
  <c r="P402"/>
  <c r="R402"/>
  <c r="T402"/>
  <c r="BK416"/>
  <c r="J416"/>
  <c r="J119"/>
  <c r="P416"/>
  <c r="R416"/>
  <c r="T416"/>
  <c r="BK426"/>
  <c r="J426"/>
  <c r="J120"/>
  <c r="P426"/>
  <c r="R426"/>
  <c r="T426"/>
  <c r="BK438"/>
  <c r="J438"/>
  <c r="J122"/>
  <c r="P438"/>
  <c r="R149"/>
  <c r="T154"/>
  <c r="T175"/>
  <c r="T191"/>
  <c r="R199"/>
  <c r="R203"/>
  <c r="P210"/>
  <c r="BK226"/>
  <c r="J226"/>
  <c r="J106"/>
  <c r="T226"/>
  <c r="T240"/>
  <c r="R269"/>
  <c r="P276"/>
  <c r="T276"/>
  <c r="P284"/>
  <c r="T284"/>
  <c r="T291"/>
  <c r="T314"/>
  <c r="P332"/>
  <c r="T332"/>
  <c r="R347"/>
  <c r="R371"/>
  <c r="R382"/>
  <c r="R438"/>
  <c r="BK154"/>
  <c r="J154"/>
  <c r="J99"/>
  <c r="BK175"/>
  <c r="J175"/>
  <c r="J100"/>
  <c r="BK191"/>
  <c r="J191"/>
  <c r="J101"/>
  <c r="BK199"/>
  <c r="J199"/>
  <c r="J102"/>
  <c r="P199"/>
  <c r="BK203"/>
  <c r="J203"/>
  <c r="J104"/>
  <c r="BK210"/>
  <c r="J210"/>
  <c r="J105"/>
  <c r="R210"/>
  <c r="BK240"/>
  <c r="J240"/>
  <c r="J107"/>
  <c r="R240"/>
  <c r="P269"/>
  <c r="BK276"/>
  <c r="J276"/>
  <c r="J109"/>
  <c r="R276"/>
  <c r="R284"/>
  <c r="P291"/>
  <c r="BK314"/>
  <c r="J314"/>
  <c r="J112"/>
  <c r="R314"/>
  <c r="BK347"/>
  <c r="J347"/>
  <c r="J115"/>
  <c r="T347"/>
  <c r="T371"/>
  <c r="T382"/>
  <c r="T438"/>
  <c r="BE151"/>
  <c r="BE157"/>
  <c r="BE160"/>
  <c r="BE161"/>
  <c r="BE166"/>
  <c r="BE167"/>
  <c r="BE173"/>
  <c r="BE179"/>
  <c r="BE181"/>
  <c r="BE186"/>
  <c r="BE187"/>
  <c r="BE193"/>
  <c r="BE194"/>
  <c r="BE200"/>
  <c r="BE208"/>
  <c r="BE214"/>
  <c r="BE219"/>
  <c r="BE225"/>
  <c r="BE230"/>
  <c r="BE233"/>
  <c r="BE236"/>
  <c r="BE248"/>
  <c r="BE249"/>
  <c r="BE250"/>
  <c r="BE252"/>
  <c r="BE254"/>
  <c r="BE256"/>
  <c r="BE258"/>
  <c r="BE259"/>
  <c r="BE266"/>
  <c r="BE267"/>
  <c r="BE271"/>
  <c r="BE275"/>
  <c r="BE287"/>
  <c r="BE293"/>
  <c r="BE294"/>
  <c r="BE295"/>
  <c r="BE298"/>
  <c r="BE300"/>
  <c r="BE301"/>
  <c r="BE306"/>
  <c r="BE309"/>
  <c r="BE310"/>
  <c r="BE317"/>
  <c r="BE320"/>
  <c r="BE326"/>
  <c r="BE327"/>
  <c r="BE334"/>
  <c r="BE337"/>
  <c r="BE342"/>
  <c r="BE344"/>
  <c r="BE349"/>
  <c r="BE354"/>
  <c r="BE362"/>
  <c r="BE364"/>
  <c r="BE387"/>
  <c r="BE391"/>
  <c r="BE396"/>
  <c r="BE403"/>
  <c r="BE405"/>
  <c r="BE411"/>
  <c r="BE420"/>
  <c r="BE425"/>
  <c r="BE430"/>
  <c r="BE431"/>
  <c r="BE435"/>
  <c r="BE437"/>
  <c r="BE444"/>
  <c r="BE446"/>
  <c r="J89"/>
  <c r="E137"/>
  <c r="BE150"/>
  <c r="BE153"/>
  <c r="BE155"/>
  <c r="BE156"/>
  <c r="BE162"/>
  <c r="BE169"/>
  <c r="BE170"/>
  <c r="BE174"/>
  <c r="BE176"/>
  <c r="BE180"/>
  <c r="BE182"/>
  <c r="BE190"/>
  <c r="BE198"/>
  <c r="BE207"/>
  <c r="BE218"/>
  <c r="BE220"/>
  <c r="BE221"/>
  <c r="BE223"/>
  <c r="BE224"/>
  <c r="BE227"/>
  <c r="BE237"/>
  <c r="BE238"/>
  <c r="BE242"/>
  <c r="BE246"/>
  <c r="BE253"/>
  <c r="BE257"/>
  <c r="BE261"/>
  <c r="BE265"/>
  <c r="BE270"/>
  <c r="BE274"/>
  <c r="BE280"/>
  <c r="BE289"/>
  <c r="BE299"/>
  <c r="BE308"/>
  <c r="BE312"/>
  <c r="BE318"/>
  <c r="BE321"/>
  <c r="BE324"/>
  <c r="BE340"/>
  <c r="BE343"/>
  <c r="BE346"/>
  <c r="BE348"/>
  <c r="BE355"/>
  <c r="BE357"/>
  <c r="BE359"/>
  <c r="BE360"/>
  <c r="BE365"/>
  <c r="BE367"/>
  <c r="BE368"/>
  <c r="BE376"/>
  <c r="BE381"/>
  <c r="BE383"/>
  <c r="BE392"/>
  <c r="BE394"/>
  <c r="BE399"/>
  <c r="BE400"/>
  <c r="BE404"/>
  <c r="BE415"/>
  <c r="BE417"/>
  <c r="BE423"/>
  <c r="BE424"/>
  <c r="BE432"/>
  <c r="BE433"/>
  <c r="BE442"/>
  <c r="BE443"/>
  <c r="BK436"/>
  <c r="J436"/>
  <c r="J121"/>
  <c r="BE152"/>
  <c r="BE163"/>
  <c r="BE165"/>
  <c r="BE172"/>
  <c r="BE178"/>
  <c r="BE183"/>
  <c r="BE184"/>
  <c r="BE185"/>
  <c r="BE188"/>
  <c r="BE189"/>
  <c r="BE192"/>
  <c r="BE195"/>
  <c r="BE196"/>
  <c r="BE197"/>
  <c r="BE204"/>
  <c r="BE206"/>
  <c r="BE213"/>
  <c r="BE215"/>
  <c r="BE217"/>
  <c r="BE229"/>
  <c r="BE243"/>
  <c r="BE245"/>
  <c r="BE251"/>
  <c r="BE260"/>
  <c r="BE264"/>
  <c r="BE272"/>
  <c r="BE277"/>
  <c r="BE282"/>
  <c r="BE283"/>
  <c r="BE285"/>
  <c r="BE290"/>
  <c r="BE296"/>
  <c r="BE304"/>
  <c r="BE311"/>
  <c r="BE313"/>
  <c r="BE315"/>
  <c r="BE316"/>
  <c r="BE319"/>
  <c r="BE322"/>
  <c r="BE329"/>
  <c r="BE331"/>
  <c r="BE333"/>
  <c r="BE336"/>
  <c r="BE345"/>
  <c r="BE351"/>
  <c r="BE356"/>
  <c r="BE361"/>
  <c r="BE363"/>
  <c r="BE366"/>
  <c r="BE369"/>
  <c r="BE370"/>
  <c r="BE377"/>
  <c r="BE379"/>
  <c r="BE384"/>
  <c r="BE393"/>
  <c r="BE398"/>
  <c r="BE401"/>
  <c r="BE406"/>
  <c r="BE409"/>
  <c r="BE410"/>
  <c r="BE412"/>
  <c r="BE413"/>
  <c r="BE414"/>
  <c r="BE419"/>
  <c r="BE421"/>
  <c r="BE422"/>
  <c r="BE427"/>
  <c r="BE434"/>
  <c r="BE439"/>
  <c r="F92"/>
  <c r="BE158"/>
  <c r="BE159"/>
  <c r="BE164"/>
  <c r="BE168"/>
  <c r="BE171"/>
  <c r="BE177"/>
  <c r="BE201"/>
  <c r="BE205"/>
  <c r="BE209"/>
  <c r="BE211"/>
  <c r="BE212"/>
  <c r="BE216"/>
  <c r="BE222"/>
  <c r="BE228"/>
  <c r="BE231"/>
  <c r="BE232"/>
  <c r="BE234"/>
  <c r="BE235"/>
  <c r="BE239"/>
  <c r="BE241"/>
  <c r="BE244"/>
  <c r="BE247"/>
  <c r="BE255"/>
  <c r="BE262"/>
  <c r="BE263"/>
  <c r="BE268"/>
  <c r="BE273"/>
  <c r="BE278"/>
  <c r="BE279"/>
  <c r="BE281"/>
  <c r="BE286"/>
  <c r="BE288"/>
  <c r="BE292"/>
  <c r="BE297"/>
  <c r="BE302"/>
  <c r="BE303"/>
  <c r="BE305"/>
  <c r="BE307"/>
  <c r="BE323"/>
  <c r="BE325"/>
  <c r="BE328"/>
  <c r="BE335"/>
  <c r="BE338"/>
  <c r="BE339"/>
  <c r="BE341"/>
  <c r="BE350"/>
  <c r="BE352"/>
  <c r="BE353"/>
  <c r="BE358"/>
  <c r="BE372"/>
  <c r="BE373"/>
  <c r="BE374"/>
  <c r="BE375"/>
  <c r="BE378"/>
  <c r="BE380"/>
  <c r="BE385"/>
  <c r="BE386"/>
  <c r="BE388"/>
  <c r="BE389"/>
  <c r="BE390"/>
  <c r="BE395"/>
  <c r="BE397"/>
  <c r="BE407"/>
  <c r="BE408"/>
  <c r="BE418"/>
  <c r="BE428"/>
  <c r="BE429"/>
  <c r="BE440"/>
  <c r="BE441"/>
  <c r="BE449"/>
  <c r="BE451"/>
  <c r="BE453"/>
  <c r="BK330"/>
  <c r="J330"/>
  <c r="J113"/>
  <c r="BK445"/>
  <c r="J445"/>
  <c r="J123"/>
  <c r="BK448"/>
  <c r="J448"/>
  <c r="J125"/>
  <c r="BK450"/>
  <c r="J450"/>
  <c r="J126"/>
  <c r="BK452"/>
  <c r="J452"/>
  <c r="J127"/>
  <c r="F35"/>
  <c i="1" r="BB95"/>
  <c r="BB94"/>
  <c r="W31"/>
  <c i="2" r="J34"/>
  <c i="1" r="AW95"/>
  <c i="2" r="F36"/>
  <c i="1" r="BC95"/>
  <c r="BC94"/>
  <c r="W32"/>
  <c i="2" r="F34"/>
  <c i="1" r="BA95"/>
  <c r="BA94"/>
  <c r="AW94"/>
  <c r="AK30"/>
  <c i="2" r="F37"/>
  <c i="1" r="BD95"/>
  <c r="BD94"/>
  <c r="W33"/>
  <c i="2" l="1" r="P202"/>
  <c r="R148"/>
  <c r="T148"/>
  <c r="R202"/>
  <c r="T202"/>
  <c r="P148"/>
  <c r="P147"/>
  <c i="1" r="AU95"/>
  <c i="2" r="BK148"/>
  <c r="J148"/>
  <c r="J97"/>
  <c r="BK202"/>
  <c r="J202"/>
  <c r="J103"/>
  <c r="BK447"/>
  <c r="J447"/>
  <c r="J124"/>
  <c i="1" r="AY94"/>
  <c r="AX94"/>
  <c r="AU94"/>
  <c i="2" r="J33"/>
  <c i="1" r="AV95"/>
  <c r="AT95"/>
  <c r="W30"/>
  <c i="2" r="F33"/>
  <c i="1" r="AZ95"/>
  <c r="AZ94"/>
  <c r="AV94"/>
  <c r="AK29"/>
  <c i="2" l="1" r="T147"/>
  <c r="R147"/>
  <c r="BK147"/>
  <c r="J147"/>
  <c i="1" r="W29"/>
  <c r="AT94"/>
  <c i="2" r="J30"/>
  <c i="1" r="AG95"/>
  <c r="AG94"/>
  <c r="AK26"/>
  <c r="AK35"/>
  <c l="1" r="AN94"/>
  <c i="2" r="J96"/>
  <c i="1"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<sst xmlns="http://schemas.openxmlformats.org/spreadsheetml/2006/main">
  <si>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</si>
  <si>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</si>
  <si>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</si>
  <si>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</si>
  <si>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</si>
  <si>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{54e257ae-9d5e-492e-936d-a71ca88c9aa6}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</si>
  <si>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</si>
  <si>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</si>
  <si>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</si>
  <si>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</si>
  <si>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</si>
  <si>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</si>
  <si>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</si>
  <si>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</si>
  <si>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</si>
  <si>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</si>
  <si>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</si>
  <si>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Liberec, Dobiášova</t>
  </si>
  <si>
    <t>KSO:</t>
  </si>
  <si>
    <t>CC-CZ:</t>
  </si>
  <si>
    <t>Místo:</t>
  </si>
  <si>
    <t xml:space="preserve"> </t>
  </si>
  <si>
    <t>Datum:</t>
  </si>
  <si>
    <t>25. 2. 2021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</si>
  <si>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</si>
  <si>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</si>
  <si>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</si>
  <si>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</si>
  <si>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</si>
  <si>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</si>
  <si>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</si>
  <si>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</si>
  <si>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</si>
  <si>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</si>
  <si>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</si>
  <si>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</si>
  <si>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</si>
  <si>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</si>
  <si>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</si>
  <si>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</si>
  <si>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</si>
  <si>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</si>
  <si>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</si>
  <si>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</si>
  <si>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</si>
  <si>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</si>
  <si>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</si>
  <si>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</si>
  <si>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</si>
  <si>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</si>
  <si>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</si>
  <si>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</si>
  <si>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</si>
  <si>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</si>
  <si>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</si>
  <si>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</si>
  <si>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</si>
  <si>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</si>
  <si>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</si>
  <si>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</si>
  <si>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</si>
  <si>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</si>
  <si>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</si>
  <si>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</si>
  <si>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</si>
  <si>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</si>
  <si>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</si>
  <si>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</si>
  <si>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</si>
  <si>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</si>
  <si>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</si>
  <si>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</si>
  <si>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</si>
  <si>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</si>
  <si>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</si>
  <si>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</si>
  <si>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</si>
  <si>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</si>
  <si>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</si>
  <si>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</si>
  <si>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234a</t>
  </si>
  <si>
    <t>SO 03 Oprava sociálek pro tělocvičnu suterén, WC chlapci a WC dívky, umývárny a šatny</t>
  </si>
  <si>
    <t>STA</t>
  </si>
  <si>
    <t>1</t>
  </si>
  <si>
    <t>{73de3537-812b-4833-b986-cb89e930f850}</t>
  </si>
  <si>
    <t>2</t>
  </si>
  <si>
    <t>KRYCÍ LIST SOUPISU PRACÍ</t>
  </si>
  <si>
    <t>Objekt:</t>
  </si>
  <si>
    <t>234a - SO 03 Oprava sociálek pro tělocvičnu suterén, WC chlapci a WC dívky, umývárny a šatny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</si>
  <si>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</si>
  <si>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</si>
  <si>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</si>
  <si>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</si>
  <si>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</si>
  <si>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</si>
  <si>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</si>
  <si>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</si>
  <si>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</si>
  <si>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</si>
  <si>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</si>
  <si>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</si>
  <si>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</si>
  <si>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</si>
  <si>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</si>
  <si>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</si>
  <si>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</si>
  <si>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</si>
  <si>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</si>
  <si>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</si>
  <si>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</si>
  <si>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</si>
  <si>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</si>
  <si>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</si>
  <si>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</si>
  <si>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</si>
  <si>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</si>
  <si>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</si>
  <si>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</si>
  <si>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</si>
  <si>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</si>
  <si>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O01 - Ostatní</t>
  </si>
  <si>
    <t>VRN - Vedlejší rozpočtové náklady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</si>
  <si>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</si>
  <si>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</si>
  <si>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</si>
  <si>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</si>
  <si>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</si>
  <si>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</si>
  <si>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</si>
  <si>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</si>
  <si>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</si>
  <si>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</si>
  <si>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</si>
  <si>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</si>
  <si>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</si>
  <si>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</si>
  <si>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</si>
  <si>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</si>
  <si>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</si>
  <si>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</si>
  <si>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</si>
  <si>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</si>
  <si>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</si>
  <si>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</si>
  <si>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340236212</t>
  </si>
  <si>
    <t>Zazdívka otvorů v příčkách nebo stěnách plochy do 0,09 m2 cihlami plnými tl přes 100 mm-po VZT</t>
  </si>
  <si>
    <t>kus</t>
  </si>
  <si>
    <t>4</t>
  </si>
  <si>
    <t>893312025</t>
  </si>
  <si>
    <t>342272225.XLA</t>
  </si>
  <si>
    <t>Příčka z tvárnic Ytong Klasik 100 na tenkovrstvou maltu tl 100 mm- dělící umývárna chlapci sprchy x umyvadla včt vyklínkování u stropu</t>
  </si>
  <si>
    <t>m2</t>
  </si>
  <si>
    <t>1759218271</t>
  </si>
  <si>
    <t>342291121</t>
  </si>
  <si>
    <t>Ukotvení příček k cihelným konstrukcím plochými kotvami</t>
  </si>
  <si>
    <t>m</t>
  </si>
  <si>
    <t>690518389</t>
  </si>
  <si>
    <t>349231821</t>
  </si>
  <si>
    <t>Přizdívka ostění s ozubem z cihel tl do 300 mm- odhad pro osazení nových zárubní</t>
  </si>
  <si>
    <t>1005674155</t>
  </si>
  <si>
    <t>6</t>
  </si>
  <si>
    <t>Úpravy povrchů, podlahy a osazování výplní</t>
  </si>
  <si>
    <t>13</t>
  </si>
  <si>
    <t>611325421</t>
  </si>
  <si>
    <t>Oprava vnitřní vápenocementové štukové omítky stropů v rozsahu plochy do 10%-sauna strop</t>
  </si>
  <si>
    <t>1009549405</t>
  </si>
  <si>
    <t>612131121</t>
  </si>
  <si>
    <t>Penetrační disperzní nátěr vnitřních stěn nanášený ručně</t>
  </si>
  <si>
    <t>-2120108330</t>
  </si>
  <si>
    <t>5</t>
  </si>
  <si>
    <t>612142032</t>
  </si>
  <si>
    <t>Potažení vnitřních stěn jutovou tkaninou vtlačením do omítky- dělící příčka Ytong chlapci</t>
  </si>
  <si>
    <t>291524467</t>
  </si>
  <si>
    <t>16</t>
  </si>
  <si>
    <t>612311131</t>
  </si>
  <si>
    <t>Potažení vnitřních stěn vápenným štukem tloušťky do 3 mm-šatny nad soklem, sklad stěny a strop příčka ytong chlapci nad obkladem</t>
  </si>
  <si>
    <t>-1647878250</t>
  </si>
  <si>
    <t>612321111</t>
  </si>
  <si>
    <t>Vápenocementová omítka hrubá jednovrstvá zatřená vnitřních stěn nanášená ručně- vyrovnávací vrstva tl cca 2-3cm</t>
  </si>
  <si>
    <t>1778866317</t>
  </si>
  <si>
    <t>7</t>
  </si>
  <si>
    <t>612321121</t>
  </si>
  <si>
    <t>Vápenocementová omítka hladká jednovrstvá vnitřních stěn nanášená ručně- pod obklady</t>
  </si>
  <si>
    <t>512</t>
  </si>
  <si>
    <t>578990885</t>
  </si>
  <si>
    <t>8</t>
  </si>
  <si>
    <t>612321141</t>
  </si>
  <si>
    <t>Vápenocementová omítka štuková dvouvrstvá vnitřních stěn nanášená ručně- nad obkladem</t>
  </si>
  <si>
    <t>1793191402</t>
  </si>
  <si>
    <t>9</t>
  </si>
  <si>
    <t>612325112</t>
  </si>
  <si>
    <t>Vápenocementová hladká omítka rýh ve stěnách šířky do 300 mm- po vybouraných příčkách</t>
  </si>
  <si>
    <t>1998780883</t>
  </si>
  <si>
    <t>10</t>
  </si>
  <si>
    <t>612325222</t>
  </si>
  <si>
    <t>Vápenocementová štuková omítka malých ploch do 0,25 m2 na stěnách- mřížky šatny x chodby</t>
  </si>
  <si>
    <t>1887554336</t>
  </si>
  <si>
    <t>11</t>
  </si>
  <si>
    <t>612325222a</t>
  </si>
  <si>
    <t>Vápenocementová štuková omítka malých ploch do 0,25 m2 na stěnách- chodba nad email soklem</t>
  </si>
  <si>
    <t>229461476</t>
  </si>
  <si>
    <t>12</t>
  </si>
  <si>
    <t>612325301</t>
  </si>
  <si>
    <t>Vápenocementová hladká omítka ostění nebo nadpraží- odhad pro osazení nových zárubní + mřížky</t>
  </si>
  <si>
    <t>1415356333</t>
  </si>
  <si>
    <t>14</t>
  </si>
  <si>
    <t>612325421</t>
  </si>
  <si>
    <t>Oprava vnitřní vápenocementové štukové omítky stěn v rozsahu plochy do 10%- stěny sauna, šatny nad soklem</t>
  </si>
  <si>
    <t>16373082</t>
  </si>
  <si>
    <t>17</t>
  </si>
  <si>
    <t>612821012</t>
  </si>
  <si>
    <t>Vnitřní sanační štuková omítka pro vlhké a zasolené zdivo prováděná ručně- zasolená vlhká degradovaná místa</t>
  </si>
  <si>
    <t>87452093</t>
  </si>
  <si>
    <t>18</t>
  </si>
  <si>
    <t>619991001</t>
  </si>
  <si>
    <t>Zakrytí podlah fólií přilepenou lepící páskou- geotextilie chodby, schody</t>
  </si>
  <si>
    <t>-93873954</t>
  </si>
  <si>
    <t>19</t>
  </si>
  <si>
    <t>629991011</t>
  </si>
  <si>
    <t>Zakrytí výplní otvorů a svislých ploch fólií přilepenou lepící páskou- tělesa UT a ZTI pro malby</t>
  </si>
  <si>
    <t>-1360284218</t>
  </si>
  <si>
    <t>20</t>
  </si>
  <si>
    <t>631311124</t>
  </si>
  <si>
    <t>Mazanina tl do 100 mm z betonu prostého bez zvýšených nároků na prostředí tř. C 16/20- WC, umývárny, sauna+samostatná šatna</t>
  </si>
  <si>
    <t>m3</t>
  </si>
  <si>
    <t>-404508681</t>
  </si>
  <si>
    <t>631319012</t>
  </si>
  <si>
    <t>Příplatek k mazanině tl do 100 mm za přehlazení povrchu</t>
  </si>
  <si>
    <t>-575384025</t>
  </si>
  <si>
    <t>22</t>
  </si>
  <si>
    <t>631319183</t>
  </si>
  <si>
    <t>Příplatek k mazanině tl do 100 mm za sklon do 35°-spád umývárny</t>
  </si>
  <si>
    <t>-1303683838</t>
  </si>
  <si>
    <t>23</t>
  </si>
  <si>
    <t>642944121</t>
  </si>
  <si>
    <t>Osazování ocelových zárubní dodatečné pl do 2,5 m2</t>
  </si>
  <si>
    <t>-657416859</t>
  </si>
  <si>
    <t>24</t>
  </si>
  <si>
    <t>M</t>
  </si>
  <si>
    <t>55331177</t>
  </si>
  <si>
    <t>zárubeň ocelová pro běžné zdění hranatý profil 190 800 levá,pravá- vstupní i vnitřní</t>
  </si>
  <si>
    <t>725582475</t>
  </si>
  <si>
    <t>Ostatní konstrukce a práce-bourání</t>
  </si>
  <si>
    <t>25</t>
  </si>
  <si>
    <t>9001R</t>
  </si>
  <si>
    <t>Dmtž a zpět mtž hasicího přístroje pro opravu nátěru soklu chodba</t>
  </si>
  <si>
    <t>soub</t>
  </si>
  <si>
    <t>-960439132</t>
  </si>
  <si>
    <t>26</t>
  </si>
  <si>
    <t>949101111</t>
  </si>
  <si>
    <t>Lešení pomocné pro objekty pozemních staveb s lešeňovou podlahou v do 1,9 m zatížení do 150 kg/m2- SDK podhled, omítky</t>
  </si>
  <si>
    <t>1699380622</t>
  </si>
  <si>
    <t>27</t>
  </si>
  <si>
    <t>952901111</t>
  </si>
  <si>
    <t>Vyčištění budov bytové a občanské výstavby při výšce podlaží do 4 m- dotčené prostory + část chodby</t>
  </si>
  <si>
    <t>-1216759981</t>
  </si>
  <si>
    <t>28</t>
  </si>
  <si>
    <t>962032230</t>
  </si>
  <si>
    <t>Bourání zdiva z cihel pálených nebo vápenopískových na MV nebo MVC do 1 m3-dělící příčky umývárny a WC včt obkladů</t>
  </si>
  <si>
    <t>611990584</t>
  </si>
  <si>
    <t>29</t>
  </si>
  <si>
    <t>965042141</t>
  </si>
  <si>
    <t>Bourání podkladů pod dlažby nebo mazanin betonových nebo z litého asfaltu tl do 100 mm pl přes 4 m2-umývárny, WC, sauna +samostatná šatna</t>
  </si>
  <si>
    <t>1190518902</t>
  </si>
  <si>
    <t>30</t>
  </si>
  <si>
    <t>965081213</t>
  </si>
  <si>
    <t>Bourání podlah z dlaždic keramických nebo xylolitových tl do 10 mm plochy přes 1 m2-umývárny, WC,sauna +samostatná šatna</t>
  </si>
  <si>
    <t>-1657112819</t>
  </si>
  <si>
    <t>31</t>
  </si>
  <si>
    <t>965081611</t>
  </si>
  <si>
    <t>Odsekání soklíků rovných včt omítky až na zdivo-WC,sauna+samostatná šatna</t>
  </si>
  <si>
    <t>-796380227</t>
  </si>
  <si>
    <t>32</t>
  </si>
  <si>
    <t>968072455</t>
  </si>
  <si>
    <t>Vybourání kovových dveřních zárubní pl do 2 m2- vstupní i vnitřní</t>
  </si>
  <si>
    <t>300285478</t>
  </si>
  <si>
    <t>33</t>
  </si>
  <si>
    <t>971033331</t>
  </si>
  <si>
    <t xml:space="preserve">Vybourání otvorů ve zdivu cihelném pl do 0,09 m2 na MVC nebo MV tl do 150 mm- pro uzávěry vody </t>
  </si>
  <si>
    <t>-121323713</t>
  </si>
  <si>
    <t>34</t>
  </si>
  <si>
    <t>971033341</t>
  </si>
  <si>
    <t>Vybourání otvorů ve zdivu cihelném pl do 0,09 m2 na MVC nebo MV tl do 300 mm- pro novou VZT</t>
  </si>
  <si>
    <t>520616422</t>
  </si>
  <si>
    <t>35</t>
  </si>
  <si>
    <t>971033341a</t>
  </si>
  <si>
    <t>Vybourání otvorů ve zdivu cihelném pl do 0,09 m2 na MVC nebo MV tl do 300 mm- úprava otvoru pro vntilační mřížky šatna x chodba</t>
  </si>
  <si>
    <t>1670227875</t>
  </si>
  <si>
    <t>36</t>
  </si>
  <si>
    <t>976075211</t>
  </si>
  <si>
    <t>Vybourání ocelových konzol hmotnosti do 20 kg- závěsy UT a voda</t>
  </si>
  <si>
    <t>t</t>
  </si>
  <si>
    <t>-1919634133</t>
  </si>
  <si>
    <t>37</t>
  </si>
  <si>
    <t>978013191</t>
  </si>
  <si>
    <t>Otlučení (osekání) vnitřní vápenné nebo vápenocementové omítky stěn v rozsahu do 100 %-umývárny a WC kde nebyly obklady až do stropu včt vyškrábání spár</t>
  </si>
  <si>
    <t>-2008204915</t>
  </si>
  <si>
    <t>38</t>
  </si>
  <si>
    <t>978013191a</t>
  </si>
  <si>
    <t>Otlučení (osekání) vnitřní vápenné nebo vápenocementové omítky stěn v rozsahu do 100 %- zasolená vlhká degradovaná místa</t>
  </si>
  <si>
    <t>-184997010</t>
  </si>
  <si>
    <t>39</t>
  </si>
  <si>
    <t>978059541</t>
  </si>
  <si>
    <t>Odsekání a odebrání obkladů stěn z vnitřních obkládaček plochy přes 1 m2 včt osekání omítky a proškrábnutí spár</t>
  </si>
  <si>
    <t>-1614180593</t>
  </si>
  <si>
    <t>997</t>
  </si>
  <si>
    <t>Přesun sutě</t>
  </si>
  <si>
    <t>40</t>
  </si>
  <si>
    <t>997013211</t>
  </si>
  <si>
    <t>Vnitrostaveništní doprava suti a vybouraných hmot pro budovy v do 6 m ručně- do 50ti m vodorovně</t>
  </si>
  <si>
    <t>-766713763</t>
  </si>
  <si>
    <t>41</t>
  </si>
  <si>
    <t>997013219</t>
  </si>
  <si>
    <t>Příplatek k vnitrostaveništní dopravě suti a vybouraných hmot za zvětšenou dopravu suti ZKD 10 m- 80 m</t>
  </si>
  <si>
    <t>-1243821495</t>
  </si>
  <si>
    <t>42</t>
  </si>
  <si>
    <t>997013501</t>
  </si>
  <si>
    <t>Odvoz suti na skládku a vybouraných hmot nebo meziskládku do 1 km se složením</t>
  </si>
  <si>
    <t>243711224</t>
  </si>
  <si>
    <t>43</t>
  </si>
  <si>
    <t>997013509</t>
  </si>
  <si>
    <t>Příplatek k odvozu suti a vybouraných hmot na skládku ZKD 1 km přes 1 km- 15 km</t>
  </si>
  <si>
    <t>-1391374385</t>
  </si>
  <si>
    <t>44</t>
  </si>
  <si>
    <t>997013803</t>
  </si>
  <si>
    <t>Poplatek za uložení stavebního odpadu z keramických materiálů na skládce (skládkovné)- obklady, dlažby, omítky, beton</t>
  </si>
  <si>
    <t>1822192941</t>
  </si>
  <si>
    <t>45</t>
  </si>
  <si>
    <t>997013811</t>
  </si>
  <si>
    <t>Poplatek za uložení na skládce (skládkovné) stavebního odpadu dřevěného kód odpadu 170 201- skříně šatny, dveře atd</t>
  </si>
  <si>
    <t>-1154818229</t>
  </si>
  <si>
    <t>46</t>
  </si>
  <si>
    <t>997013831</t>
  </si>
  <si>
    <t>Poplatek za uložení na skládce (skládkovné) stavebního odpadu směsného kód odpadu 170 904- potrubí, ZTI ,izolace atd</t>
  </si>
  <si>
    <t>-879617299</t>
  </si>
  <si>
    <t>998</t>
  </si>
  <si>
    <t>Přesun hmot</t>
  </si>
  <si>
    <t>47</t>
  </si>
  <si>
    <t>998018001</t>
  </si>
  <si>
    <t>Přesun hmot ruční pro budovy v do 6 m vodorovně 100m</t>
  </si>
  <si>
    <t>-1268497492</t>
  </si>
  <si>
    <t>48</t>
  </si>
  <si>
    <t>998018011</t>
  </si>
  <si>
    <t>Příplatek k ručnímu přesunu hmot pro budovy zděné za zvětšený přesun ZKD 100 m</t>
  </si>
  <si>
    <t>-839102455</t>
  </si>
  <si>
    <t>PSV</t>
  </si>
  <si>
    <t>Práce a dodávky PSV</t>
  </si>
  <si>
    <t>713</t>
  </si>
  <si>
    <t>Izolace tepelné</t>
  </si>
  <si>
    <t>49</t>
  </si>
  <si>
    <t>713410811</t>
  </si>
  <si>
    <t>Odstanění izolace tepelné potrubí pásy nebo rohožemi bez úpravy staženými drátem tl do 50 mm</t>
  </si>
  <si>
    <t>1639889891</t>
  </si>
  <si>
    <t>51</t>
  </si>
  <si>
    <t>713421311</t>
  </si>
  <si>
    <t>Montáž izolace tepelné potrubí pásy s úpravou pletivem spojenými drátem 1x- šatna dívky</t>
  </si>
  <si>
    <t>2065878276</t>
  </si>
  <si>
    <t>52</t>
  </si>
  <si>
    <t>63151671</t>
  </si>
  <si>
    <t>rohož izolační lamelová s jednostrannou Al fólií 55 kg/m3 tl.40 mm</t>
  </si>
  <si>
    <t>-986473865</t>
  </si>
  <si>
    <t>50</t>
  </si>
  <si>
    <t>713470811</t>
  </si>
  <si>
    <t>Izolace tepelné potrubí, přírub, armatur a tvarovek odstranění snímatelných pouzder</t>
  </si>
  <si>
    <t>85969759</t>
  </si>
  <si>
    <t>53</t>
  </si>
  <si>
    <t>998713202</t>
  </si>
  <si>
    <t>Přesun hmot procentní pro izolace tepelné v objektech v do 12 m</t>
  </si>
  <si>
    <t>%</t>
  </si>
  <si>
    <t>-1514909043</t>
  </si>
  <si>
    <t>54</t>
  </si>
  <si>
    <t>998713292</t>
  </si>
  <si>
    <t>Příplatek k přesunu hmot procentní 713 za zvětšený přesun do 100 m</t>
  </si>
  <si>
    <t>1078731860</t>
  </si>
  <si>
    <t>721</t>
  </si>
  <si>
    <t>Zdravotechnika - vnitřní kanalizace</t>
  </si>
  <si>
    <t>55</t>
  </si>
  <si>
    <t>721001R</t>
  </si>
  <si>
    <t>Stavební přípomoce- rýhy, záhozy, prostupy ( obsekání kanal potrubí pro napojení rozvodu nových WC, gulí atd )</t>
  </si>
  <si>
    <t>906029948</t>
  </si>
  <si>
    <t>60</t>
  </si>
  <si>
    <t>721100902</t>
  </si>
  <si>
    <t>Přetěsnění potrubí hrdlového do DN 100- napojení litina x nové PE potrubí umyvadla</t>
  </si>
  <si>
    <t>-2045781607</t>
  </si>
  <si>
    <t>61</t>
  </si>
  <si>
    <t>721100906</t>
  </si>
  <si>
    <t>Přetěsnění potrubí hrdlového do DN 200- napojení litina x nové PE potrubí WC a gule</t>
  </si>
  <si>
    <t>702428033</t>
  </si>
  <si>
    <t>62</t>
  </si>
  <si>
    <t>721174026</t>
  </si>
  <si>
    <t>Potrubí kanalizační z PP odpadní DN 125- dopojení klozety, výlevka gule</t>
  </si>
  <si>
    <t>-1910807451</t>
  </si>
  <si>
    <t>63</t>
  </si>
  <si>
    <t>721174043</t>
  </si>
  <si>
    <t xml:space="preserve">Potrubí kanalizační z PP připojovací DN 50- umyvadla </t>
  </si>
  <si>
    <t>-1869219708</t>
  </si>
  <si>
    <t>58</t>
  </si>
  <si>
    <t>721210819</t>
  </si>
  <si>
    <t>Demontáž vpustí vanových DN 125- gule sprchy</t>
  </si>
  <si>
    <t>167741714</t>
  </si>
  <si>
    <t>64</t>
  </si>
  <si>
    <t>721211913</t>
  </si>
  <si>
    <t>Montáž vpustí podlahových DN 110</t>
  </si>
  <si>
    <t>-118514552</t>
  </si>
  <si>
    <t>65</t>
  </si>
  <si>
    <t>HLE.HL70</t>
  </si>
  <si>
    <t>Podlahová vpust DN75/110 s vodorovným odtokem ,123x123mm/115x115mm- včt zápach uzávěrky</t>
  </si>
  <si>
    <t>-932075778</t>
  </si>
  <si>
    <t>66</t>
  </si>
  <si>
    <t>55161703</t>
  </si>
  <si>
    <t>vpusť podlahová nerezová mřížka 100x100mm</t>
  </si>
  <si>
    <t>1196991890</t>
  </si>
  <si>
    <t>59</t>
  </si>
  <si>
    <t>721220802</t>
  </si>
  <si>
    <t>Demontáž uzávěrek zápachových DN 100-gule sprchy</t>
  </si>
  <si>
    <t>-595165341</t>
  </si>
  <si>
    <t>67</t>
  </si>
  <si>
    <t>721290111</t>
  </si>
  <si>
    <t>Zkouška těsnosti potrubí kanalizace vodou do DN 125</t>
  </si>
  <si>
    <t>231331855</t>
  </si>
  <si>
    <t>56</t>
  </si>
  <si>
    <t>722110821</t>
  </si>
  <si>
    <t>Demontáž potrubí litinového hrdlového/plastového do DN 80- včt vysekání ze zdiva ( umyvadla) a likvidace</t>
  </si>
  <si>
    <t>916089176</t>
  </si>
  <si>
    <t>57</t>
  </si>
  <si>
    <t>722110825</t>
  </si>
  <si>
    <t xml:space="preserve">Demontáž potrubí  litina hrdlového do DN 125 včt  likvidace- odhad klozety, výlevka a gule</t>
  </si>
  <si>
    <t>1086883163</t>
  </si>
  <si>
    <t>68</t>
  </si>
  <si>
    <t>998721201</t>
  </si>
  <si>
    <t>Přesun hmot procentní pro vnitřní kanalizace v objektech v do 6 m</t>
  </si>
  <si>
    <t>-887792889</t>
  </si>
  <si>
    <t>69</t>
  </si>
  <si>
    <t>998721292</t>
  </si>
  <si>
    <t>Příplatek k přesunu hmot procentní 721 za zvětšený přesun do 100 m</t>
  </si>
  <si>
    <t>-1969897894</t>
  </si>
  <si>
    <t>722</t>
  </si>
  <si>
    <t>Zdravotechnika - vnitřní vodovod</t>
  </si>
  <si>
    <t>70</t>
  </si>
  <si>
    <t>722002R</t>
  </si>
  <si>
    <t xml:space="preserve">stavební přípomoce, sekání a zához rýh, prostupy </t>
  </si>
  <si>
    <t>-1376868954</t>
  </si>
  <si>
    <t>71</t>
  </si>
  <si>
    <t>72200R</t>
  </si>
  <si>
    <t>dočasné zaslepení, ukončení stáv rozvodů vody</t>
  </si>
  <si>
    <t>-1525490786</t>
  </si>
  <si>
    <t>72</t>
  </si>
  <si>
    <t>722130801</t>
  </si>
  <si>
    <t>Demontáž potrubí ocelové pozinkované závitové do DN 25 včt šroubení, nástěnek a izolačních pásů</t>
  </si>
  <si>
    <t>1157523093</t>
  </si>
  <si>
    <t>73</t>
  </si>
  <si>
    <t>722174022</t>
  </si>
  <si>
    <t>Potrubí vodovodní plastové PPR svar polyfuze PN 20 D 20 x 3,4 mm včt napoj na stáv rozvod, tvarovek, nástěnek a roh ventilů pro baterie, klozety</t>
  </si>
  <si>
    <t>-956544755</t>
  </si>
  <si>
    <t>74</t>
  </si>
  <si>
    <t>722181241</t>
  </si>
  <si>
    <t>Ochrana vodovodního potrubí přilepenými tepelně izolačními trubicemi z PE tl do 20 mm DN do 22 mm- ve zdivu</t>
  </si>
  <si>
    <t>-2111624771</t>
  </si>
  <si>
    <t>75</t>
  </si>
  <si>
    <t>722181242</t>
  </si>
  <si>
    <t>Ochrana vodovodního potrubí přilepenými termoizolačními trubicemi z PE tl do 20 mm DN do 45 mm- viditelné pod stropem</t>
  </si>
  <si>
    <t>-1675470052</t>
  </si>
  <si>
    <t>76</t>
  </si>
  <si>
    <t>722181243</t>
  </si>
  <si>
    <t>Ochrana vodovodního potrubí přilepenými termoizolačními trubicemi z PE tl do 20 mm DN do 63 mm</t>
  </si>
  <si>
    <t>-30336740</t>
  </si>
  <si>
    <t>77</t>
  </si>
  <si>
    <t>722220242</t>
  </si>
  <si>
    <t>Přechodka dGK PPR PN 20 D 25 x G 3/4 s kovovým vnitřním závitem a převlečnou maticí- styk starý x nový rozvod</t>
  </si>
  <si>
    <t>1734884055</t>
  </si>
  <si>
    <t>78</t>
  </si>
  <si>
    <t>722232012</t>
  </si>
  <si>
    <t>Kohout kulový podomítkový G 3/4 PN 16 do 120°C vnitřní závit- na uzavření přívodu SV i TUV</t>
  </si>
  <si>
    <t>-664694217</t>
  </si>
  <si>
    <t>79</t>
  </si>
  <si>
    <t>722290226</t>
  </si>
  <si>
    <t xml:space="preserve">Zkouška těsnosti vodovodního potrubí  do DN 50</t>
  </si>
  <si>
    <t>1030099064</t>
  </si>
  <si>
    <t>80</t>
  </si>
  <si>
    <t>722290234</t>
  </si>
  <si>
    <t>Proplach a dezinfekce vodovodního potrubí do DN 80</t>
  </si>
  <si>
    <t>-158806852</t>
  </si>
  <si>
    <t>81</t>
  </si>
  <si>
    <t>998722201</t>
  </si>
  <si>
    <t>Přesun hmot procentní pro vnitřní vodovod v objektech v do 6 m</t>
  </si>
  <si>
    <t>1331469744</t>
  </si>
  <si>
    <t>82</t>
  </si>
  <si>
    <t>998722292</t>
  </si>
  <si>
    <t>Příplatek k přesunu hmot procentní 722 za zvětšený přesun do 100 m</t>
  </si>
  <si>
    <t>-1616076558</t>
  </si>
  <si>
    <t>725</t>
  </si>
  <si>
    <t>Zdravotechnika - zařizovací předměty</t>
  </si>
  <si>
    <t>83</t>
  </si>
  <si>
    <t>725005R</t>
  </si>
  <si>
    <t>D+M WC štětka závěsná na zeď-nerez</t>
  </si>
  <si>
    <t>964303825</t>
  </si>
  <si>
    <t>84</t>
  </si>
  <si>
    <t>725008R</t>
  </si>
  <si>
    <t>D+M odpadkový koš na ručníky 80 l-nerez s víkem-šatny</t>
  </si>
  <si>
    <t>-990799248</t>
  </si>
  <si>
    <t>85</t>
  </si>
  <si>
    <t>725009R</t>
  </si>
  <si>
    <t>D+M odpadkový koš na 20 l-nerez s víkem WC dívky, chlapci</t>
  </si>
  <si>
    <t>-17527940</t>
  </si>
  <si>
    <t>86</t>
  </si>
  <si>
    <t>725110811</t>
  </si>
  <si>
    <t>Demontáž klozetů splachovací s nádrží</t>
  </si>
  <si>
    <t>soubor</t>
  </si>
  <si>
    <t>-843876269</t>
  </si>
  <si>
    <t>96</t>
  </si>
  <si>
    <t>725112022</t>
  </si>
  <si>
    <t>Klozet keramický závěsný na nosné stěny s hlubokým splachováním odpad vodorovný- např JIKA LYRA</t>
  </si>
  <si>
    <t>-306956576</t>
  </si>
  <si>
    <t>87</t>
  </si>
  <si>
    <t>725210821</t>
  </si>
  <si>
    <t>Demontáž umyvadel bez výtokových armatur</t>
  </si>
  <si>
    <t>-814469581</t>
  </si>
  <si>
    <t>97</t>
  </si>
  <si>
    <t>725211602.LFN</t>
  </si>
  <si>
    <t>Umyvadlo keramické bílé šířky 550 mm bez krytu na sifon připevněné na stěnu šrouby např LYRA PLUS</t>
  </si>
  <si>
    <t>-650598716</t>
  </si>
  <si>
    <t>88</t>
  </si>
  <si>
    <t>725220842</t>
  </si>
  <si>
    <t>Demontáž van ocelových volně stojících</t>
  </si>
  <si>
    <t>180630476</t>
  </si>
  <si>
    <t>98</t>
  </si>
  <si>
    <t>725291211</t>
  </si>
  <si>
    <t>Doplňky zařízení koupelen a záchodů nerez mýdelník jednoduchý ( WC dívky,chlapci, umývárny)</t>
  </si>
  <si>
    <t>-323492497</t>
  </si>
  <si>
    <t>99</t>
  </si>
  <si>
    <t>725291621</t>
  </si>
  <si>
    <t>Doplňky zařízení koupelen a záchodů nerezové zásobník toaletních papírů WC chlapci,dívky</t>
  </si>
  <si>
    <t>431485103</t>
  </si>
  <si>
    <t>100</t>
  </si>
  <si>
    <t>725291631</t>
  </si>
  <si>
    <t>Doplňky zařízení koupelen a záchodů nerezové zásobník papírových ručníků</t>
  </si>
  <si>
    <t>861466872</t>
  </si>
  <si>
    <t>89</t>
  </si>
  <si>
    <t>725330840</t>
  </si>
  <si>
    <t>Demontáž výlevka litinová nebo ocelová</t>
  </si>
  <si>
    <t>-1233804203</t>
  </si>
  <si>
    <t>101</t>
  </si>
  <si>
    <t>725331111.LFN</t>
  </si>
  <si>
    <t>D+M Výlevka MIRA bez výtokových armatur keramická se sklopnou plastovou mřížkou 500 mm</t>
  </si>
  <si>
    <t>-564177320</t>
  </si>
  <si>
    <t>90</t>
  </si>
  <si>
    <t>725662800R</t>
  </si>
  <si>
    <t>Demontáž zářičů - saunových kamen včetně ovládací skříně</t>
  </si>
  <si>
    <t>2145405251</t>
  </si>
  <si>
    <t>91</t>
  </si>
  <si>
    <t>725820801</t>
  </si>
  <si>
    <t>Demontáž baterie nástěnné do G 3 / 4</t>
  </si>
  <si>
    <t>-675939314</t>
  </si>
  <si>
    <t>102</t>
  </si>
  <si>
    <t>725822612</t>
  </si>
  <si>
    <t>Baterie umyvadlová stojánková páková s výpustí- chrom</t>
  </si>
  <si>
    <t>2051286972</t>
  </si>
  <si>
    <t>103</t>
  </si>
  <si>
    <t>725829101</t>
  </si>
  <si>
    <t>Montáž baterie nástěnné dřezové pákové a klasické- výlevka</t>
  </si>
  <si>
    <t>-1995315779</t>
  </si>
  <si>
    <t>104</t>
  </si>
  <si>
    <t>55143975</t>
  </si>
  <si>
    <t xml:space="preserve">baterie  páková nástěnná s prodlouženým ramínkem pro výlevku</t>
  </si>
  <si>
    <t>1731703480</t>
  </si>
  <si>
    <t>92</t>
  </si>
  <si>
    <t>725840851</t>
  </si>
  <si>
    <t>Demontáž baterie sprch diferenciální do G 5/4x6/4</t>
  </si>
  <si>
    <t>-789551931</t>
  </si>
  <si>
    <t>93</t>
  </si>
  <si>
    <t>725840860</t>
  </si>
  <si>
    <t>Demontáž ramen sprchových nebo sprch táhlových</t>
  </si>
  <si>
    <t>1867589640</t>
  </si>
  <si>
    <t>105</t>
  </si>
  <si>
    <t>725841353</t>
  </si>
  <si>
    <t>Baterie sprchová automatická se směšovací baterií a sprchovou růžicí- nástěnná samouzavírací sprchová baterie - časová ,tlačná, tlačítková ( 3x dívky, 5x chlapci)</t>
  </si>
  <si>
    <t>-783556756</t>
  </si>
  <si>
    <t>94</t>
  </si>
  <si>
    <t>725860811</t>
  </si>
  <si>
    <t>Demontáž uzávěrů zápachu jednoduchých</t>
  </si>
  <si>
    <t>1101700605</t>
  </si>
  <si>
    <t>106</t>
  </si>
  <si>
    <t>725861101.HLE</t>
  </si>
  <si>
    <t>Zápachová uzávěrka HL132/30 pro umyvadla DN 32- viditelná chrom např JIKA MIO</t>
  </si>
  <si>
    <t>-1512113606</t>
  </si>
  <si>
    <t>95</t>
  </si>
  <si>
    <t>725990811R</t>
  </si>
  <si>
    <t>Demontáž mýdelník, zásobník papírových ručníku, zásobník WC papír pro zpětné použití- převezme uživatel</t>
  </si>
  <si>
    <t>-172271944</t>
  </si>
  <si>
    <t>107</t>
  </si>
  <si>
    <t>726111001</t>
  </si>
  <si>
    <t>Instalační předstěna - výlevka s nastavitelnou hl do 190 mm do masivní zděné kce</t>
  </si>
  <si>
    <t>-2139318581</t>
  </si>
  <si>
    <t>108</t>
  </si>
  <si>
    <t>726111031.GBT</t>
  </si>
  <si>
    <t>Instalační předstěna Geberit Kombifix pro klozet s ovládáním zepředu závěsný do masivní zděné kce</t>
  </si>
  <si>
    <t>-1170306142</t>
  </si>
  <si>
    <t>109</t>
  </si>
  <si>
    <t>998725201</t>
  </si>
  <si>
    <t>Přesun hmot procentní pro zařizovací předměty v objektech v do 6 m</t>
  </si>
  <si>
    <t>1639106986</t>
  </si>
  <si>
    <t>110</t>
  </si>
  <si>
    <t>998725292</t>
  </si>
  <si>
    <t>Příplatek k přesunu hmot procentní 725 za zvětšený přesun do 100 m</t>
  </si>
  <si>
    <t>1110370576</t>
  </si>
  <si>
    <t>733</t>
  </si>
  <si>
    <t>Ústřední vytápění - rozvodné potrubí</t>
  </si>
  <si>
    <t>111</t>
  </si>
  <si>
    <t>733001R</t>
  </si>
  <si>
    <t>Stavební přípomoce- vysekání a zához rýh pro potrubí do zdiva umývárna+šatna chlapci i dívky cca 10 bm</t>
  </si>
  <si>
    <t>-825847129</t>
  </si>
  <si>
    <t>112</t>
  </si>
  <si>
    <t>733120815</t>
  </si>
  <si>
    <t>Demontáž potrubí ocelového hladkého do D 38</t>
  </si>
  <si>
    <t>-271237513</t>
  </si>
  <si>
    <t>113</t>
  </si>
  <si>
    <t>733222104</t>
  </si>
  <si>
    <t>Potrubí měděné polotvrdé spojované měkkým pájením D 22x1</t>
  </si>
  <si>
    <t>-341445557</t>
  </si>
  <si>
    <t>114</t>
  </si>
  <si>
    <t>733811232</t>
  </si>
  <si>
    <t>Ochrana potrubí ústředního vytápění termoizolačními trubicemi z PE tl do 13 mm DN do 45 mm-viditelné pod stropem</t>
  </si>
  <si>
    <t>-707470726</t>
  </si>
  <si>
    <t>115</t>
  </si>
  <si>
    <t>998733201</t>
  </si>
  <si>
    <t>Přesun hmot procentní pro rozvody potrubí v objektech v do 6 m</t>
  </si>
  <si>
    <t>1202562541</t>
  </si>
  <si>
    <t>116</t>
  </si>
  <si>
    <t>998733293</t>
  </si>
  <si>
    <t>Příplatek k přesunu hmot procentní 733 za zvětšený přesun do 500 m</t>
  </si>
  <si>
    <t>-1351158710</t>
  </si>
  <si>
    <t>734</t>
  </si>
  <si>
    <t>Ústřední vytápění - armatury</t>
  </si>
  <si>
    <t>117</t>
  </si>
  <si>
    <t>734001R</t>
  </si>
  <si>
    <t>D+M přechodový kus na potrubí ocel x měd pro napojení nových těles Ut a osazení termostatických hlavic</t>
  </si>
  <si>
    <t>757531441</t>
  </si>
  <si>
    <t>118</t>
  </si>
  <si>
    <t>734221546.GCM</t>
  </si>
  <si>
    <t>Ventil závitový Giacomini R402TG termostatický přímý jednoregulační G 3/4 PN 16 do 110°C bez hlavice ovládání-pro žebříky sprchy</t>
  </si>
  <si>
    <t>27467239</t>
  </si>
  <si>
    <t>119</t>
  </si>
  <si>
    <t>734222813.GCM</t>
  </si>
  <si>
    <t>Ventil závitový Giacomini R422TG termostatický přímý G 3/4 PN 16 do 110°C s ruční hlavou chromovaný-hlavice</t>
  </si>
  <si>
    <t>664829657</t>
  </si>
  <si>
    <t>120</t>
  </si>
  <si>
    <t>734291951R</t>
  </si>
  <si>
    <t>Demontáž a Zpětná montáž hlavice ručního a termostatického ovládání UT včt ventilu</t>
  </si>
  <si>
    <t>1314912220</t>
  </si>
  <si>
    <t>121</t>
  </si>
  <si>
    <t>734294104</t>
  </si>
  <si>
    <t>Růžice dělená krycí do G 3/4- na potrubí x obklady</t>
  </si>
  <si>
    <t>-2086045390</t>
  </si>
  <si>
    <t>122</t>
  </si>
  <si>
    <t>998734201</t>
  </si>
  <si>
    <t>Přesun hmot procentní pro armatury v objektech v do 6 m</t>
  </si>
  <si>
    <t>-11865955</t>
  </si>
  <si>
    <t>123</t>
  </si>
  <si>
    <t>998734293</t>
  </si>
  <si>
    <t>Příplatek k přesunu hmot procentní 734 za zvětšený přesun do 500 m</t>
  </si>
  <si>
    <t>-1420974802</t>
  </si>
  <si>
    <t>735</t>
  </si>
  <si>
    <t>Ústřední vytápění - otopná tělesa</t>
  </si>
  <si>
    <t>124</t>
  </si>
  <si>
    <t>735121810R</t>
  </si>
  <si>
    <t xml:space="preserve">Demontáž otopného tělesa litinového článkového včt nezbytně nutného nap a vyp systému - 2 x  chlapci a 2 x dívky</t>
  </si>
  <si>
    <t>-1534752450</t>
  </si>
  <si>
    <t>125</t>
  </si>
  <si>
    <t>735151383.KRD</t>
  </si>
  <si>
    <t>Otopné těleso panelové dvoudeskové bez přídavné přestupní plochy KORADO Radik Klasik typ 20 výška/délka 600/2000mm výkon 1956 W- šatny</t>
  </si>
  <si>
    <t>-910359752</t>
  </si>
  <si>
    <t>126</t>
  </si>
  <si>
    <t>735164511</t>
  </si>
  <si>
    <t>Montáž otopného tělesa trubkového na stěnu výšky tělesa do 1500 mm- umývárny chlapci,dívky</t>
  </si>
  <si>
    <t>1712118120</t>
  </si>
  <si>
    <t>127</t>
  </si>
  <si>
    <t>KRD.KLC15004500E10</t>
  </si>
  <si>
    <t>těleso trubkové přímotopné např. KORALUX LINEAR CLASSIC-E, 1500 x 450 mm, 400 W</t>
  </si>
  <si>
    <t>-1928962329</t>
  </si>
  <si>
    <t>128</t>
  </si>
  <si>
    <t>998735201</t>
  </si>
  <si>
    <t>Přesun hmot procentní pro otopná tělesa v objektech v do 6 m</t>
  </si>
  <si>
    <t>590915133</t>
  </si>
  <si>
    <t>129</t>
  </si>
  <si>
    <t>998735293</t>
  </si>
  <si>
    <t>Příplatek k přesunu hmot procentní 735 za zvětšený přesun do 500 m</t>
  </si>
  <si>
    <t>1645828623</t>
  </si>
  <si>
    <t>741</t>
  </si>
  <si>
    <t>Elektroinstalace - silnoproud</t>
  </si>
  <si>
    <t>149</t>
  </si>
  <si>
    <t>725522122R</t>
  </si>
  <si>
    <t>D+M vysoušeč vlasů ( fén) na zeď z nerez oceli, příkon 2,5 KW, Efektivní průtok vzduchu: 330 m3/h, např. MERIDA E85HC fén</t>
  </si>
  <si>
    <t>-195611971</t>
  </si>
  <si>
    <t>130</t>
  </si>
  <si>
    <t>741001R</t>
  </si>
  <si>
    <t>Stavební přípomoce- zához krabic po vypínačích, vysekání a zához rýh pro zásuvky a vypínače</t>
  </si>
  <si>
    <t>-849608125</t>
  </si>
  <si>
    <t>138</t>
  </si>
  <si>
    <t>741112001</t>
  </si>
  <si>
    <t>Montáž krabice zapuštěná plastová kruhová</t>
  </si>
  <si>
    <t>1370845487</t>
  </si>
  <si>
    <t>139</t>
  </si>
  <si>
    <t>34571521</t>
  </si>
  <si>
    <t>krabice univerzální rozvodná z PH s víčkem a svorkovnicí krabicovou šroubovací s vodiči 12x4mm2 D 73,5mm x 43mm</t>
  </si>
  <si>
    <t>1532656876</t>
  </si>
  <si>
    <t>131</t>
  </si>
  <si>
    <t>741112801R</t>
  </si>
  <si>
    <t>Demontáž vodičů- část stáv rozvodu</t>
  </si>
  <si>
    <t>-151544813</t>
  </si>
  <si>
    <t>132</t>
  </si>
  <si>
    <t>741112803</t>
  </si>
  <si>
    <t>Demontáž elektroinstalačních lišt nástěnných protahovacích uložených pevně</t>
  </si>
  <si>
    <t>-91273856</t>
  </si>
  <si>
    <t>140</t>
  </si>
  <si>
    <t>741121001</t>
  </si>
  <si>
    <t>Montáž vodič Al izolovaný plný a laněný žíla 16 až 35 mm2 uložený pod omítku (AY, AYY)- pro VZT a svítidla napojit na původní rozvod</t>
  </si>
  <si>
    <t>-1926629715</t>
  </si>
  <si>
    <t>141</t>
  </si>
  <si>
    <t>34176514</t>
  </si>
  <si>
    <t>vodič izolovaný s Al jádrem drát 16mm2</t>
  </si>
  <si>
    <t>1332290336</t>
  </si>
  <si>
    <t>142</t>
  </si>
  <si>
    <t>741132303</t>
  </si>
  <si>
    <t>Ukončení kabelů nebo vodičů do 1 kV koncovkou ucpávkovou do 4 žil průměru 20 mm jednoduchý nástavec</t>
  </si>
  <si>
    <t>2059418634</t>
  </si>
  <si>
    <t>143</t>
  </si>
  <si>
    <t>741310003</t>
  </si>
  <si>
    <t>Montáž vypínač nástěnný 2-dvoupólový prostředí normální- svítidla,fény a VZT</t>
  </si>
  <si>
    <t>-1737174397</t>
  </si>
  <si>
    <t>144</t>
  </si>
  <si>
    <t>34535799</t>
  </si>
  <si>
    <t>ovladač zapínací tlačítkový 10A 3553-80289 velkoplošný</t>
  </si>
  <si>
    <t>-1256976252</t>
  </si>
  <si>
    <t>133</t>
  </si>
  <si>
    <t>741311004R</t>
  </si>
  <si>
    <t>D+Montáž čidlo pohybu nástěnné se zapojením vodičů- společné pro svítidla a ventilátory VZT</t>
  </si>
  <si>
    <t>-1490386689</t>
  </si>
  <si>
    <t>134</t>
  </si>
  <si>
    <t>741311815</t>
  </si>
  <si>
    <t>Demontáž spínačů nástěnných normálních do 10 A šroubových bez zachování funkčnosti do 4 svorek</t>
  </si>
  <si>
    <t>1539365379</t>
  </si>
  <si>
    <t>145</t>
  </si>
  <si>
    <t>741313003</t>
  </si>
  <si>
    <t>Montáž zásuvka (polo)zapuštěná bezšroubové připojení 2x(2P+PE) dvojnásobná-šatny, úklid</t>
  </si>
  <si>
    <t>-1625650302</t>
  </si>
  <si>
    <t>146</t>
  </si>
  <si>
    <t>35811257</t>
  </si>
  <si>
    <t>zásuvka nástěnná 16 A, 250 V, 4pólová</t>
  </si>
  <si>
    <t>1012537099</t>
  </si>
  <si>
    <t>135</t>
  </si>
  <si>
    <t>741315823</t>
  </si>
  <si>
    <t>Demontáž zásuvek domovních normálních do 16A zapuštěných šroubových bez zachování funkčnosti 2P+PE</t>
  </si>
  <si>
    <t>1821803706</t>
  </si>
  <si>
    <t>147</t>
  </si>
  <si>
    <t>741373021</t>
  </si>
  <si>
    <t xml:space="preserve">D+ M LED Koupelnové stropní svítidlo 1xLED/36W/230V IP44- na čidlo,  přisazené na SDK podhled- umývárny</t>
  </si>
  <si>
    <t>-839845758</t>
  </si>
  <si>
    <t>148</t>
  </si>
  <si>
    <t>741373022</t>
  </si>
  <si>
    <t xml:space="preserve">D+ M LED stropní svítidlo 1xLED/36W/230V - na čidlo,  přisazené na SDK podhled- šatny, WC, úklid, sklad</t>
  </si>
  <si>
    <t>1171638243</t>
  </si>
  <si>
    <t>136</t>
  </si>
  <si>
    <t>741374821</t>
  </si>
  <si>
    <t>Demontáž osvětlovacího modulového systému zářivkového délky do 1100 mm se zachováním funkčnosti- převezme uživatel</t>
  </si>
  <si>
    <t>-222671548</t>
  </si>
  <si>
    <t>137</t>
  </si>
  <si>
    <t>741374871</t>
  </si>
  <si>
    <t>Demontáž svítidla byt se standard paticí skleněného lustr typu do 2 zdrojů se zachováním funkčnosti</t>
  </si>
  <si>
    <t>-1543889741</t>
  </si>
  <si>
    <t>150</t>
  </si>
  <si>
    <t>998741202</t>
  </si>
  <si>
    <t>Přesun hmot procentní pro silnoproud v objektech v do 12 m</t>
  </si>
  <si>
    <t>569585445</t>
  </si>
  <si>
    <t>151</t>
  </si>
  <si>
    <t>998741293</t>
  </si>
  <si>
    <t>Příplatek k přesunu hmot procentní 741 za zvětšený přesun do 500 m</t>
  </si>
  <si>
    <t>-1827856766</t>
  </si>
  <si>
    <t>751</t>
  </si>
  <si>
    <t>Vzduchotechnika</t>
  </si>
  <si>
    <t>152</t>
  </si>
  <si>
    <t>751001R</t>
  </si>
  <si>
    <t>Dopojení nového VZT potrubí na původní rozvod plechový včt D+M přechodového kusu - v úklid komoře</t>
  </si>
  <si>
    <t>2130156101</t>
  </si>
  <si>
    <t>153</t>
  </si>
  <si>
    <t>751002R</t>
  </si>
  <si>
    <t>Stavební přípomoce- začištění otvorů v příčkách 4 ks</t>
  </si>
  <si>
    <t>1983732810</t>
  </si>
  <si>
    <t>157</t>
  </si>
  <si>
    <t>751111052</t>
  </si>
  <si>
    <t>Mtž vent ax ntl podhledového D do 200 mm</t>
  </si>
  <si>
    <t>-493250790</t>
  </si>
  <si>
    <t>158</t>
  </si>
  <si>
    <t>42914110R</t>
  </si>
  <si>
    <t xml:space="preserve">ventilátor axiální  skříň z plastu IP44 17W- s pohybovým čidlem</t>
  </si>
  <si>
    <t>1926058533</t>
  </si>
  <si>
    <t>159</t>
  </si>
  <si>
    <t>751398012</t>
  </si>
  <si>
    <t>Mtž větrací mřížky na kruhové potrubí D do 200 mm</t>
  </si>
  <si>
    <t>1338996187</t>
  </si>
  <si>
    <t>160</t>
  </si>
  <si>
    <t>55341428</t>
  </si>
  <si>
    <t>mřížka větrací nerezová kruhová se síťovinou 200mm</t>
  </si>
  <si>
    <t>-997986093</t>
  </si>
  <si>
    <t>161</t>
  </si>
  <si>
    <t>751398023</t>
  </si>
  <si>
    <t>Mtž větrací mřížky stěnové do 0,150 m2- šatny x chodba</t>
  </si>
  <si>
    <t>-279646321</t>
  </si>
  <si>
    <t>162</t>
  </si>
  <si>
    <t>55341413</t>
  </si>
  <si>
    <t>průvětrník mřížový s klapkami 300x300mm</t>
  </si>
  <si>
    <t>236349803</t>
  </si>
  <si>
    <t>154</t>
  </si>
  <si>
    <t>751398823</t>
  </si>
  <si>
    <t>Demontáž větrací mřížky stěnové do průřezu 0,150 m2- šatny x chodba</t>
  </si>
  <si>
    <t>-1629418315</t>
  </si>
  <si>
    <t>155</t>
  </si>
  <si>
    <t>751510861</t>
  </si>
  <si>
    <t>Demontáž vzduchotechnického potrubí plechového čtyřhranného do suti průřezu do 0,13 m2</t>
  </si>
  <si>
    <t>1142511815</t>
  </si>
  <si>
    <t>163</t>
  </si>
  <si>
    <t>751525082</t>
  </si>
  <si>
    <t>Mtž potrubí plast kruh bez příruby D do 200 mm-nad podhledem včt T kusů pro ventilátory</t>
  </si>
  <si>
    <t>-607422011</t>
  </si>
  <si>
    <t>164</t>
  </si>
  <si>
    <t>42981015</t>
  </si>
  <si>
    <t>trouba VZT kruhová spirálně vinutá Pz tl 0,5mm D 200mm včt T kusů</t>
  </si>
  <si>
    <t>1494523483</t>
  </si>
  <si>
    <t>156</t>
  </si>
  <si>
    <t>751621811R</t>
  </si>
  <si>
    <t xml:space="preserve">Demontáž vytápěcí  jednotky s ohřevem nástěnné s výměnou vzduchu do 7000 m3/h- šatna chlapci včetně ovládacího panelu</t>
  </si>
  <si>
    <t>1363208063</t>
  </si>
  <si>
    <t>165</t>
  </si>
  <si>
    <t>998751201</t>
  </si>
  <si>
    <t>Přesun hmot procentní pro vzduchotechniku v objektech v do 12 m</t>
  </si>
  <si>
    <t>-1098109563</t>
  </si>
  <si>
    <t>166</t>
  </si>
  <si>
    <t>998751291</t>
  </si>
  <si>
    <t>Příplatek k přesunu hmot procentní 751 za zvětšený přesun do 500 m</t>
  </si>
  <si>
    <t>-614281466</t>
  </si>
  <si>
    <t>762</t>
  </si>
  <si>
    <t>Konstrukce tesařské</t>
  </si>
  <si>
    <t>167</t>
  </si>
  <si>
    <t>762111811</t>
  </si>
  <si>
    <t xml:space="preserve">Demontáž stěn a příček z hraněného řeziva-  vstupní stěna sauny včt dveří</t>
  </si>
  <si>
    <t>-1342549218</t>
  </si>
  <si>
    <t>763</t>
  </si>
  <si>
    <t>Konstrukce suché výstavby</t>
  </si>
  <si>
    <t>168</t>
  </si>
  <si>
    <t>763113313R</t>
  </si>
  <si>
    <t xml:space="preserve">SDK příčka instalační  zdvojený profil CW+UW 50 desky 1xH2 12,5 EI 60 Rw 52 dB- kastlík stoupačky šatna a umývárna chlapci + samostatná šatna+ ostatní menší</t>
  </si>
  <si>
    <t>83393653</t>
  </si>
  <si>
    <t>275</t>
  </si>
  <si>
    <t>763121411R</t>
  </si>
  <si>
    <t>SDK stěna předsazená tl 62,5 mm profil CW+UW 50 deska 1xA 12,5 bez izolace EI 15-stěny proti šíření prachu na koncích chodby, doplněno o provizorní dveře a zárubeň 90/197, montáž a demontáž</t>
  </si>
  <si>
    <t>1947981344</t>
  </si>
  <si>
    <t>169</t>
  </si>
  <si>
    <t>763121415</t>
  </si>
  <si>
    <t>SDK stěna předsazená tl 192,5 mm profil CW+UW 100 deska 1xA 12,5 bez TI EI 15- přes zazdívací moduly WC a výlevku</t>
  </si>
  <si>
    <t>1691466551</t>
  </si>
  <si>
    <t>170</t>
  </si>
  <si>
    <t>763121912</t>
  </si>
  <si>
    <t>Zhotovení otvoru vel. do 0,25 m2 v SDK předsazené stěně tl do 100 mm s vyztužením profily- umývárna chlapci a samostatná šatna</t>
  </si>
  <si>
    <t>1351488814</t>
  </si>
  <si>
    <t>171</t>
  </si>
  <si>
    <t>763131411</t>
  </si>
  <si>
    <t>SDK podhled desky 1xA 12,5 bez TI dvouvrstvá spodní kce profil CD+UD- šatny, WC, úklid ( bez sauny-skladu)</t>
  </si>
  <si>
    <t>-163836920</t>
  </si>
  <si>
    <t>172</t>
  </si>
  <si>
    <t>763131451</t>
  </si>
  <si>
    <t>SDK podhled deska 1xH2 12,5 bez TI dvouvrstvá spodní kce profil CD+UD- umývárny</t>
  </si>
  <si>
    <t>74099318</t>
  </si>
  <si>
    <t>173</t>
  </si>
  <si>
    <t>763131761</t>
  </si>
  <si>
    <t>Příplatek k SDK podhledu za plochu do 3 m2 jednotlivě-WC</t>
  </si>
  <si>
    <t>1640181657</t>
  </si>
  <si>
    <t>174</t>
  </si>
  <si>
    <t>763131767R</t>
  </si>
  <si>
    <t>Příplatek k SDK podhledu za ztížený přístup- výskyt potrubí vody, UT</t>
  </si>
  <si>
    <t>-217157955</t>
  </si>
  <si>
    <t>175</t>
  </si>
  <si>
    <t>763131912</t>
  </si>
  <si>
    <t>Zhotovení otvoru vel. do 0,25 m2 v SDK podhledu a podkroví s vyztužením profily- pro ventilátory VZT WC, umývárny a úklid</t>
  </si>
  <si>
    <t>715795769</t>
  </si>
  <si>
    <t>176</t>
  </si>
  <si>
    <t>763131912a</t>
  </si>
  <si>
    <t>Zhotovení otvoru vel. do 0,25 m2 v SDK podhledu a podkroví s vyztužením profily- pro přístup k ventilům voda a UT šatna dívky</t>
  </si>
  <si>
    <t>984770319</t>
  </si>
  <si>
    <t>177</t>
  </si>
  <si>
    <t>763172312</t>
  </si>
  <si>
    <t>Montáž revizních dvířek SDK kcí vel. 300x300 mm</t>
  </si>
  <si>
    <t>294006429</t>
  </si>
  <si>
    <t>178</t>
  </si>
  <si>
    <t>59030711</t>
  </si>
  <si>
    <t>dvířka revizní s automatickým zámkem 300x300mm</t>
  </si>
  <si>
    <t>289230596</t>
  </si>
  <si>
    <t>179</t>
  </si>
  <si>
    <t>998763401</t>
  </si>
  <si>
    <t>Přesun hmot procentní pro sádrokartonové konstrukce v objektech v do 6 m</t>
  </si>
  <si>
    <t>896927880</t>
  </si>
  <si>
    <t>180</t>
  </si>
  <si>
    <t>998763491</t>
  </si>
  <si>
    <t>Příplatek k přesunu hmot procentní pro sádrokartonové konstrukce za zvětšený přesun do 100 m</t>
  </si>
  <si>
    <t>-931146431</t>
  </si>
  <si>
    <t>766</t>
  </si>
  <si>
    <t>Konstrukce truhlářské</t>
  </si>
  <si>
    <t>181</t>
  </si>
  <si>
    <t>766001R</t>
  </si>
  <si>
    <t xml:space="preserve">D+M atyp WC dělící stěny včt dveří  např ELMAPLAN S32 světlá barva , AL lem profily a stavěcích nožičky, dveřní křídla š. 60 cm- předsíň WC chlapci, dívky</t>
  </si>
  <si>
    <t>585118718</t>
  </si>
  <si>
    <t>182</t>
  </si>
  <si>
    <t>766002R</t>
  </si>
  <si>
    <t>D+M šatních skříněk z programu např ABCD služby školám - dětská šatna kod produktu MS - 2018 dl 1,55 m barva dle barevnice</t>
  </si>
  <si>
    <t>ks</t>
  </si>
  <si>
    <t>518985264</t>
  </si>
  <si>
    <t>183</t>
  </si>
  <si>
    <t>766003R</t>
  </si>
  <si>
    <t>D+M šatních skříněk z programu např ABCD služby školám - dětská šatna kod produktu MS - 2019 dl 2 m barva dle barevnice</t>
  </si>
  <si>
    <t>1430656948</t>
  </si>
  <si>
    <t>184</t>
  </si>
  <si>
    <t>766004R</t>
  </si>
  <si>
    <t>D+M šatních skříněk z programu např ABCD služby školám - dětská šatna kod produktu MS - 2017 dl 1 m barva dle barevnice</t>
  </si>
  <si>
    <t>-1616201941</t>
  </si>
  <si>
    <t>185</t>
  </si>
  <si>
    <t>766411811</t>
  </si>
  <si>
    <t>Demontáž truhlářského obložení stěn z panelů plochy do 1,5 m2- kastlík stoupačky šatna chlapci</t>
  </si>
  <si>
    <t>201508841</t>
  </si>
  <si>
    <t>187</t>
  </si>
  <si>
    <t>766411821</t>
  </si>
  <si>
    <t>Demontáž truhlářského obložení stěn z palubek- stěny sauna včt soklu předsíně sauny</t>
  </si>
  <si>
    <t>1386786774</t>
  </si>
  <si>
    <t>189</t>
  </si>
  <si>
    <t>766411821a</t>
  </si>
  <si>
    <t>Demontáž truhlářského obložení stěn z palubek- sokl stěny šatna chlapci</t>
  </si>
  <si>
    <t>-1316619817</t>
  </si>
  <si>
    <t>188</t>
  </si>
  <si>
    <t>766411822</t>
  </si>
  <si>
    <t>Demontáž truhlářského obložení stěn podkladových roštů-stěny sauna včt soklu předsíně sauna</t>
  </si>
  <si>
    <t>1777675948</t>
  </si>
  <si>
    <t>190</t>
  </si>
  <si>
    <t>766411822a</t>
  </si>
  <si>
    <t>Demontáž truhlářského obložení stěn podkladových roštů-sokl stěny šatna chlapci</t>
  </si>
  <si>
    <t>724531538</t>
  </si>
  <si>
    <t>186</t>
  </si>
  <si>
    <t>766411822b</t>
  </si>
  <si>
    <t>Demontáž truhlářského obložení stěn podkladových roštů-kastlík stoupačky šatna chlapci</t>
  </si>
  <si>
    <t>-1346449426</t>
  </si>
  <si>
    <t>191</t>
  </si>
  <si>
    <t>766421821</t>
  </si>
  <si>
    <t>Demontáž truhlářského obložení podhledů z palubek-strop sauna</t>
  </si>
  <si>
    <t>-193633801</t>
  </si>
  <si>
    <t>192</t>
  </si>
  <si>
    <t>766421822</t>
  </si>
  <si>
    <t>Demontáž truhlářského obložení podhledů podkladových roštů</t>
  </si>
  <si>
    <t>127485115</t>
  </si>
  <si>
    <t>193</t>
  </si>
  <si>
    <t>766432841</t>
  </si>
  <si>
    <t>Demontáž dřevěného obložení betonových stupňů schodiště- stupně v sauně včt roštu</t>
  </si>
  <si>
    <t>-749689116</t>
  </si>
  <si>
    <t>196</t>
  </si>
  <si>
    <t>766660001R</t>
  </si>
  <si>
    <t>Montáž dveřních křídel otvíravých jednokřídlových š do 0,8 m do ocelové zárubně včt kování-vstupní i vnitřní</t>
  </si>
  <si>
    <t>1329332384</t>
  </si>
  <si>
    <t>197</t>
  </si>
  <si>
    <t>611601860R</t>
  </si>
  <si>
    <t>dveře dřevěné vnitřní hladké ( plná DTD deska, povrch úprava CPL laminát ) plné 1křídlové bílé 80x197cm včt kování- vstupní i vnitřní umývárny a šatny</t>
  </si>
  <si>
    <t>-510940978</t>
  </si>
  <si>
    <t>198</t>
  </si>
  <si>
    <t>61160126R</t>
  </si>
  <si>
    <t>dveře dřevěné vnitřní hladké ( plná DTD deska, povrch úprava CPL laminát ) plné 1křídlové bílé 60x197cm včt kování- vstupní WC</t>
  </si>
  <si>
    <t>-349187178</t>
  </si>
  <si>
    <t>194</t>
  </si>
  <si>
    <t>766662811</t>
  </si>
  <si>
    <t>Demontáž dveřních prahů u dveří jednokřídlových</t>
  </si>
  <si>
    <t>-2135505268</t>
  </si>
  <si>
    <t>199</t>
  </si>
  <si>
    <t>766691914</t>
  </si>
  <si>
    <t>Vyvěšení nebo zavěšení dřevěných křídel dveří pl do 2 m2</t>
  </si>
  <si>
    <t>465464760</t>
  </si>
  <si>
    <t>200</t>
  </si>
  <si>
    <t>766695213</t>
  </si>
  <si>
    <t>Montáž truhlářských prahů dveří jednokřídlových šířky přes 10 cm</t>
  </si>
  <si>
    <t>722873912</t>
  </si>
  <si>
    <t>201</t>
  </si>
  <si>
    <t>61187181R</t>
  </si>
  <si>
    <t>práh dveřní dřevěný dubový tl 20mm dl 920mm š 150mm- atyp pro zakrytí výškového rozdílu podlah cca 10 mm</t>
  </si>
  <si>
    <t>747169289</t>
  </si>
  <si>
    <t>195</t>
  </si>
  <si>
    <t>766812830R</t>
  </si>
  <si>
    <t>Demontáž skříněk dřevěných nebo kovových délky do 2 m- šatny dívky s věšáky a lavicemi</t>
  </si>
  <si>
    <t>657732233</t>
  </si>
  <si>
    <t>202</t>
  </si>
  <si>
    <t>998766201</t>
  </si>
  <si>
    <t>Přesun hmot procentní pro konstrukce truhlářské v objektech v do 6 m</t>
  </si>
  <si>
    <t>583988962</t>
  </si>
  <si>
    <t>203</t>
  </si>
  <si>
    <t>998766292</t>
  </si>
  <si>
    <t>Příplatek k přesunu hmot procentní 766 za zvětšený přesun do 100 m</t>
  </si>
  <si>
    <t>-2008164071</t>
  </si>
  <si>
    <t>771</t>
  </si>
  <si>
    <t>Podlahy z dlaždic</t>
  </si>
  <si>
    <t>204</t>
  </si>
  <si>
    <t>771111011</t>
  </si>
  <si>
    <t>Vysátí podkladu před pokládkou dlažby</t>
  </si>
  <si>
    <t>-1918577931</t>
  </si>
  <si>
    <t>205</t>
  </si>
  <si>
    <t>771121011</t>
  </si>
  <si>
    <t>Nátěr penetrační na podlahu</t>
  </si>
  <si>
    <t>1984217679</t>
  </si>
  <si>
    <t>207</t>
  </si>
  <si>
    <t>771574115</t>
  </si>
  <si>
    <t>Montáž podlah keramických hladkých lepených flexibilním lepidlem do 25 ks/m2- WC</t>
  </si>
  <si>
    <t>-976850452</t>
  </si>
  <si>
    <t>208</t>
  </si>
  <si>
    <t>LSS.TAA26069</t>
  </si>
  <si>
    <t>dlaždice slinutá např. TAURUS GRANIT, 198 x 198 x 9 mm protiskluz R10- WC- pevná cena 400 Kč/m2 ocení každý uchazeč</t>
  </si>
  <si>
    <t>-1237979344</t>
  </si>
  <si>
    <t>210</t>
  </si>
  <si>
    <t>771574266</t>
  </si>
  <si>
    <t>Montáž podlah keramických pro mechanické zatížení protiskluzných lepených flexibilním lepidlem do 25 ks/m2-umývárny</t>
  </si>
  <si>
    <t>-1244660995</t>
  </si>
  <si>
    <t>211</t>
  </si>
  <si>
    <t>59761406</t>
  </si>
  <si>
    <t>dlažba keramická slinutá protiskluzná do interiéru i exteriéru pro vysoké mechanické namáhání přes 22 do 25ks/m2-umývárny-protiskluz R11- pevná cena 550 Kč/m2 ocení každý uchazeč</t>
  </si>
  <si>
    <t>905302601</t>
  </si>
  <si>
    <t>209</t>
  </si>
  <si>
    <t>771577111</t>
  </si>
  <si>
    <t>Příplatek k montáž podlah keramických za plochu do 5 m2</t>
  </si>
  <si>
    <t>741376129</t>
  </si>
  <si>
    <t>206</t>
  </si>
  <si>
    <t>771591112</t>
  </si>
  <si>
    <t>Izolace pod dlažbu nátěrem nebo stěrkou ve dvou vrstvách včetně těsnících pásek kouty-umývárny</t>
  </si>
  <si>
    <t>1082819270</t>
  </si>
  <si>
    <t>212</t>
  </si>
  <si>
    <t>998771201</t>
  </si>
  <si>
    <t>Přesun hmot procentní pro podlahy z dlaždic v objektech v do 6 m</t>
  </si>
  <si>
    <t>880769871</t>
  </si>
  <si>
    <t>213</t>
  </si>
  <si>
    <t>998771292</t>
  </si>
  <si>
    <t>Příplatek k přesunu hmot procentní 771 za zvětšený přesun do 100 m</t>
  </si>
  <si>
    <t>-959705801</t>
  </si>
  <si>
    <t>776</t>
  </si>
  <si>
    <t>Podlahy povlakové</t>
  </si>
  <si>
    <t>216</t>
  </si>
  <si>
    <t>776111112</t>
  </si>
  <si>
    <t>Broušení betonového podkladu povlakových podlah</t>
  </si>
  <si>
    <t>893535826</t>
  </si>
  <si>
    <t>217</t>
  </si>
  <si>
    <t>776111311</t>
  </si>
  <si>
    <t>Vysátí podkladu povlakových podlah</t>
  </si>
  <si>
    <t>54713204</t>
  </si>
  <si>
    <t>218</t>
  </si>
  <si>
    <t>776121111</t>
  </si>
  <si>
    <t>Vodou ředitelná penetrace savého podkladu povlakových podlah ředěná v poměru 1:3</t>
  </si>
  <si>
    <t>1305830934</t>
  </si>
  <si>
    <t>219</t>
  </si>
  <si>
    <t>776141111</t>
  </si>
  <si>
    <t>Vyrovnání podkladu povlakových podlah stěrkou pevnosti 20 MPa tl 3 mm</t>
  </si>
  <si>
    <t>-2116970872</t>
  </si>
  <si>
    <t>220</t>
  </si>
  <si>
    <t>776141114</t>
  </si>
  <si>
    <t>Vyrovnání podkladu povlakových podlah stěrkou pevnosti 20 MPa tl 10 mm-u prahů</t>
  </si>
  <si>
    <t>-984300721</t>
  </si>
  <si>
    <t>214</t>
  </si>
  <si>
    <t>776201811</t>
  </si>
  <si>
    <t>Demontáž lepených povlakových podlah bez podložky ručně-šatny</t>
  </si>
  <si>
    <t>1736367279</t>
  </si>
  <si>
    <t>221</t>
  </si>
  <si>
    <t>776251111</t>
  </si>
  <si>
    <t>Lepení pásů z přírodního linolea (marmolea) standardním lepidlem- bývalá sauna a samostatná šatna</t>
  </si>
  <si>
    <t>-878235833</t>
  </si>
  <si>
    <t>222</t>
  </si>
  <si>
    <t>776251311</t>
  </si>
  <si>
    <t>Lepení pásů z přírodního linolea (marmolea) 2-složkovým lepidlem-šatny u umýváren</t>
  </si>
  <si>
    <t>1208716456</t>
  </si>
  <si>
    <t>223</t>
  </si>
  <si>
    <t>28412110</t>
  </si>
  <si>
    <t>PVC vinylová š 2/4m, tl 2,20mm, nášlapná vrstva 0,50mm</t>
  </si>
  <si>
    <t>790735037</t>
  </si>
  <si>
    <t>215</t>
  </si>
  <si>
    <t>776410811</t>
  </si>
  <si>
    <t>Odstranění soklíků a lišt pryžových nebo plastových</t>
  </si>
  <si>
    <t>980307177</t>
  </si>
  <si>
    <t>224</t>
  </si>
  <si>
    <t>776410811.1</t>
  </si>
  <si>
    <t>Odstranění soklíků a lišt pryžových nebo plastových- na chodbě pro email sokl</t>
  </si>
  <si>
    <t>-1503084240</t>
  </si>
  <si>
    <t>227</t>
  </si>
  <si>
    <t>776411111</t>
  </si>
  <si>
    <t>Montáž obvodových soklíků výšky do 80 mm</t>
  </si>
  <si>
    <t>1398911061</t>
  </si>
  <si>
    <t>228</t>
  </si>
  <si>
    <t>28411004</t>
  </si>
  <si>
    <t>lišta soklová PVC samolepící 30x30mm</t>
  </si>
  <si>
    <t>1252283822</t>
  </si>
  <si>
    <t>225</t>
  </si>
  <si>
    <t>776411111a</t>
  </si>
  <si>
    <t>Montáž obvodových soklíků výšky do 80 mm- chodba po email soklu</t>
  </si>
  <si>
    <t>-1557221010</t>
  </si>
  <si>
    <t>226</t>
  </si>
  <si>
    <t>28411004a</t>
  </si>
  <si>
    <t>lišta soklová PVC samolepící 30x30mm-chodba po email soklu</t>
  </si>
  <si>
    <t>-1512868594</t>
  </si>
  <si>
    <t>229</t>
  </si>
  <si>
    <t>776421311</t>
  </si>
  <si>
    <t>Montáž přechodových samolepících lišt</t>
  </si>
  <si>
    <t>-2049666289</t>
  </si>
  <si>
    <t>230</t>
  </si>
  <si>
    <t>55343115</t>
  </si>
  <si>
    <t>profil přechodový Al narážecí 30mm dub, buk, javor, třešeň</t>
  </si>
  <si>
    <t>-100171449</t>
  </si>
  <si>
    <t>231</t>
  </si>
  <si>
    <t>998776202</t>
  </si>
  <si>
    <t>Přesun hmot procentní pro podlahy povlakové v objektech v do 12 m</t>
  </si>
  <si>
    <t>-167315745</t>
  </si>
  <si>
    <t>232</t>
  </si>
  <si>
    <t>998776292</t>
  </si>
  <si>
    <t>Příplatek k přesunu hmot procentní 776 za zvětšený přesun do 100 m</t>
  </si>
  <si>
    <t>1662723891</t>
  </si>
  <si>
    <t>781</t>
  </si>
  <si>
    <t>Dokončovací práce - obklady</t>
  </si>
  <si>
    <t>233</t>
  </si>
  <si>
    <t>781111011</t>
  </si>
  <si>
    <t>Ometení (oprášení) stěny při přípravě podkladu</t>
  </si>
  <si>
    <t>244422380</t>
  </si>
  <si>
    <t>781121011</t>
  </si>
  <si>
    <t>Nátěr penetrační na stěnu</t>
  </si>
  <si>
    <t>724336204</t>
  </si>
  <si>
    <t>235</t>
  </si>
  <si>
    <t>781131112</t>
  </si>
  <si>
    <t>Izolace pod obklad nátěrem nebo stěrkou ve dvou vrstvách včetně těsnících pásek kouty-umývárny</t>
  </si>
  <si>
    <t>-1454712308</t>
  </si>
  <si>
    <t>236</t>
  </si>
  <si>
    <t>781474114</t>
  </si>
  <si>
    <t>Montáž obkladů vnitřních keramických hladkých do 22 ks/m2 lepených flexibilním lepidlem- do výšky zárubní umývárny a WC</t>
  </si>
  <si>
    <t>302168034</t>
  </si>
  <si>
    <t>237</t>
  </si>
  <si>
    <t>LSS.WAAG6007</t>
  </si>
  <si>
    <t>obkládačka ColorONE, 198 x 248 x 6,8 mm-pevná cena 350 kč/m2 ocení každý uchazeč</t>
  </si>
  <si>
    <t>399707635</t>
  </si>
  <si>
    <t>238</t>
  </si>
  <si>
    <t>781491011</t>
  </si>
  <si>
    <t xml:space="preserve">Montáž zrcadel plochy do 1 m2 lepených silikonovým tmelem na podkladní omítku všechny šatny </t>
  </si>
  <si>
    <t>-593564867</t>
  </si>
  <si>
    <t>239</t>
  </si>
  <si>
    <t>IST.0013489.URS</t>
  </si>
  <si>
    <t>zrcadlo nemontované čiré tl. 3 mm, max. rozměr 3210 x 2250 mm + dřevěný rám</t>
  </si>
  <si>
    <t>104442984</t>
  </si>
  <si>
    <t>240</t>
  </si>
  <si>
    <t>781493611</t>
  </si>
  <si>
    <t>Montáž vanových plastových dvířek s rámem lepených- pro uzávěry vody a revizní v SDK předstěně umývárna chlapci+samostatná šatna</t>
  </si>
  <si>
    <t>-1553198960</t>
  </si>
  <si>
    <t>241</t>
  </si>
  <si>
    <t>56245721</t>
  </si>
  <si>
    <t>dvířka vanová bílá 300x300mm</t>
  </si>
  <si>
    <t>-306229325</t>
  </si>
  <si>
    <t>242</t>
  </si>
  <si>
    <t>781494111</t>
  </si>
  <si>
    <t>Plastové profily rohové lepené flexibilním lepidlem- u zárubní, pilíř stoupaček chlapci a ukončení horní hrany</t>
  </si>
  <si>
    <t>302375816</t>
  </si>
  <si>
    <t>243</t>
  </si>
  <si>
    <t>781495171R</t>
  </si>
  <si>
    <t>D+ Montáž poličky na vnitřní obklad- na šampony s háčky na ručníky ( 5 ks/polička)</t>
  </si>
  <si>
    <t>-1011224458</t>
  </si>
  <si>
    <t>244</t>
  </si>
  <si>
    <t>998781201</t>
  </si>
  <si>
    <t>Přesun hmot procentní pro obklady keramické v objektech v do 6 m</t>
  </si>
  <si>
    <t>1356257323</t>
  </si>
  <si>
    <t>245</t>
  </si>
  <si>
    <t>998781292</t>
  </si>
  <si>
    <t>Příplatek k přesunu hmot procentní 781 za zvětšený přesun do 100 m</t>
  </si>
  <si>
    <t>52097685</t>
  </si>
  <si>
    <t>783</t>
  </si>
  <si>
    <t>Dokončovací práce - nátěry</t>
  </si>
  <si>
    <t>246</t>
  </si>
  <si>
    <t>783324101</t>
  </si>
  <si>
    <t>Základní jednonásobný akrylátový nátěr zámečnických konstrukcí- zárubně</t>
  </si>
  <si>
    <t>-1222373814</t>
  </si>
  <si>
    <t>247</t>
  </si>
  <si>
    <t>783327101</t>
  </si>
  <si>
    <t>Krycí jednonásobný akrylátový nátěr zámečnických konstrukcí</t>
  </si>
  <si>
    <t>-1873726412</t>
  </si>
  <si>
    <t>248</t>
  </si>
  <si>
    <t>783627611</t>
  </si>
  <si>
    <t>Krycí dvojnásobný akrylátový nátěr potrubí DN do 50 mm</t>
  </si>
  <si>
    <t>2004981502</t>
  </si>
  <si>
    <t>249</t>
  </si>
  <si>
    <t>783801201</t>
  </si>
  <si>
    <t>Obroušení omítek před provedením nátěru-pro nátěr soklu chodba-oprava</t>
  </si>
  <si>
    <t>-1413753592</t>
  </si>
  <si>
    <t>250</t>
  </si>
  <si>
    <t>783801403</t>
  </si>
  <si>
    <t>Oprášení omítek před provedením nátěru</t>
  </si>
  <si>
    <t>-1389058533</t>
  </si>
  <si>
    <t>251</t>
  </si>
  <si>
    <t>783822207</t>
  </si>
  <si>
    <t>Lokální vyrovnání omítky před provedením nátěru disperzní stěrkou tloušťky do 3 mm plochy do 1,0 m2</t>
  </si>
  <si>
    <t>466019054</t>
  </si>
  <si>
    <t>253</t>
  </si>
  <si>
    <t>784111031a</t>
  </si>
  <si>
    <t>Omytí podkladu v místnostech výšky do 3,80 m- před obnovovacím nátěrem soklu šatny</t>
  </si>
  <si>
    <t>1146706259</t>
  </si>
  <si>
    <t>252</t>
  </si>
  <si>
    <t>784660101</t>
  </si>
  <si>
    <t>Linkrustace s vrchním nátěrem latexovým v místnosti výšky do 3,80 m-chodba</t>
  </si>
  <si>
    <t>-1499713652</t>
  </si>
  <si>
    <t>254</t>
  </si>
  <si>
    <t>784660131</t>
  </si>
  <si>
    <t>Jednonásobný obnovovací latexový nátěr linkrusty v místnosti výšky do 3,80 m- stáv sokly šatny</t>
  </si>
  <si>
    <t>1578921624</t>
  </si>
  <si>
    <t>784</t>
  </si>
  <si>
    <t>Dokončovací práce - malby a tapety</t>
  </si>
  <si>
    <t>255</t>
  </si>
  <si>
    <t>784111001</t>
  </si>
  <si>
    <t>Oprášení (ometení ) podkladu v místnostech výšky do 3,80 m- chodba nad email soklem</t>
  </si>
  <si>
    <t>-52277222</t>
  </si>
  <si>
    <t>256</t>
  </si>
  <si>
    <t>784111031</t>
  </si>
  <si>
    <t>Omytí podkladu v místnostech výšky do 3,80 m</t>
  </si>
  <si>
    <t>-249704246</t>
  </si>
  <si>
    <t>257</t>
  </si>
  <si>
    <t>784121001</t>
  </si>
  <si>
    <t>Oškrabání malby v mísnostech výšky do 3,80 m-šatny nad soklem, sklad</t>
  </si>
  <si>
    <t>259062026</t>
  </si>
  <si>
    <t>258</t>
  </si>
  <si>
    <t>784121011</t>
  </si>
  <si>
    <t>Rozmývání podkladu po oškrabání malby v místnostech výšky do 3,80 m</t>
  </si>
  <si>
    <t>-990587723</t>
  </si>
  <si>
    <t>259</t>
  </si>
  <si>
    <t>784171001</t>
  </si>
  <si>
    <t>Olepování vnitřních ploch páskou v místnostech výšky do 3,80 m</t>
  </si>
  <si>
    <t>1693993693</t>
  </si>
  <si>
    <t>260</t>
  </si>
  <si>
    <t>58124840</t>
  </si>
  <si>
    <t>páska malířská z PVC a UV odolná (7 dnů) do š 40mm</t>
  </si>
  <si>
    <t>1254664139</t>
  </si>
  <si>
    <t>261</t>
  </si>
  <si>
    <t>784181101</t>
  </si>
  <si>
    <t>Základní akrylátová jednonásobná penetrace podkladu v místnostech výšky do 3,80m</t>
  </si>
  <si>
    <t>-1039143208</t>
  </si>
  <si>
    <t>262</t>
  </si>
  <si>
    <t>784211101R</t>
  </si>
  <si>
    <t>Dvojnásobné bílé malby ze směsí za mokra výborně otěruvzdorných v místnostech výšky do 3,80 m- štuky včt chodby, SDK podhledy a kastlíky</t>
  </si>
  <si>
    <t>1351751845</t>
  </si>
  <si>
    <t>263</t>
  </si>
  <si>
    <t>784211151</t>
  </si>
  <si>
    <t>Příplatek k cenám 2x maleb ze směsí za mokra otěruvzdorných za barevnou malbu tónovanou přípravky-chodba</t>
  </si>
  <si>
    <t>-1758835270</t>
  </si>
  <si>
    <t>787</t>
  </si>
  <si>
    <t>Dokončovací práce - zasklívání</t>
  </si>
  <si>
    <t>264</t>
  </si>
  <si>
    <t>787700802</t>
  </si>
  <si>
    <t>Vysklívání výkladců plochy do 3 m2 skla plochého- dmtž zrcadel</t>
  </si>
  <si>
    <t>-796846617</t>
  </si>
  <si>
    <t>HZS</t>
  </si>
  <si>
    <t>Hodinové zúčtovací sazby</t>
  </si>
  <si>
    <t>265</t>
  </si>
  <si>
    <t>HZS1291</t>
  </si>
  <si>
    <t>Hodinová zúčtovací sazba pomocný stavební dělník- přemístění laviček ze šaten do skladu v budově školy</t>
  </si>
  <si>
    <t>hod</t>
  </si>
  <si>
    <t>780664100</t>
  </si>
  <si>
    <t>266</t>
  </si>
  <si>
    <t>HZS2211</t>
  </si>
  <si>
    <t>Hodinová zúčtovací sazba instalatér-topenář- řešení úprav UT, změna podchycení nové konzole</t>
  </si>
  <si>
    <t>-2023093056</t>
  </si>
  <si>
    <t>267</t>
  </si>
  <si>
    <t>HZS2212</t>
  </si>
  <si>
    <t>Hodinová zúčtovací sazba instalatér odborný-řešení napojení vody a kanalizace</t>
  </si>
  <si>
    <t>146699390</t>
  </si>
  <si>
    <t>268</t>
  </si>
  <si>
    <t>HZS2222</t>
  </si>
  <si>
    <t>Hodinová zúčtovací sazba elektrikář odborný- řešení napojení elektroinstalace</t>
  </si>
  <si>
    <t>-776961867</t>
  </si>
  <si>
    <t>269</t>
  </si>
  <si>
    <t>HZS4211</t>
  </si>
  <si>
    <t>Hodinová zúčtovací sazba revizní technik- revizní zpráva nové části elektroinstalace</t>
  </si>
  <si>
    <t>-510186322</t>
  </si>
  <si>
    <t>270</t>
  </si>
  <si>
    <t>HZS4232</t>
  </si>
  <si>
    <t>Hodinová zúčtovací sazba technik odborný- řešení napojení vody a kanalizace</t>
  </si>
  <si>
    <t>-1551633230</t>
  </si>
  <si>
    <t>O01</t>
  </si>
  <si>
    <t>Ostatní</t>
  </si>
  <si>
    <t>271</t>
  </si>
  <si>
    <t>O01001R</t>
  </si>
  <si>
    <t xml:space="preserve">Rezerva na nepředpokládané práce ( zakryté kce )- KAŽDÝ UCHAZEČ OCENÍ NA ČÁSTKU 70 000  KČ</t>
  </si>
  <si>
    <t>46856437</t>
  </si>
  <si>
    <t>VRN</t>
  </si>
  <si>
    <t>Vedlejší rozpočtové náklady</t>
  </si>
  <si>
    <t>VRN3</t>
  </si>
  <si>
    <t>Zařízení staveniště</t>
  </si>
  <si>
    <t>272</t>
  </si>
  <si>
    <t>030001000</t>
  </si>
  <si>
    <t>Zařízení staveniště, výstražné cedulky, zábrany na chodbě školy</t>
  </si>
  <si>
    <t>…</t>
  </si>
  <si>
    <t>1024</t>
  </si>
  <si>
    <t>817713692</t>
  </si>
  <si>
    <t>VRN6</t>
  </si>
  <si>
    <t>Územní vlivy</t>
  </si>
  <si>
    <t>273</t>
  </si>
  <si>
    <t>065002000</t>
  </si>
  <si>
    <t>Mimostaveništní doprava materiálů</t>
  </si>
  <si>
    <t>-1202331879</t>
  </si>
  <si>
    <t>VRN8</t>
  </si>
  <si>
    <t>Přesun stavebních kapacit</t>
  </si>
  <si>
    <t>274</t>
  </si>
  <si>
    <t>081002000</t>
  </si>
  <si>
    <t>Doprava zaměstnanců</t>
  </si>
  <si>
    <t>1306728913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</si>
</sst>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Liberec, Dobiášova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37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'234a - SO 03 Oprava sociá...'!J30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'234a - SO 03 Oprava sociá...'!P147</f>
        <v>0</v>
      </c>
      <c r="AV95" s="125">
        <f>'234a - SO 03 Oprava sociá...'!J33</f>
        <v>0</v>
      </c>
      <c r="AW95" s="125">
        <f>'234a - SO 03 Oprava sociá...'!J34</f>
        <v>0</v>
      </c>
      <c r="AX95" s="125">
        <f>'234a - SO 03 Oprava sociá...'!J35</f>
        <v>0</v>
      </c>
      <c r="AY95" s="125">
        <f>'234a - SO 03 Oprava sociá...'!J36</f>
        <v>0</v>
      </c>
      <c r="AZ95" s="125">
        <f>'234a - SO 03 Oprava sociá...'!F33</f>
        <v>0</v>
      </c>
      <c r="BA95" s="125">
        <f>'234a - SO 03 Oprava sociá...'!F34</f>
        <v>0</v>
      </c>
      <c r="BB95" s="125">
        <f>'234a - SO 03 Oprava sociá...'!F35</f>
        <v>0</v>
      </c>
      <c r="BC95" s="125">
        <f>'234a - SO 03 Oprava sociá...'!F36</f>
        <v>0</v>
      </c>
      <c r="BD95" s="127">
        <f>'234a - SO 03 Oprava sociá...'!F37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4jszqAgCiMAiQfiElN8BDo5J4L99hPCAPPTEb7PVPnCUXTF56aSpbyupEIcU1hy2QjppJ61aR8ETkRbHdrfEdQ==" hashValue="SUpZs88pol7JjitBqi01F2zE9Pvd2UqpfZr8Ax+eibqfmgEvbIu59FsFgKv4nPYZBXT39n/IjhrnvQSJNlAvK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4a - SO 03 Oprava soci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7"/>
      <c r="AT3" s="14" t="s">
        <v>85</v>
      </c>
    </row>
    <row r="4" s="1" customFormat="1" ht="24.96" customHeight="1">
      <c r="B4" s="17"/>
      <c r="D4" s="133" t="s">
        <v>86</v>
      </c>
      <c r="I4" s="129"/>
      <c r="L4" s="17"/>
      <c r="M4" s="134" t="s">
        <v>10</v>
      </c>
      <c r="AT4" s="14" t="s">
        <v>4</v>
      </c>
    </row>
    <row r="5" s="1" customFormat="1" ht="6.96" customHeight="1">
      <c r="B5" s="17"/>
      <c r="I5" s="129"/>
      <c r="L5" s="17"/>
    </row>
    <row r="6" s="1" customFormat="1" ht="12" customHeight="1">
      <c r="B6" s="17"/>
      <c r="D6" s="135" t="s">
        <v>16</v>
      </c>
      <c r="I6" s="129"/>
      <c r="L6" s="17"/>
    </row>
    <row r="7" s="1" customFormat="1" ht="16.5" customHeight="1">
      <c r="B7" s="17"/>
      <c r="E7" s="136" t="str">
        <f>'Rekapitulace stavby'!K6</f>
        <v>ZŠ Liberec, Dobiášova</v>
      </c>
      <c r="F7" s="135"/>
      <c r="G7" s="135"/>
      <c r="H7" s="135"/>
      <c r="I7" s="129"/>
      <c r="L7" s="17"/>
    </row>
    <row r="8" s="2" customFormat="1" ht="12" customHeight="1">
      <c r="A8" s="35"/>
      <c r="B8" s="41"/>
      <c r="C8" s="35"/>
      <c r="D8" s="135" t="s">
        <v>87</v>
      </c>
      <c r="E8" s="35"/>
      <c r="F8" s="35"/>
      <c r="G8" s="35"/>
      <c r="H8" s="35"/>
      <c r="I8" s="137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38" t="s">
        <v>88</v>
      </c>
      <c r="F9" s="35"/>
      <c r="G9" s="35"/>
      <c r="H9" s="35"/>
      <c r="I9" s="137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7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5" t="s">
        <v>18</v>
      </c>
      <c r="E11" s="35"/>
      <c r="F11" s="139" t="s">
        <v>1</v>
      </c>
      <c r="G11" s="35"/>
      <c r="H11" s="35"/>
      <c r="I11" s="140" t="s">
        <v>19</v>
      </c>
      <c r="J11" s="139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5" t="s">
        <v>20</v>
      </c>
      <c r="E12" s="35"/>
      <c r="F12" s="139" t="s">
        <v>21</v>
      </c>
      <c r="G12" s="35"/>
      <c r="H12" s="35"/>
      <c r="I12" s="140" t="s">
        <v>22</v>
      </c>
      <c r="J12" s="141" t="str">
        <f>'Rekapitulace stavby'!AN8</f>
        <v>25. 2. 2021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7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24</v>
      </c>
      <c r="E14" s="35"/>
      <c r="F14" s="35"/>
      <c r="G14" s="35"/>
      <c r="H14" s="35"/>
      <c r="I14" s="140" t="s">
        <v>25</v>
      </c>
      <c r="J14" s="139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9" t="s">
        <v>26</v>
      </c>
      <c r="F15" s="35"/>
      <c r="G15" s="35"/>
      <c r="H15" s="35"/>
      <c r="I15" s="140" t="s">
        <v>27</v>
      </c>
      <c r="J15" s="139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7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5" t="s">
        <v>28</v>
      </c>
      <c r="E17" s="35"/>
      <c r="F17" s="35"/>
      <c r="G17" s="35"/>
      <c r="H17" s="35"/>
      <c r="I17" s="140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9"/>
      <c r="G18" s="139"/>
      <c r="H18" s="139"/>
      <c r="I18" s="140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7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5" t="s">
        <v>30</v>
      </c>
      <c r="E20" s="35"/>
      <c r="F20" s="35"/>
      <c r="G20" s="35"/>
      <c r="H20" s="35"/>
      <c r="I20" s="140" t="s">
        <v>25</v>
      </c>
      <c r="J20" s="139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9" t="s">
        <v>31</v>
      </c>
      <c r="F21" s="35"/>
      <c r="G21" s="35"/>
      <c r="H21" s="35"/>
      <c r="I21" s="140" t="s">
        <v>27</v>
      </c>
      <c r="J21" s="139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7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5" t="s">
        <v>33</v>
      </c>
      <c r="E23" s="35"/>
      <c r="F23" s="35"/>
      <c r="G23" s="35"/>
      <c r="H23" s="35"/>
      <c r="I23" s="140" t="s">
        <v>25</v>
      </c>
      <c r="J23" s="139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9" t="s">
        <v>31</v>
      </c>
      <c r="F24" s="35"/>
      <c r="G24" s="35"/>
      <c r="H24" s="35"/>
      <c r="I24" s="140" t="s">
        <v>27</v>
      </c>
      <c r="J24" s="139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7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5" t="s">
        <v>34</v>
      </c>
      <c r="E26" s="35"/>
      <c r="F26" s="35"/>
      <c r="G26" s="35"/>
      <c r="H26" s="35"/>
      <c r="I26" s="137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7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8"/>
      <c r="J29" s="147"/>
      <c r="K29" s="147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35</v>
      </c>
      <c r="E30" s="35"/>
      <c r="F30" s="35"/>
      <c r="G30" s="35"/>
      <c r="H30" s="35"/>
      <c r="I30" s="137"/>
      <c r="J30" s="150">
        <f>ROUND(J147,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7"/>
      <c r="E31" s="147"/>
      <c r="F31" s="147"/>
      <c r="G31" s="147"/>
      <c r="H31" s="147"/>
      <c r="I31" s="148"/>
      <c r="J31" s="147"/>
      <c r="K31" s="147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37</v>
      </c>
      <c r="G32" s="35"/>
      <c r="H32" s="35"/>
      <c r="I32" s="152" t="s">
        <v>36</v>
      </c>
      <c r="J32" s="151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3" t="s">
        <v>39</v>
      </c>
      <c r="E33" s="135" t="s">
        <v>40</v>
      </c>
      <c r="F33" s="154">
        <f>ROUND((SUM(BE147:BE453)),  2)</f>
        <v>0</v>
      </c>
      <c r="G33" s="35"/>
      <c r="H33" s="35"/>
      <c r="I33" s="155">
        <v>0.20999999999999999</v>
      </c>
      <c r="J33" s="154">
        <f>ROUND(((SUM(BE147:BE453))*I33),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5" t="s">
        <v>41</v>
      </c>
      <c r="F34" s="154">
        <f>ROUND((SUM(BF147:BF453)),  2)</f>
        <v>0</v>
      </c>
      <c r="G34" s="35"/>
      <c r="H34" s="35"/>
      <c r="I34" s="155">
        <v>0.14999999999999999</v>
      </c>
      <c r="J34" s="154">
        <f>ROUND(((SUM(BF147:BF453))*I34),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5" t="s">
        <v>42</v>
      </c>
      <c r="F35" s="154">
        <f>ROUND((SUM(BG147:BG453)),  2)</f>
        <v>0</v>
      </c>
      <c r="G35" s="35"/>
      <c r="H35" s="35"/>
      <c r="I35" s="155">
        <v>0.20999999999999999</v>
      </c>
      <c r="J35" s="154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5" t="s">
        <v>43</v>
      </c>
      <c r="F36" s="154">
        <f>ROUND((SUM(BH147:BH453)),  2)</f>
        <v>0</v>
      </c>
      <c r="G36" s="35"/>
      <c r="H36" s="35"/>
      <c r="I36" s="155">
        <v>0.14999999999999999</v>
      </c>
      <c r="J36" s="154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44</v>
      </c>
      <c r="F37" s="154">
        <f>ROUND((SUM(BI147:BI453)),  2)</f>
        <v>0</v>
      </c>
      <c r="G37" s="35"/>
      <c r="H37" s="35"/>
      <c r="I37" s="155">
        <v>0</v>
      </c>
      <c r="J37" s="154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7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61"/>
      <c r="J39" s="162">
        <f>SUM(J30:J37)</f>
        <v>0</v>
      </c>
      <c r="K39" s="163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37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29"/>
      <c r="L41" s="17"/>
    </row>
    <row r="42" s="1" customFormat="1" ht="14.4" customHeight="1">
      <c r="B42" s="17"/>
      <c r="I42" s="129"/>
      <c r="L42" s="17"/>
    </row>
    <row r="43" s="1" customFormat="1" ht="14.4" customHeight="1">
      <c r="B43" s="17"/>
      <c r="I43" s="129"/>
      <c r="L43" s="17"/>
    </row>
    <row r="44" s="1" customFormat="1" ht="14.4" customHeight="1">
      <c r="B44" s="17"/>
      <c r="I44" s="129"/>
      <c r="L44" s="17"/>
    </row>
    <row r="45" s="1" customFormat="1" ht="14.4" customHeight="1">
      <c r="B45" s="17"/>
      <c r="I45" s="129"/>
      <c r="L45" s="17"/>
    </row>
    <row r="46" s="1" customFormat="1" ht="14.4" customHeight="1">
      <c r="B46" s="17"/>
      <c r="I46" s="129"/>
      <c r="L46" s="17"/>
    </row>
    <row r="47" s="1" customFormat="1" ht="14.4" customHeight="1">
      <c r="B47" s="17"/>
      <c r="I47" s="129"/>
      <c r="L47" s="17"/>
    </row>
    <row r="48" s="1" customFormat="1" ht="14.4" customHeight="1">
      <c r="B48" s="17"/>
      <c r="I48" s="129"/>
      <c r="L48" s="17"/>
    </row>
    <row r="49" s="1" customFormat="1" ht="14.4" customHeight="1">
      <c r="B49" s="17"/>
      <c r="I49" s="129"/>
      <c r="L49" s="17"/>
    </row>
    <row r="50" s="2" customFormat="1" ht="14.4" customHeight="1">
      <c r="B50" s="60"/>
      <c r="D50" s="164" t="s">
        <v>48</v>
      </c>
      <c r="E50" s="165"/>
      <c r="F50" s="165"/>
      <c r="G50" s="164" t="s">
        <v>49</v>
      </c>
      <c r="H50" s="165"/>
      <c r="I50" s="166"/>
      <c r="J50" s="165"/>
      <c r="K50" s="16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50</v>
      </c>
      <c r="E61" s="168"/>
      <c r="F61" s="169" t="s">
        <v>51</v>
      </c>
      <c r="G61" s="167" t="s">
        <v>50</v>
      </c>
      <c r="H61" s="168"/>
      <c r="I61" s="170"/>
      <c r="J61" s="171" t="s">
        <v>51</v>
      </c>
      <c r="K61" s="16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52</v>
      </c>
      <c r="E65" s="172"/>
      <c r="F65" s="172"/>
      <c r="G65" s="164" t="s">
        <v>53</v>
      </c>
      <c r="H65" s="172"/>
      <c r="I65" s="173"/>
      <c r="J65" s="172"/>
      <c r="K65" s="17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50</v>
      </c>
      <c r="E76" s="168"/>
      <c r="F76" s="169" t="s">
        <v>51</v>
      </c>
      <c r="G76" s="167" t="s">
        <v>50</v>
      </c>
      <c r="H76" s="168"/>
      <c r="I76" s="170"/>
      <c r="J76" s="171" t="s">
        <v>51</v>
      </c>
      <c r="K76" s="16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1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ZŠ Liberec, Dobiášova</v>
      </c>
      <c r="F85" s="29"/>
      <c r="G85" s="29"/>
      <c r="H85" s="29"/>
      <c r="I85" s="1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7"/>
      <c r="E86" s="37"/>
      <c r="F86" s="37"/>
      <c r="G86" s="37"/>
      <c r="H86" s="37"/>
      <c r="I86" s="1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234a - SO 03 Oprava sociálek pro tělocvičnu suterén, WC chlapci a WC dívky, umývárny a šatny</v>
      </c>
      <c r="F87" s="37"/>
      <c r="G87" s="37"/>
      <c r="H87" s="37"/>
      <c r="I87" s="1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0" t="s">
        <v>22</v>
      </c>
      <c r="J89" s="76" t="str">
        <f>IF(J12="","",J12)</f>
        <v>25. 2. 2021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140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0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90</v>
      </c>
      <c r="D94" s="182"/>
      <c r="E94" s="182"/>
      <c r="F94" s="182"/>
      <c r="G94" s="182"/>
      <c r="H94" s="182"/>
      <c r="I94" s="183"/>
      <c r="J94" s="184" t="s">
        <v>91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92</v>
      </c>
      <c r="D96" s="37"/>
      <c r="E96" s="37"/>
      <c r="F96" s="37"/>
      <c r="G96" s="37"/>
      <c r="H96" s="37"/>
      <c r="I96" s="137"/>
      <c r="J96" s="107">
        <f>J147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86"/>
      <c r="C97" s="187"/>
      <c r="D97" s="188" t="s">
        <v>94</v>
      </c>
      <c r="E97" s="189"/>
      <c r="F97" s="189"/>
      <c r="G97" s="189"/>
      <c r="H97" s="189"/>
      <c r="I97" s="190"/>
      <c r="J97" s="191">
        <f>J148</f>
        <v>0</v>
      </c>
      <c r="K97" s="187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95</v>
      </c>
      <c r="E98" s="196"/>
      <c r="F98" s="196"/>
      <c r="G98" s="196"/>
      <c r="H98" s="196"/>
      <c r="I98" s="197"/>
      <c r="J98" s="198">
        <f>J149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96</v>
      </c>
      <c r="E99" s="196"/>
      <c r="F99" s="196"/>
      <c r="G99" s="196"/>
      <c r="H99" s="196"/>
      <c r="I99" s="197"/>
      <c r="J99" s="198">
        <f>J154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97</v>
      </c>
      <c r="E100" s="196"/>
      <c r="F100" s="196"/>
      <c r="G100" s="196"/>
      <c r="H100" s="196"/>
      <c r="I100" s="197"/>
      <c r="J100" s="198">
        <f>J175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98</v>
      </c>
      <c r="E101" s="196"/>
      <c r="F101" s="196"/>
      <c r="G101" s="196"/>
      <c r="H101" s="196"/>
      <c r="I101" s="197"/>
      <c r="J101" s="198">
        <f>J191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99</v>
      </c>
      <c r="E102" s="196"/>
      <c r="F102" s="196"/>
      <c r="G102" s="196"/>
      <c r="H102" s="196"/>
      <c r="I102" s="197"/>
      <c r="J102" s="198">
        <f>J199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100</v>
      </c>
      <c r="E103" s="189"/>
      <c r="F103" s="189"/>
      <c r="G103" s="189"/>
      <c r="H103" s="189"/>
      <c r="I103" s="190"/>
      <c r="J103" s="191">
        <f>J202</f>
        <v>0</v>
      </c>
      <c r="K103" s="187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94"/>
      <c r="D104" s="195" t="s">
        <v>101</v>
      </c>
      <c r="E104" s="196"/>
      <c r="F104" s="196"/>
      <c r="G104" s="196"/>
      <c r="H104" s="196"/>
      <c r="I104" s="197"/>
      <c r="J104" s="198">
        <f>J203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102</v>
      </c>
      <c r="E105" s="196"/>
      <c r="F105" s="196"/>
      <c r="G105" s="196"/>
      <c r="H105" s="196"/>
      <c r="I105" s="197"/>
      <c r="J105" s="198">
        <f>J210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103</v>
      </c>
      <c r="E106" s="196"/>
      <c r="F106" s="196"/>
      <c r="G106" s="196"/>
      <c r="H106" s="196"/>
      <c r="I106" s="197"/>
      <c r="J106" s="198">
        <f>J226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104</v>
      </c>
      <c r="E107" s="196"/>
      <c r="F107" s="196"/>
      <c r="G107" s="196"/>
      <c r="H107" s="196"/>
      <c r="I107" s="197"/>
      <c r="J107" s="198">
        <f>J240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105</v>
      </c>
      <c r="E108" s="196"/>
      <c r="F108" s="196"/>
      <c r="G108" s="196"/>
      <c r="H108" s="196"/>
      <c r="I108" s="197"/>
      <c r="J108" s="198">
        <f>J269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106</v>
      </c>
      <c r="E109" s="196"/>
      <c r="F109" s="196"/>
      <c r="G109" s="196"/>
      <c r="H109" s="196"/>
      <c r="I109" s="197"/>
      <c r="J109" s="198">
        <f>J276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107</v>
      </c>
      <c r="E110" s="196"/>
      <c r="F110" s="196"/>
      <c r="G110" s="196"/>
      <c r="H110" s="196"/>
      <c r="I110" s="197"/>
      <c r="J110" s="198">
        <f>J284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108</v>
      </c>
      <c r="E111" s="196"/>
      <c r="F111" s="196"/>
      <c r="G111" s="196"/>
      <c r="H111" s="196"/>
      <c r="I111" s="197"/>
      <c r="J111" s="198">
        <f>J291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109</v>
      </c>
      <c r="E112" s="196"/>
      <c r="F112" s="196"/>
      <c r="G112" s="196"/>
      <c r="H112" s="196"/>
      <c r="I112" s="197"/>
      <c r="J112" s="198">
        <f>J314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110</v>
      </c>
      <c r="E113" s="196"/>
      <c r="F113" s="196"/>
      <c r="G113" s="196"/>
      <c r="H113" s="196"/>
      <c r="I113" s="197"/>
      <c r="J113" s="198">
        <f>J330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111</v>
      </c>
      <c r="E114" s="196"/>
      <c r="F114" s="196"/>
      <c r="G114" s="196"/>
      <c r="H114" s="196"/>
      <c r="I114" s="197"/>
      <c r="J114" s="198">
        <f>J332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112</v>
      </c>
      <c r="E115" s="196"/>
      <c r="F115" s="196"/>
      <c r="G115" s="196"/>
      <c r="H115" s="196"/>
      <c r="I115" s="197"/>
      <c r="J115" s="198">
        <f>J347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94"/>
      <c r="D116" s="195" t="s">
        <v>113</v>
      </c>
      <c r="E116" s="196"/>
      <c r="F116" s="196"/>
      <c r="G116" s="196"/>
      <c r="H116" s="196"/>
      <c r="I116" s="197"/>
      <c r="J116" s="198">
        <f>J371</f>
        <v>0</v>
      </c>
      <c r="K116" s="19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3"/>
      <c r="C117" s="194"/>
      <c r="D117" s="195" t="s">
        <v>114</v>
      </c>
      <c r="E117" s="196"/>
      <c r="F117" s="196"/>
      <c r="G117" s="196"/>
      <c r="H117" s="196"/>
      <c r="I117" s="197"/>
      <c r="J117" s="198">
        <f>J382</f>
        <v>0</v>
      </c>
      <c r="K117" s="19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3"/>
      <c r="C118" s="194"/>
      <c r="D118" s="195" t="s">
        <v>115</v>
      </c>
      <c r="E118" s="196"/>
      <c r="F118" s="196"/>
      <c r="G118" s="196"/>
      <c r="H118" s="196"/>
      <c r="I118" s="197"/>
      <c r="J118" s="198">
        <f>J402</f>
        <v>0</v>
      </c>
      <c r="K118" s="19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94"/>
      <c r="D119" s="195" t="s">
        <v>116</v>
      </c>
      <c r="E119" s="196"/>
      <c r="F119" s="196"/>
      <c r="G119" s="196"/>
      <c r="H119" s="196"/>
      <c r="I119" s="197"/>
      <c r="J119" s="198">
        <f>J416</f>
        <v>0</v>
      </c>
      <c r="K119" s="19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3"/>
      <c r="C120" s="194"/>
      <c r="D120" s="195" t="s">
        <v>117</v>
      </c>
      <c r="E120" s="196"/>
      <c r="F120" s="196"/>
      <c r="G120" s="196"/>
      <c r="H120" s="196"/>
      <c r="I120" s="197"/>
      <c r="J120" s="198">
        <f>J426</f>
        <v>0</v>
      </c>
      <c r="K120" s="19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3"/>
      <c r="C121" s="194"/>
      <c r="D121" s="195" t="s">
        <v>118</v>
      </c>
      <c r="E121" s="196"/>
      <c r="F121" s="196"/>
      <c r="G121" s="196"/>
      <c r="H121" s="196"/>
      <c r="I121" s="197"/>
      <c r="J121" s="198">
        <f>J436</f>
        <v>0</v>
      </c>
      <c r="K121" s="19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6"/>
      <c r="C122" s="187"/>
      <c r="D122" s="188" t="s">
        <v>119</v>
      </c>
      <c r="E122" s="189"/>
      <c r="F122" s="189"/>
      <c r="G122" s="189"/>
      <c r="H122" s="189"/>
      <c r="I122" s="190"/>
      <c r="J122" s="191">
        <f>J438</f>
        <v>0</v>
      </c>
      <c r="K122" s="187"/>
      <c r="L122" s="192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86"/>
      <c r="C123" s="187"/>
      <c r="D123" s="188" t="s">
        <v>120</v>
      </c>
      <c r="E123" s="189"/>
      <c r="F123" s="189"/>
      <c r="G123" s="189"/>
      <c r="H123" s="189"/>
      <c r="I123" s="190"/>
      <c r="J123" s="191">
        <f>J445</f>
        <v>0</v>
      </c>
      <c r="K123" s="187"/>
      <c r="L123" s="192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86"/>
      <c r="C124" s="187"/>
      <c r="D124" s="188" t="s">
        <v>121</v>
      </c>
      <c r="E124" s="189"/>
      <c r="F124" s="189"/>
      <c r="G124" s="189"/>
      <c r="H124" s="189"/>
      <c r="I124" s="190"/>
      <c r="J124" s="191">
        <f>J447</f>
        <v>0</v>
      </c>
      <c r="K124" s="187"/>
      <c r="L124" s="192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3"/>
      <c r="C125" s="194"/>
      <c r="D125" s="195" t="s">
        <v>122</v>
      </c>
      <c r="E125" s="196"/>
      <c r="F125" s="196"/>
      <c r="G125" s="196"/>
      <c r="H125" s="196"/>
      <c r="I125" s="197"/>
      <c r="J125" s="198">
        <f>J448</f>
        <v>0</v>
      </c>
      <c r="K125" s="19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3"/>
      <c r="C126" s="194"/>
      <c r="D126" s="195" t="s">
        <v>123</v>
      </c>
      <c r="E126" s="196"/>
      <c r="F126" s="196"/>
      <c r="G126" s="196"/>
      <c r="H126" s="196"/>
      <c r="I126" s="197"/>
      <c r="J126" s="198">
        <f>J450</f>
        <v>0</v>
      </c>
      <c r="K126" s="19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3"/>
      <c r="C127" s="194"/>
      <c r="D127" s="195" t="s">
        <v>124</v>
      </c>
      <c r="E127" s="196"/>
      <c r="F127" s="196"/>
      <c r="G127" s="196"/>
      <c r="H127" s="196"/>
      <c r="I127" s="197"/>
      <c r="J127" s="198">
        <f>J452</f>
        <v>0</v>
      </c>
      <c r="K127" s="19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5"/>
      <c r="B128" s="36"/>
      <c r="C128" s="37"/>
      <c r="D128" s="37"/>
      <c r="E128" s="37"/>
      <c r="F128" s="37"/>
      <c r="G128" s="37"/>
      <c r="H128" s="37"/>
      <c r="I128" s="1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176"/>
      <c r="J129" s="64"/>
      <c r="K129" s="64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3" s="2" customFormat="1" ht="6.96" customHeight="1">
      <c r="A133" s="35"/>
      <c r="B133" s="65"/>
      <c r="C133" s="66"/>
      <c r="D133" s="66"/>
      <c r="E133" s="66"/>
      <c r="F133" s="66"/>
      <c r="G133" s="66"/>
      <c r="H133" s="66"/>
      <c r="I133" s="179"/>
      <c r="J133" s="66"/>
      <c r="K133" s="66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24.96" customHeight="1">
      <c r="A134" s="35"/>
      <c r="B134" s="36"/>
      <c r="C134" s="20" t="s">
        <v>125</v>
      </c>
      <c r="D134" s="37"/>
      <c r="E134" s="37"/>
      <c r="F134" s="37"/>
      <c r="G134" s="37"/>
      <c r="H134" s="37"/>
      <c r="I134" s="1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1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16</v>
      </c>
      <c r="D136" s="37"/>
      <c r="E136" s="37"/>
      <c r="F136" s="37"/>
      <c r="G136" s="37"/>
      <c r="H136" s="37"/>
      <c r="I136" s="1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6.5" customHeight="1">
      <c r="A137" s="35"/>
      <c r="B137" s="36"/>
      <c r="C137" s="37"/>
      <c r="D137" s="37"/>
      <c r="E137" s="180" t="str">
        <f>E7</f>
        <v>ZŠ Liberec, Dobiášova</v>
      </c>
      <c r="F137" s="29"/>
      <c r="G137" s="29"/>
      <c r="H137" s="29"/>
      <c r="I137" s="1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87</v>
      </c>
      <c r="D138" s="37"/>
      <c r="E138" s="37"/>
      <c r="F138" s="37"/>
      <c r="G138" s="37"/>
      <c r="H138" s="37"/>
      <c r="I138" s="1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24.75" customHeight="1">
      <c r="A139" s="35"/>
      <c r="B139" s="36"/>
      <c r="C139" s="37"/>
      <c r="D139" s="37"/>
      <c r="E139" s="73" t="str">
        <f>E9</f>
        <v>234a - SO 03 Oprava sociálek pro tělocvičnu suterén, WC chlapci a WC dívky, umývárny a šatny</v>
      </c>
      <c r="F139" s="37"/>
      <c r="G139" s="37"/>
      <c r="H139" s="37"/>
      <c r="I139" s="1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6.96" customHeight="1">
      <c r="A140" s="35"/>
      <c r="B140" s="36"/>
      <c r="C140" s="37"/>
      <c r="D140" s="37"/>
      <c r="E140" s="37"/>
      <c r="F140" s="37"/>
      <c r="G140" s="37"/>
      <c r="H140" s="37"/>
      <c r="I140" s="1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2" customHeight="1">
      <c r="A141" s="35"/>
      <c r="B141" s="36"/>
      <c r="C141" s="29" t="s">
        <v>20</v>
      </c>
      <c r="D141" s="37"/>
      <c r="E141" s="37"/>
      <c r="F141" s="24" t="str">
        <f>F12</f>
        <v xml:space="preserve"> </v>
      </c>
      <c r="G141" s="37"/>
      <c r="H141" s="37"/>
      <c r="I141" s="140" t="s">
        <v>22</v>
      </c>
      <c r="J141" s="76" t="str">
        <f>IF(J12="","",J12)</f>
        <v>25. 2. 2021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1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24</v>
      </c>
      <c r="D143" s="37"/>
      <c r="E143" s="37"/>
      <c r="F143" s="24" t="str">
        <f>E15</f>
        <v>Statutární Město Liberec</v>
      </c>
      <c r="G143" s="37"/>
      <c r="H143" s="37"/>
      <c r="I143" s="140" t="s">
        <v>30</v>
      </c>
      <c r="J143" s="33" t="str">
        <f>E21</f>
        <v>Boris Weinfurter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5.15" customHeight="1">
      <c r="A144" s="35"/>
      <c r="B144" s="36"/>
      <c r="C144" s="29" t="s">
        <v>28</v>
      </c>
      <c r="D144" s="37"/>
      <c r="E144" s="37"/>
      <c r="F144" s="24" t="str">
        <f>IF(E18="","",E18)</f>
        <v>Vyplň údaj</v>
      </c>
      <c r="G144" s="37"/>
      <c r="H144" s="37"/>
      <c r="I144" s="140" t="s">
        <v>33</v>
      </c>
      <c r="J144" s="33" t="str">
        <f>E24</f>
        <v>Boris Weinfurter</v>
      </c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10.32" customHeight="1">
      <c r="A145" s="35"/>
      <c r="B145" s="36"/>
      <c r="C145" s="37"/>
      <c r="D145" s="37"/>
      <c r="E145" s="37"/>
      <c r="F145" s="37"/>
      <c r="G145" s="37"/>
      <c r="H145" s="37"/>
      <c r="I145" s="137"/>
      <c r="J145" s="37"/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11" customFormat="1" ht="29.28" customHeight="1">
      <c r="A146" s="200"/>
      <c r="B146" s="201"/>
      <c r="C146" s="202" t="s">
        <v>126</v>
      </c>
      <c r="D146" s="203" t="s">
        <v>60</v>
      </c>
      <c r="E146" s="203" t="s">
        <v>56</v>
      </c>
      <c r="F146" s="203" t="s">
        <v>57</v>
      </c>
      <c r="G146" s="203" t="s">
        <v>127</v>
      </c>
      <c r="H146" s="203" t="s">
        <v>128</v>
      </c>
      <c r="I146" s="204" t="s">
        <v>129</v>
      </c>
      <c r="J146" s="205" t="s">
        <v>91</v>
      </c>
      <c r="K146" s="206" t="s">
        <v>130</v>
      </c>
      <c r="L146" s="207"/>
      <c r="M146" s="97" t="s">
        <v>1</v>
      </c>
      <c r="N146" s="98" t="s">
        <v>39</v>
      </c>
      <c r="O146" s="98" t="s">
        <v>131</v>
      </c>
      <c r="P146" s="98" t="s">
        <v>132</v>
      </c>
      <c r="Q146" s="98" t="s">
        <v>133</v>
      </c>
      <c r="R146" s="98" t="s">
        <v>134</v>
      </c>
      <c r="S146" s="98" t="s">
        <v>135</v>
      </c>
      <c r="T146" s="99" t="s">
        <v>136</v>
      </c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</row>
    <row r="147" s="2" customFormat="1" ht="22.8" customHeight="1">
      <c r="A147" s="35"/>
      <c r="B147" s="36"/>
      <c r="C147" s="104" t="s">
        <v>137</v>
      </c>
      <c r="D147" s="37"/>
      <c r="E147" s="37"/>
      <c r="F147" s="37"/>
      <c r="G147" s="37"/>
      <c r="H147" s="37"/>
      <c r="I147" s="137"/>
      <c r="J147" s="208">
        <f>BK147</f>
        <v>0</v>
      </c>
      <c r="K147" s="37"/>
      <c r="L147" s="41"/>
      <c r="M147" s="100"/>
      <c r="N147" s="209"/>
      <c r="O147" s="101"/>
      <c r="P147" s="210">
        <f>P148+P202+P438+P445+P447</f>
        <v>0</v>
      </c>
      <c r="Q147" s="101"/>
      <c r="R147" s="210">
        <f>R148+R202+R438+R445+R447</f>
        <v>26.521674399999995</v>
      </c>
      <c r="S147" s="101"/>
      <c r="T147" s="211">
        <f>T148+T202+T438+T445+T447</f>
        <v>33.346786999999999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74</v>
      </c>
      <c r="AU147" s="14" t="s">
        <v>93</v>
      </c>
      <c r="BK147" s="212">
        <f>BK148+BK202+BK438+BK445+BK447</f>
        <v>0</v>
      </c>
    </row>
    <row r="148" s="12" customFormat="1" ht="25.92" customHeight="1">
      <c r="A148" s="12"/>
      <c r="B148" s="213"/>
      <c r="C148" s="214"/>
      <c r="D148" s="215" t="s">
        <v>74</v>
      </c>
      <c r="E148" s="216" t="s">
        <v>138</v>
      </c>
      <c r="F148" s="216" t="s">
        <v>139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P149+P154+P175+P191+P199</f>
        <v>0</v>
      </c>
      <c r="Q148" s="221"/>
      <c r="R148" s="222">
        <f>R149+R154+R175+R191+R199</f>
        <v>20.106354999999997</v>
      </c>
      <c r="S148" s="221"/>
      <c r="T148" s="223">
        <f>T149+T154+T175+T191+T199</f>
        <v>25.826000000000001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74</v>
      </c>
      <c r="AU148" s="225" t="s">
        <v>75</v>
      </c>
      <c r="AY148" s="224" t="s">
        <v>140</v>
      </c>
      <c r="BK148" s="226">
        <f>BK149+BK154+BK175+BK191+BK199</f>
        <v>0</v>
      </c>
    </row>
    <row r="149" s="12" customFormat="1" ht="22.8" customHeight="1">
      <c r="A149" s="12"/>
      <c r="B149" s="213"/>
      <c r="C149" s="214"/>
      <c r="D149" s="215" t="s">
        <v>74</v>
      </c>
      <c r="E149" s="227" t="s">
        <v>141</v>
      </c>
      <c r="F149" s="227" t="s">
        <v>142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SUM(P150:P153)</f>
        <v>0</v>
      </c>
      <c r="Q149" s="221"/>
      <c r="R149" s="222">
        <f>SUM(R150:R153)</f>
        <v>4.00732</v>
      </c>
      <c r="S149" s="221"/>
      <c r="T149" s="22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74</v>
      </c>
      <c r="AU149" s="225" t="s">
        <v>83</v>
      </c>
      <c r="AY149" s="224" t="s">
        <v>140</v>
      </c>
      <c r="BK149" s="226">
        <f>SUM(BK150:BK153)</f>
        <v>0</v>
      </c>
    </row>
    <row r="150" s="2" customFormat="1" ht="21.75" customHeight="1">
      <c r="A150" s="35"/>
      <c r="B150" s="36"/>
      <c r="C150" s="229" t="s">
        <v>83</v>
      </c>
      <c r="D150" s="229" t="s">
        <v>143</v>
      </c>
      <c r="E150" s="230" t="s">
        <v>144</v>
      </c>
      <c r="F150" s="231" t="s">
        <v>145</v>
      </c>
      <c r="G150" s="232" t="s">
        <v>146</v>
      </c>
      <c r="H150" s="233">
        <v>4</v>
      </c>
      <c r="I150" s="234"/>
      <c r="J150" s="235">
        <f>ROUND(I150*H150,2)</f>
        <v>0</v>
      </c>
      <c r="K150" s="236"/>
      <c r="L150" s="41"/>
      <c r="M150" s="237" t="s">
        <v>1</v>
      </c>
      <c r="N150" s="238" t="s">
        <v>40</v>
      </c>
      <c r="O150" s="88"/>
      <c r="P150" s="239">
        <f>O150*H150</f>
        <v>0</v>
      </c>
      <c r="Q150" s="239">
        <v>0.023910000000000001</v>
      </c>
      <c r="R150" s="239">
        <f>Q150*H150</f>
        <v>0.095640000000000003</v>
      </c>
      <c r="S150" s="239">
        <v>0</v>
      </c>
      <c r="T150" s="24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1" t="s">
        <v>147</v>
      </c>
      <c r="AT150" s="241" t="s">
        <v>143</v>
      </c>
      <c r="AU150" s="241" t="s">
        <v>85</v>
      </c>
      <c r="AY150" s="14" t="s">
        <v>140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4" t="s">
        <v>83</v>
      </c>
      <c r="BK150" s="242">
        <f>ROUND(I150*H150,2)</f>
        <v>0</v>
      </c>
      <c r="BL150" s="14" t="s">
        <v>147</v>
      </c>
      <c r="BM150" s="241" t="s">
        <v>148</v>
      </c>
    </row>
    <row r="151" s="2" customFormat="1" ht="33" customHeight="1">
      <c r="A151" s="35"/>
      <c r="B151" s="36"/>
      <c r="C151" s="229" t="s">
        <v>85</v>
      </c>
      <c r="D151" s="229" t="s">
        <v>143</v>
      </c>
      <c r="E151" s="230" t="s">
        <v>149</v>
      </c>
      <c r="F151" s="231" t="s">
        <v>150</v>
      </c>
      <c r="G151" s="232" t="s">
        <v>151</v>
      </c>
      <c r="H151" s="233">
        <v>4</v>
      </c>
      <c r="I151" s="234"/>
      <c r="J151" s="235">
        <f>ROUND(I151*H151,2)</f>
        <v>0</v>
      </c>
      <c r="K151" s="236"/>
      <c r="L151" s="41"/>
      <c r="M151" s="237" t="s">
        <v>1</v>
      </c>
      <c r="N151" s="238" t="s">
        <v>40</v>
      </c>
      <c r="O151" s="88"/>
      <c r="P151" s="239">
        <f>O151*H151</f>
        <v>0</v>
      </c>
      <c r="Q151" s="239">
        <v>0.069159999999999999</v>
      </c>
      <c r="R151" s="239">
        <f>Q151*H151</f>
        <v>0.27664</v>
      </c>
      <c r="S151" s="239">
        <v>0</v>
      </c>
      <c r="T151" s="24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1" t="s">
        <v>147</v>
      </c>
      <c r="AT151" s="241" t="s">
        <v>143</v>
      </c>
      <c r="AU151" s="241" t="s">
        <v>85</v>
      </c>
      <c r="AY151" s="14" t="s">
        <v>140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4" t="s">
        <v>83</v>
      </c>
      <c r="BK151" s="242">
        <f>ROUND(I151*H151,2)</f>
        <v>0</v>
      </c>
      <c r="BL151" s="14" t="s">
        <v>147</v>
      </c>
      <c r="BM151" s="241" t="s">
        <v>152</v>
      </c>
    </row>
    <row r="152" s="2" customFormat="1" ht="21.75" customHeight="1">
      <c r="A152" s="35"/>
      <c r="B152" s="36"/>
      <c r="C152" s="229" t="s">
        <v>141</v>
      </c>
      <c r="D152" s="229" t="s">
        <v>143</v>
      </c>
      <c r="E152" s="230" t="s">
        <v>153</v>
      </c>
      <c r="F152" s="231" t="s">
        <v>154</v>
      </c>
      <c r="G152" s="232" t="s">
        <v>155</v>
      </c>
      <c r="H152" s="233">
        <v>4</v>
      </c>
      <c r="I152" s="234"/>
      <c r="J152" s="235">
        <f>ROUND(I152*H152,2)</f>
        <v>0</v>
      </c>
      <c r="K152" s="236"/>
      <c r="L152" s="41"/>
      <c r="M152" s="237" t="s">
        <v>1</v>
      </c>
      <c r="N152" s="238" t="s">
        <v>40</v>
      </c>
      <c r="O152" s="88"/>
      <c r="P152" s="239">
        <f>O152*H152</f>
        <v>0</v>
      </c>
      <c r="Q152" s="239">
        <v>0.00012</v>
      </c>
      <c r="R152" s="239">
        <f>Q152*H152</f>
        <v>0.00048000000000000001</v>
      </c>
      <c r="S152" s="239">
        <v>0</v>
      </c>
      <c r="T152" s="24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1" t="s">
        <v>147</v>
      </c>
      <c r="AT152" s="241" t="s">
        <v>143</v>
      </c>
      <c r="AU152" s="241" t="s">
        <v>85</v>
      </c>
      <c r="AY152" s="14" t="s">
        <v>140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4" t="s">
        <v>83</v>
      </c>
      <c r="BK152" s="242">
        <f>ROUND(I152*H152,2)</f>
        <v>0</v>
      </c>
      <c r="BL152" s="14" t="s">
        <v>147</v>
      </c>
      <c r="BM152" s="241" t="s">
        <v>156</v>
      </c>
    </row>
    <row r="153" s="2" customFormat="1" ht="21.75" customHeight="1">
      <c r="A153" s="35"/>
      <c r="B153" s="36"/>
      <c r="C153" s="229" t="s">
        <v>147</v>
      </c>
      <c r="D153" s="229" t="s">
        <v>143</v>
      </c>
      <c r="E153" s="230" t="s">
        <v>157</v>
      </c>
      <c r="F153" s="231" t="s">
        <v>158</v>
      </c>
      <c r="G153" s="232" t="s">
        <v>151</v>
      </c>
      <c r="H153" s="233">
        <v>8</v>
      </c>
      <c r="I153" s="234"/>
      <c r="J153" s="235">
        <f>ROUND(I153*H153,2)</f>
        <v>0</v>
      </c>
      <c r="K153" s="236"/>
      <c r="L153" s="41"/>
      <c r="M153" s="237" t="s">
        <v>1</v>
      </c>
      <c r="N153" s="238" t="s">
        <v>40</v>
      </c>
      <c r="O153" s="88"/>
      <c r="P153" s="239">
        <f>O153*H153</f>
        <v>0</v>
      </c>
      <c r="Q153" s="239">
        <v>0.45432</v>
      </c>
      <c r="R153" s="239">
        <f>Q153*H153</f>
        <v>3.63456</v>
      </c>
      <c r="S153" s="239">
        <v>0</v>
      </c>
      <c r="T153" s="24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1" t="s">
        <v>147</v>
      </c>
      <c r="AT153" s="241" t="s">
        <v>143</v>
      </c>
      <c r="AU153" s="241" t="s">
        <v>85</v>
      </c>
      <c r="AY153" s="14" t="s">
        <v>140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4" t="s">
        <v>83</v>
      </c>
      <c r="BK153" s="242">
        <f>ROUND(I153*H153,2)</f>
        <v>0</v>
      </c>
      <c r="BL153" s="14" t="s">
        <v>147</v>
      </c>
      <c r="BM153" s="241" t="s">
        <v>159</v>
      </c>
    </row>
    <row r="154" s="12" customFormat="1" ht="22.8" customHeight="1">
      <c r="A154" s="12"/>
      <c r="B154" s="213"/>
      <c r="C154" s="214"/>
      <c r="D154" s="215" t="s">
        <v>74</v>
      </c>
      <c r="E154" s="227" t="s">
        <v>160</v>
      </c>
      <c r="F154" s="227" t="s">
        <v>161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SUM(P155:P174)</f>
        <v>0</v>
      </c>
      <c r="Q154" s="221"/>
      <c r="R154" s="222">
        <f>SUM(R155:R174)</f>
        <v>16.083434999999998</v>
      </c>
      <c r="S154" s="221"/>
      <c r="T154" s="223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74</v>
      </c>
      <c r="AU154" s="225" t="s">
        <v>83</v>
      </c>
      <c r="AY154" s="224" t="s">
        <v>140</v>
      </c>
      <c r="BK154" s="226">
        <f>SUM(BK155:BK174)</f>
        <v>0</v>
      </c>
    </row>
    <row r="155" s="2" customFormat="1" ht="21.75" customHeight="1">
      <c r="A155" s="35"/>
      <c r="B155" s="36"/>
      <c r="C155" s="229" t="s">
        <v>162</v>
      </c>
      <c r="D155" s="229" t="s">
        <v>143</v>
      </c>
      <c r="E155" s="230" t="s">
        <v>163</v>
      </c>
      <c r="F155" s="231" t="s">
        <v>164</v>
      </c>
      <c r="G155" s="232" t="s">
        <v>151</v>
      </c>
      <c r="H155" s="233">
        <v>8</v>
      </c>
      <c r="I155" s="234"/>
      <c r="J155" s="235">
        <f>ROUND(I155*H155,2)</f>
        <v>0</v>
      </c>
      <c r="K155" s="236"/>
      <c r="L155" s="41"/>
      <c r="M155" s="237" t="s">
        <v>1</v>
      </c>
      <c r="N155" s="238" t="s">
        <v>40</v>
      </c>
      <c r="O155" s="88"/>
      <c r="P155" s="239">
        <f>O155*H155</f>
        <v>0</v>
      </c>
      <c r="Q155" s="239">
        <v>0.0057000000000000002</v>
      </c>
      <c r="R155" s="239">
        <f>Q155*H155</f>
        <v>0.045600000000000002</v>
      </c>
      <c r="S155" s="239">
        <v>0</v>
      </c>
      <c r="T155" s="24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1" t="s">
        <v>147</v>
      </c>
      <c r="AT155" s="241" t="s">
        <v>143</v>
      </c>
      <c r="AU155" s="241" t="s">
        <v>85</v>
      </c>
      <c r="AY155" s="14" t="s">
        <v>140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4" t="s">
        <v>83</v>
      </c>
      <c r="BK155" s="242">
        <f>ROUND(I155*H155,2)</f>
        <v>0</v>
      </c>
      <c r="BL155" s="14" t="s">
        <v>147</v>
      </c>
      <c r="BM155" s="241" t="s">
        <v>165</v>
      </c>
    </row>
    <row r="156" s="2" customFormat="1" ht="21.75" customHeight="1">
      <c r="A156" s="35"/>
      <c r="B156" s="36"/>
      <c r="C156" s="229" t="s">
        <v>8</v>
      </c>
      <c r="D156" s="229" t="s">
        <v>143</v>
      </c>
      <c r="E156" s="230" t="s">
        <v>166</v>
      </c>
      <c r="F156" s="231" t="s">
        <v>167</v>
      </c>
      <c r="G156" s="232" t="s">
        <v>151</v>
      </c>
      <c r="H156" s="233">
        <v>155</v>
      </c>
      <c r="I156" s="234"/>
      <c r="J156" s="235">
        <f>ROUND(I156*H156,2)</f>
        <v>0</v>
      </c>
      <c r="K156" s="236"/>
      <c r="L156" s="41"/>
      <c r="M156" s="237" t="s">
        <v>1</v>
      </c>
      <c r="N156" s="238" t="s">
        <v>40</v>
      </c>
      <c r="O156" s="88"/>
      <c r="P156" s="239">
        <f>O156*H156</f>
        <v>0</v>
      </c>
      <c r="Q156" s="239">
        <v>0.00025999999999999998</v>
      </c>
      <c r="R156" s="239">
        <f>Q156*H156</f>
        <v>0.040299999999999996</v>
      </c>
      <c r="S156" s="239">
        <v>0</v>
      </c>
      <c r="T156" s="24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1" t="s">
        <v>147</v>
      </c>
      <c r="AT156" s="241" t="s">
        <v>143</v>
      </c>
      <c r="AU156" s="241" t="s">
        <v>85</v>
      </c>
      <c r="AY156" s="14" t="s">
        <v>140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4" t="s">
        <v>83</v>
      </c>
      <c r="BK156" s="242">
        <f>ROUND(I156*H156,2)</f>
        <v>0</v>
      </c>
      <c r="BL156" s="14" t="s">
        <v>147</v>
      </c>
      <c r="BM156" s="241" t="s">
        <v>168</v>
      </c>
    </row>
    <row r="157" s="2" customFormat="1" ht="21.75" customHeight="1">
      <c r="A157" s="35"/>
      <c r="B157" s="36"/>
      <c r="C157" s="229" t="s">
        <v>169</v>
      </c>
      <c r="D157" s="229" t="s">
        <v>143</v>
      </c>
      <c r="E157" s="230" t="s">
        <v>170</v>
      </c>
      <c r="F157" s="231" t="s">
        <v>171</v>
      </c>
      <c r="G157" s="232" t="s">
        <v>151</v>
      </c>
      <c r="H157" s="233">
        <v>8.5999999999999996</v>
      </c>
      <c r="I157" s="234"/>
      <c r="J157" s="235">
        <f>ROUND(I157*H157,2)</f>
        <v>0</v>
      </c>
      <c r="K157" s="236"/>
      <c r="L157" s="41"/>
      <c r="M157" s="237" t="s">
        <v>1</v>
      </c>
      <c r="N157" s="238" t="s">
        <v>40</v>
      </c>
      <c r="O157" s="88"/>
      <c r="P157" s="239">
        <f>O157*H157</f>
        <v>0</v>
      </c>
      <c r="Q157" s="239">
        <v>0.00012999999999999999</v>
      </c>
      <c r="R157" s="239">
        <f>Q157*H157</f>
        <v>0.0011179999999999999</v>
      </c>
      <c r="S157" s="239">
        <v>0</v>
      </c>
      <c r="T157" s="24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1" t="s">
        <v>147</v>
      </c>
      <c r="AT157" s="241" t="s">
        <v>143</v>
      </c>
      <c r="AU157" s="241" t="s">
        <v>85</v>
      </c>
      <c r="AY157" s="14" t="s">
        <v>140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4" t="s">
        <v>83</v>
      </c>
      <c r="BK157" s="242">
        <f>ROUND(I157*H157,2)</f>
        <v>0</v>
      </c>
      <c r="BL157" s="14" t="s">
        <v>147</v>
      </c>
      <c r="BM157" s="241" t="s">
        <v>172</v>
      </c>
    </row>
    <row r="158" s="2" customFormat="1" ht="33" customHeight="1">
      <c r="A158" s="35"/>
      <c r="B158" s="36"/>
      <c r="C158" s="229" t="s">
        <v>173</v>
      </c>
      <c r="D158" s="229" t="s">
        <v>143</v>
      </c>
      <c r="E158" s="230" t="s">
        <v>174</v>
      </c>
      <c r="F158" s="231" t="s">
        <v>175</v>
      </c>
      <c r="G158" s="232" t="s">
        <v>151</v>
      </c>
      <c r="H158" s="233">
        <v>155</v>
      </c>
      <c r="I158" s="234"/>
      <c r="J158" s="235">
        <f>ROUND(I158*H158,2)</f>
        <v>0</v>
      </c>
      <c r="K158" s="236"/>
      <c r="L158" s="41"/>
      <c r="M158" s="237" t="s">
        <v>1</v>
      </c>
      <c r="N158" s="238" t="s">
        <v>40</v>
      </c>
      <c r="O158" s="88"/>
      <c r="P158" s="239">
        <f>O158*H158</f>
        <v>0</v>
      </c>
      <c r="Q158" s="239">
        <v>0.0030000000000000001</v>
      </c>
      <c r="R158" s="239">
        <f>Q158*H158</f>
        <v>0.46500000000000002</v>
      </c>
      <c r="S158" s="239">
        <v>0</v>
      </c>
      <c r="T158" s="24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1" t="s">
        <v>147</v>
      </c>
      <c r="AT158" s="241" t="s">
        <v>143</v>
      </c>
      <c r="AU158" s="241" t="s">
        <v>85</v>
      </c>
      <c r="AY158" s="14" t="s">
        <v>140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4" t="s">
        <v>83</v>
      </c>
      <c r="BK158" s="242">
        <f>ROUND(I158*H158,2)</f>
        <v>0</v>
      </c>
      <c r="BL158" s="14" t="s">
        <v>147</v>
      </c>
      <c r="BM158" s="241" t="s">
        <v>176</v>
      </c>
    </row>
    <row r="159" s="2" customFormat="1" ht="33" customHeight="1">
      <c r="A159" s="35"/>
      <c r="B159" s="36"/>
      <c r="C159" s="229" t="s">
        <v>160</v>
      </c>
      <c r="D159" s="229" t="s">
        <v>143</v>
      </c>
      <c r="E159" s="230" t="s">
        <v>177</v>
      </c>
      <c r="F159" s="231" t="s">
        <v>178</v>
      </c>
      <c r="G159" s="232" t="s">
        <v>151</v>
      </c>
      <c r="H159" s="233">
        <v>108.5</v>
      </c>
      <c r="I159" s="234"/>
      <c r="J159" s="235">
        <f>ROUND(I159*H159,2)</f>
        <v>0</v>
      </c>
      <c r="K159" s="236"/>
      <c r="L159" s="41"/>
      <c r="M159" s="237" t="s">
        <v>1</v>
      </c>
      <c r="N159" s="238" t="s">
        <v>40</v>
      </c>
      <c r="O159" s="88"/>
      <c r="P159" s="239">
        <f>O159*H159</f>
        <v>0</v>
      </c>
      <c r="Q159" s="239">
        <v>0.01575</v>
      </c>
      <c r="R159" s="239">
        <f>Q159*H159</f>
        <v>1.7088749999999999</v>
      </c>
      <c r="S159" s="239">
        <v>0</v>
      </c>
      <c r="T159" s="24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1" t="s">
        <v>147</v>
      </c>
      <c r="AT159" s="241" t="s">
        <v>143</v>
      </c>
      <c r="AU159" s="241" t="s">
        <v>85</v>
      </c>
      <c r="AY159" s="14" t="s">
        <v>140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4" t="s">
        <v>83</v>
      </c>
      <c r="BK159" s="242">
        <f>ROUND(I159*H159,2)</f>
        <v>0</v>
      </c>
      <c r="BL159" s="14" t="s">
        <v>147</v>
      </c>
      <c r="BM159" s="241" t="s">
        <v>179</v>
      </c>
    </row>
    <row r="160" s="2" customFormat="1" ht="21.75" customHeight="1">
      <c r="A160" s="35"/>
      <c r="B160" s="36"/>
      <c r="C160" s="229" t="s">
        <v>180</v>
      </c>
      <c r="D160" s="229" t="s">
        <v>143</v>
      </c>
      <c r="E160" s="230" t="s">
        <v>181</v>
      </c>
      <c r="F160" s="231" t="s">
        <v>182</v>
      </c>
      <c r="G160" s="232" t="s">
        <v>151</v>
      </c>
      <c r="H160" s="233">
        <v>72.5</v>
      </c>
      <c r="I160" s="234"/>
      <c r="J160" s="235">
        <f>ROUND(I160*H160,2)</f>
        <v>0</v>
      </c>
      <c r="K160" s="236"/>
      <c r="L160" s="41"/>
      <c r="M160" s="237" t="s">
        <v>1</v>
      </c>
      <c r="N160" s="238" t="s">
        <v>40</v>
      </c>
      <c r="O160" s="88"/>
      <c r="P160" s="239">
        <f>O160*H160</f>
        <v>0</v>
      </c>
      <c r="Q160" s="239">
        <v>0.015400000000000001</v>
      </c>
      <c r="R160" s="239">
        <f>Q160*H160</f>
        <v>1.1165000000000001</v>
      </c>
      <c r="S160" s="239">
        <v>0</v>
      </c>
      <c r="T160" s="24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1" t="s">
        <v>183</v>
      </c>
      <c r="AT160" s="241" t="s">
        <v>143</v>
      </c>
      <c r="AU160" s="241" t="s">
        <v>85</v>
      </c>
      <c r="AY160" s="14" t="s">
        <v>140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4" t="s">
        <v>83</v>
      </c>
      <c r="BK160" s="242">
        <f>ROUND(I160*H160,2)</f>
        <v>0</v>
      </c>
      <c r="BL160" s="14" t="s">
        <v>183</v>
      </c>
      <c r="BM160" s="241" t="s">
        <v>184</v>
      </c>
    </row>
    <row r="161" s="2" customFormat="1" ht="21.75" customHeight="1">
      <c r="A161" s="35"/>
      <c r="B161" s="36"/>
      <c r="C161" s="229" t="s">
        <v>185</v>
      </c>
      <c r="D161" s="229" t="s">
        <v>143</v>
      </c>
      <c r="E161" s="230" t="s">
        <v>186</v>
      </c>
      <c r="F161" s="231" t="s">
        <v>187</v>
      </c>
      <c r="G161" s="232" t="s">
        <v>151</v>
      </c>
      <c r="H161" s="233">
        <v>36</v>
      </c>
      <c r="I161" s="234"/>
      <c r="J161" s="235">
        <f>ROUND(I161*H161,2)</f>
        <v>0</v>
      </c>
      <c r="K161" s="236"/>
      <c r="L161" s="41"/>
      <c r="M161" s="237" t="s">
        <v>1</v>
      </c>
      <c r="N161" s="238" t="s">
        <v>40</v>
      </c>
      <c r="O161" s="88"/>
      <c r="P161" s="239">
        <f>O161*H161</f>
        <v>0</v>
      </c>
      <c r="Q161" s="239">
        <v>0.018380000000000001</v>
      </c>
      <c r="R161" s="239">
        <f>Q161*H161</f>
        <v>0.66168000000000005</v>
      </c>
      <c r="S161" s="239">
        <v>0</v>
      </c>
      <c r="T161" s="24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1" t="s">
        <v>147</v>
      </c>
      <c r="AT161" s="241" t="s">
        <v>143</v>
      </c>
      <c r="AU161" s="241" t="s">
        <v>85</v>
      </c>
      <c r="AY161" s="14" t="s">
        <v>140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4" t="s">
        <v>83</v>
      </c>
      <c r="BK161" s="242">
        <f>ROUND(I161*H161,2)</f>
        <v>0</v>
      </c>
      <c r="BL161" s="14" t="s">
        <v>147</v>
      </c>
      <c r="BM161" s="241" t="s">
        <v>188</v>
      </c>
    </row>
    <row r="162" s="2" customFormat="1" ht="21.75" customHeight="1">
      <c r="A162" s="35"/>
      <c r="B162" s="36"/>
      <c r="C162" s="229" t="s">
        <v>189</v>
      </c>
      <c r="D162" s="229" t="s">
        <v>143</v>
      </c>
      <c r="E162" s="230" t="s">
        <v>190</v>
      </c>
      <c r="F162" s="231" t="s">
        <v>191</v>
      </c>
      <c r="G162" s="232" t="s">
        <v>151</v>
      </c>
      <c r="H162" s="233">
        <v>4.7999999999999998</v>
      </c>
      <c r="I162" s="234"/>
      <c r="J162" s="235">
        <f>ROUND(I162*H162,2)</f>
        <v>0</v>
      </c>
      <c r="K162" s="236"/>
      <c r="L162" s="41"/>
      <c r="M162" s="237" t="s">
        <v>1</v>
      </c>
      <c r="N162" s="238" t="s">
        <v>40</v>
      </c>
      <c r="O162" s="88"/>
      <c r="P162" s="239">
        <f>O162*H162</f>
        <v>0</v>
      </c>
      <c r="Q162" s="239">
        <v>0.038199999999999998</v>
      </c>
      <c r="R162" s="239">
        <f>Q162*H162</f>
        <v>0.18336</v>
      </c>
      <c r="S162" s="239">
        <v>0</v>
      </c>
      <c r="T162" s="24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1" t="s">
        <v>147</v>
      </c>
      <c r="AT162" s="241" t="s">
        <v>143</v>
      </c>
      <c r="AU162" s="241" t="s">
        <v>85</v>
      </c>
      <c r="AY162" s="14" t="s">
        <v>140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4" t="s">
        <v>83</v>
      </c>
      <c r="BK162" s="242">
        <f>ROUND(I162*H162,2)</f>
        <v>0</v>
      </c>
      <c r="BL162" s="14" t="s">
        <v>147</v>
      </c>
      <c r="BM162" s="241" t="s">
        <v>192</v>
      </c>
    </row>
    <row r="163" s="2" customFormat="1" ht="21.75" customHeight="1">
      <c r="A163" s="35"/>
      <c r="B163" s="36"/>
      <c r="C163" s="229" t="s">
        <v>193</v>
      </c>
      <c r="D163" s="229" t="s">
        <v>143</v>
      </c>
      <c r="E163" s="230" t="s">
        <v>194</v>
      </c>
      <c r="F163" s="231" t="s">
        <v>195</v>
      </c>
      <c r="G163" s="232" t="s">
        <v>146</v>
      </c>
      <c r="H163" s="233">
        <v>10</v>
      </c>
      <c r="I163" s="234"/>
      <c r="J163" s="235">
        <f>ROUND(I163*H163,2)</f>
        <v>0</v>
      </c>
      <c r="K163" s="236"/>
      <c r="L163" s="41"/>
      <c r="M163" s="237" t="s">
        <v>1</v>
      </c>
      <c r="N163" s="238" t="s">
        <v>40</v>
      </c>
      <c r="O163" s="88"/>
      <c r="P163" s="239">
        <f>O163*H163</f>
        <v>0</v>
      </c>
      <c r="Q163" s="239">
        <v>0.010200000000000001</v>
      </c>
      <c r="R163" s="239">
        <f>Q163*H163</f>
        <v>0.10200000000000001</v>
      </c>
      <c r="S163" s="239">
        <v>0</v>
      </c>
      <c r="T163" s="24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1" t="s">
        <v>147</v>
      </c>
      <c r="AT163" s="241" t="s">
        <v>143</v>
      </c>
      <c r="AU163" s="241" t="s">
        <v>85</v>
      </c>
      <c r="AY163" s="14" t="s">
        <v>140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4" t="s">
        <v>83</v>
      </c>
      <c r="BK163" s="242">
        <f>ROUND(I163*H163,2)</f>
        <v>0</v>
      </c>
      <c r="BL163" s="14" t="s">
        <v>147</v>
      </c>
      <c r="BM163" s="241" t="s">
        <v>196</v>
      </c>
    </row>
    <row r="164" s="2" customFormat="1" ht="21.75" customHeight="1">
      <c r="A164" s="35"/>
      <c r="B164" s="36"/>
      <c r="C164" s="229" t="s">
        <v>197</v>
      </c>
      <c r="D164" s="229" t="s">
        <v>143</v>
      </c>
      <c r="E164" s="230" t="s">
        <v>198</v>
      </c>
      <c r="F164" s="231" t="s">
        <v>199</v>
      </c>
      <c r="G164" s="232" t="s">
        <v>146</v>
      </c>
      <c r="H164" s="233">
        <v>10</v>
      </c>
      <c r="I164" s="234"/>
      <c r="J164" s="235">
        <f>ROUND(I164*H164,2)</f>
        <v>0</v>
      </c>
      <c r="K164" s="236"/>
      <c r="L164" s="41"/>
      <c r="M164" s="237" t="s">
        <v>1</v>
      </c>
      <c r="N164" s="238" t="s">
        <v>40</v>
      </c>
      <c r="O164" s="88"/>
      <c r="P164" s="239">
        <f>O164*H164</f>
        <v>0</v>
      </c>
      <c r="Q164" s="239">
        <v>0.010200000000000001</v>
      </c>
      <c r="R164" s="239">
        <f>Q164*H164</f>
        <v>0.10200000000000001</v>
      </c>
      <c r="S164" s="239">
        <v>0</v>
      </c>
      <c r="T164" s="24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1" t="s">
        <v>147</v>
      </c>
      <c r="AT164" s="241" t="s">
        <v>143</v>
      </c>
      <c r="AU164" s="241" t="s">
        <v>85</v>
      </c>
      <c r="AY164" s="14" t="s">
        <v>140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4" t="s">
        <v>83</v>
      </c>
      <c r="BK164" s="242">
        <f>ROUND(I164*H164,2)</f>
        <v>0</v>
      </c>
      <c r="BL164" s="14" t="s">
        <v>147</v>
      </c>
      <c r="BM164" s="241" t="s">
        <v>200</v>
      </c>
    </row>
    <row r="165" s="2" customFormat="1" ht="21.75" customHeight="1">
      <c r="A165" s="35"/>
      <c r="B165" s="36"/>
      <c r="C165" s="229" t="s">
        <v>201</v>
      </c>
      <c r="D165" s="229" t="s">
        <v>143</v>
      </c>
      <c r="E165" s="230" t="s">
        <v>202</v>
      </c>
      <c r="F165" s="231" t="s">
        <v>203</v>
      </c>
      <c r="G165" s="232" t="s">
        <v>151</v>
      </c>
      <c r="H165" s="233">
        <v>18</v>
      </c>
      <c r="I165" s="234"/>
      <c r="J165" s="235">
        <f>ROUND(I165*H165,2)</f>
        <v>0</v>
      </c>
      <c r="K165" s="236"/>
      <c r="L165" s="41"/>
      <c r="M165" s="237" t="s">
        <v>1</v>
      </c>
      <c r="N165" s="238" t="s">
        <v>40</v>
      </c>
      <c r="O165" s="88"/>
      <c r="P165" s="239">
        <f>O165*H165</f>
        <v>0</v>
      </c>
      <c r="Q165" s="239">
        <v>0.030450000000000001</v>
      </c>
      <c r="R165" s="239">
        <f>Q165*H165</f>
        <v>0.54810000000000003</v>
      </c>
      <c r="S165" s="239">
        <v>0</v>
      </c>
      <c r="T165" s="24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1" t="s">
        <v>147</v>
      </c>
      <c r="AT165" s="241" t="s">
        <v>143</v>
      </c>
      <c r="AU165" s="241" t="s">
        <v>85</v>
      </c>
      <c r="AY165" s="14" t="s">
        <v>140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4" t="s">
        <v>83</v>
      </c>
      <c r="BK165" s="242">
        <f>ROUND(I165*H165,2)</f>
        <v>0</v>
      </c>
      <c r="BL165" s="14" t="s">
        <v>147</v>
      </c>
      <c r="BM165" s="241" t="s">
        <v>204</v>
      </c>
    </row>
    <row r="166" s="2" customFormat="1" ht="21.75" customHeight="1">
      <c r="A166" s="35"/>
      <c r="B166" s="36"/>
      <c r="C166" s="229" t="s">
        <v>205</v>
      </c>
      <c r="D166" s="229" t="s">
        <v>143</v>
      </c>
      <c r="E166" s="230" t="s">
        <v>206</v>
      </c>
      <c r="F166" s="231" t="s">
        <v>207</v>
      </c>
      <c r="G166" s="232" t="s">
        <v>151</v>
      </c>
      <c r="H166" s="233">
        <v>145</v>
      </c>
      <c r="I166" s="234"/>
      <c r="J166" s="235">
        <f>ROUND(I166*H166,2)</f>
        <v>0</v>
      </c>
      <c r="K166" s="236"/>
      <c r="L166" s="41"/>
      <c r="M166" s="237" t="s">
        <v>1</v>
      </c>
      <c r="N166" s="238" t="s">
        <v>40</v>
      </c>
      <c r="O166" s="88"/>
      <c r="P166" s="239">
        <f>O166*H166</f>
        <v>0</v>
      </c>
      <c r="Q166" s="239">
        <v>0.0057000000000000002</v>
      </c>
      <c r="R166" s="239">
        <f>Q166*H166</f>
        <v>0.82650000000000001</v>
      </c>
      <c r="S166" s="239">
        <v>0</v>
      </c>
      <c r="T166" s="24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1" t="s">
        <v>147</v>
      </c>
      <c r="AT166" s="241" t="s">
        <v>143</v>
      </c>
      <c r="AU166" s="241" t="s">
        <v>85</v>
      </c>
      <c r="AY166" s="14" t="s">
        <v>140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4" t="s">
        <v>83</v>
      </c>
      <c r="BK166" s="242">
        <f>ROUND(I166*H166,2)</f>
        <v>0</v>
      </c>
      <c r="BL166" s="14" t="s">
        <v>147</v>
      </c>
      <c r="BM166" s="241" t="s">
        <v>208</v>
      </c>
    </row>
    <row r="167" s="2" customFormat="1" ht="33" customHeight="1">
      <c r="A167" s="35"/>
      <c r="B167" s="36"/>
      <c r="C167" s="229" t="s">
        <v>209</v>
      </c>
      <c r="D167" s="229" t="s">
        <v>143</v>
      </c>
      <c r="E167" s="230" t="s">
        <v>210</v>
      </c>
      <c r="F167" s="231" t="s">
        <v>211</v>
      </c>
      <c r="G167" s="232" t="s">
        <v>151</v>
      </c>
      <c r="H167" s="233">
        <v>5</v>
      </c>
      <c r="I167" s="234"/>
      <c r="J167" s="235">
        <f>ROUND(I167*H167,2)</f>
        <v>0</v>
      </c>
      <c r="K167" s="236"/>
      <c r="L167" s="41"/>
      <c r="M167" s="237" t="s">
        <v>1</v>
      </c>
      <c r="N167" s="238" t="s">
        <v>40</v>
      </c>
      <c r="O167" s="88"/>
      <c r="P167" s="239">
        <f>O167*H167</f>
        <v>0</v>
      </c>
      <c r="Q167" s="239">
        <v>0.034500000000000003</v>
      </c>
      <c r="R167" s="239">
        <f>Q167*H167</f>
        <v>0.17250000000000001</v>
      </c>
      <c r="S167" s="239">
        <v>0</v>
      </c>
      <c r="T167" s="24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1" t="s">
        <v>147</v>
      </c>
      <c r="AT167" s="241" t="s">
        <v>143</v>
      </c>
      <c r="AU167" s="241" t="s">
        <v>85</v>
      </c>
      <c r="AY167" s="14" t="s">
        <v>140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4" t="s">
        <v>83</v>
      </c>
      <c r="BK167" s="242">
        <f>ROUND(I167*H167,2)</f>
        <v>0</v>
      </c>
      <c r="BL167" s="14" t="s">
        <v>147</v>
      </c>
      <c r="BM167" s="241" t="s">
        <v>212</v>
      </c>
    </row>
    <row r="168" s="2" customFormat="1" ht="21.75" customHeight="1">
      <c r="A168" s="35"/>
      <c r="B168" s="36"/>
      <c r="C168" s="229" t="s">
        <v>213</v>
      </c>
      <c r="D168" s="229" t="s">
        <v>143</v>
      </c>
      <c r="E168" s="230" t="s">
        <v>214</v>
      </c>
      <c r="F168" s="231" t="s">
        <v>215</v>
      </c>
      <c r="G168" s="232" t="s">
        <v>151</v>
      </c>
      <c r="H168" s="233">
        <v>100</v>
      </c>
      <c r="I168" s="234"/>
      <c r="J168" s="235">
        <f>ROUND(I168*H168,2)</f>
        <v>0</v>
      </c>
      <c r="K168" s="236"/>
      <c r="L168" s="41"/>
      <c r="M168" s="237" t="s">
        <v>1</v>
      </c>
      <c r="N168" s="238" t="s">
        <v>40</v>
      </c>
      <c r="O168" s="88"/>
      <c r="P168" s="239">
        <f>O168*H168</f>
        <v>0</v>
      </c>
      <c r="Q168" s="239">
        <v>0.00012</v>
      </c>
      <c r="R168" s="239">
        <f>Q168*H168</f>
        <v>0.012</v>
      </c>
      <c r="S168" s="239">
        <v>0</v>
      </c>
      <c r="T168" s="24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1" t="s">
        <v>147</v>
      </c>
      <c r="AT168" s="241" t="s">
        <v>143</v>
      </c>
      <c r="AU168" s="241" t="s">
        <v>85</v>
      </c>
      <c r="AY168" s="14" t="s">
        <v>140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4" t="s">
        <v>83</v>
      </c>
      <c r="BK168" s="242">
        <f>ROUND(I168*H168,2)</f>
        <v>0</v>
      </c>
      <c r="BL168" s="14" t="s">
        <v>147</v>
      </c>
      <c r="BM168" s="241" t="s">
        <v>216</v>
      </c>
    </row>
    <row r="169" s="2" customFormat="1" ht="21.75" customHeight="1">
      <c r="A169" s="35"/>
      <c r="B169" s="36"/>
      <c r="C169" s="229" t="s">
        <v>217</v>
      </c>
      <c r="D169" s="229" t="s">
        <v>143</v>
      </c>
      <c r="E169" s="230" t="s">
        <v>218</v>
      </c>
      <c r="F169" s="231" t="s">
        <v>219</v>
      </c>
      <c r="G169" s="232" t="s">
        <v>151</v>
      </c>
      <c r="H169" s="233">
        <v>80</v>
      </c>
      <c r="I169" s="234"/>
      <c r="J169" s="235">
        <f>ROUND(I169*H169,2)</f>
        <v>0</v>
      </c>
      <c r="K169" s="236"/>
      <c r="L169" s="41"/>
      <c r="M169" s="237" t="s">
        <v>1</v>
      </c>
      <c r="N169" s="238" t="s">
        <v>40</v>
      </c>
      <c r="O169" s="88"/>
      <c r="P169" s="239">
        <f>O169*H169</f>
        <v>0</v>
      </c>
      <c r="Q169" s="239">
        <v>0.00012</v>
      </c>
      <c r="R169" s="239">
        <f>Q169*H169</f>
        <v>0.0096000000000000009</v>
      </c>
      <c r="S169" s="239">
        <v>0</v>
      </c>
      <c r="T169" s="24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1" t="s">
        <v>147</v>
      </c>
      <c r="AT169" s="241" t="s">
        <v>143</v>
      </c>
      <c r="AU169" s="241" t="s">
        <v>85</v>
      </c>
      <c r="AY169" s="14" t="s">
        <v>140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4" t="s">
        <v>83</v>
      </c>
      <c r="BK169" s="242">
        <f>ROUND(I169*H169,2)</f>
        <v>0</v>
      </c>
      <c r="BL169" s="14" t="s">
        <v>147</v>
      </c>
      <c r="BM169" s="241" t="s">
        <v>220</v>
      </c>
    </row>
    <row r="170" s="2" customFormat="1" ht="33" customHeight="1">
      <c r="A170" s="35"/>
      <c r="B170" s="36"/>
      <c r="C170" s="229" t="s">
        <v>221</v>
      </c>
      <c r="D170" s="229" t="s">
        <v>143</v>
      </c>
      <c r="E170" s="230" t="s">
        <v>222</v>
      </c>
      <c r="F170" s="231" t="s">
        <v>223</v>
      </c>
      <c r="G170" s="232" t="s">
        <v>224</v>
      </c>
      <c r="H170" s="233">
        <v>4.2999999999999998</v>
      </c>
      <c r="I170" s="234"/>
      <c r="J170" s="235">
        <f>ROUND(I170*H170,2)</f>
        <v>0</v>
      </c>
      <c r="K170" s="236"/>
      <c r="L170" s="41"/>
      <c r="M170" s="237" t="s">
        <v>1</v>
      </c>
      <c r="N170" s="238" t="s">
        <v>40</v>
      </c>
      <c r="O170" s="88"/>
      <c r="P170" s="239">
        <f>O170*H170</f>
        <v>0</v>
      </c>
      <c r="Q170" s="239">
        <v>2.2563399999999998</v>
      </c>
      <c r="R170" s="239">
        <f>Q170*H170</f>
        <v>9.7022619999999993</v>
      </c>
      <c r="S170" s="239">
        <v>0</v>
      </c>
      <c r="T170" s="24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1" t="s">
        <v>147</v>
      </c>
      <c r="AT170" s="241" t="s">
        <v>143</v>
      </c>
      <c r="AU170" s="241" t="s">
        <v>85</v>
      </c>
      <c r="AY170" s="14" t="s">
        <v>140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4" t="s">
        <v>83</v>
      </c>
      <c r="BK170" s="242">
        <f>ROUND(I170*H170,2)</f>
        <v>0</v>
      </c>
      <c r="BL170" s="14" t="s">
        <v>147</v>
      </c>
      <c r="BM170" s="241" t="s">
        <v>225</v>
      </c>
    </row>
    <row r="171" s="2" customFormat="1" ht="21.75" customHeight="1">
      <c r="A171" s="35"/>
      <c r="B171" s="36"/>
      <c r="C171" s="229" t="s">
        <v>7</v>
      </c>
      <c r="D171" s="229" t="s">
        <v>143</v>
      </c>
      <c r="E171" s="230" t="s">
        <v>226</v>
      </c>
      <c r="F171" s="231" t="s">
        <v>227</v>
      </c>
      <c r="G171" s="232" t="s">
        <v>224</v>
      </c>
      <c r="H171" s="233">
        <v>4.2999999999999998</v>
      </c>
      <c r="I171" s="234"/>
      <c r="J171" s="235">
        <f>ROUND(I171*H171,2)</f>
        <v>0</v>
      </c>
      <c r="K171" s="236"/>
      <c r="L171" s="41"/>
      <c r="M171" s="237" t="s">
        <v>1</v>
      </c>
      <c r="N171" s="238" t="s">
        <v>40</v>
      </c>
      <c r="O171" s="88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1" t="s">
        <v>147</v>
      </c>
      <c r="AT171" s="241" t="s">
        <v>143</v>
      </c>
      <c r="AU171" s="241" t="s">
        <v>85</v>
      </c>
      <c r="AY171" s="14" t="s">
        <v>140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4" t="s">
        <v>83</v>
      </c>
      <c r="BK171" s="242">
        <f>ROUND(I171*H171,2)</f>
        <v>0</v>
      </c>
      <c r="BL171" s="14" t="s">
        <v>147</v>
      </c>
      <c r="BM171" s="241" t="s">
        <v>228</v>
      </c>
    </row>
    <row r="172" s="2" customFormat="1" ht="21.75" customHeight="1">
      <c r="A172" s="35"/>
      <c r="B172" s="36"/>
      <c r="C172" s="229" t="s">
        <v>229</v>
      </c>
      <c r="D172" s="229" t="s">
        <v>143</v>
      </c>
      <c r="E172" s="230" t="s">
        <v>230</v>
      </c>
      <c r="F172" s="231" t="s">
        <v>231</v>
      </c>
      <c r="G172" s="232" t="s">
        <v>224</v>
      </c>
      <c r="H172" s="233">
        <v>2</v>
      </c>
      <c r="I172" s="234"/>
      <c r="J172" s="235">
        <f>ROUND(I172*H172,2)</f>
        <v>0</v>
      </c>
      <c r="K172" s="236"/>
      <c r="L172" s="41"/>
      <c r="M172" s="237" t="s">
        <v>1</v>
      </c>
      <c r="N172" s="238" t="s">
        <v>40</v>
      </c>
      <c r="O172" s="88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1" t="s">
        <v>147</v>
      </c>
      <c r="AT172" s="241" t="s">
        <v>143</v>
      </c>
      <c r="AU172" s="241" t="s">
        <v>85</v>
      </c>
      <c r="AY172" s="14" t="s">
        <v>140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4" t="s">
        <v>83</v>
      </c>
      <c r="BK172" s="242">
        <f>ROUND(I172*H172,2)</f>
        <v>0</v>
      </c>
      <c r="BL172" s="14" t="s">
        <v>147</v>
      </c>
      <c r="BM172" s="241" t="s">
        <v>232</v>
      </c>
    </row>
    <row r="173" s="2" customFormat="1" ht="16.5" customHeight="1">
      <c r="A173" s="35"/>
      <c r="B173" s="36"/>
      <c r="C173" s="229" t="s">
        <v>233</v>
      </c>
      <c r="D173" s="229" t="s">
        <v>143</v>
      </c>
      <c r="E173" s="230" t="s">
        <v>234</v>
      </c>
      <c r="F173" s="231" t="s">
        <v>235</v>
      </c>
      <c r="G173" s="232" t="s">
        <v>146</v>
      </c>
      <c r="H173" s="233">
        <v>6</v>
      </c>
      <c r="I173" s="234"/>
      <c r="J173" s="235">
        <f>ROUND(I173*H173,2)</f>
        <v>0</v>
      </c>
      <c r="K173" s="236"/>
      <c r="L173" s="41"/>
      <c r="M173" s="237" t="s">
        <v>1</v>
      </c>
      <c r="N173" s="238" t="s">
        <v>40</v>
      </c>
      <c r="O173" s="88"/>
      <c r="P173" s="239">
        <f>O173*H173</f>
        <v>0</v>
      </c>
      <c r="Q173" s="239">
        <v>0.04684</v>
      </c>
      <c r="R173" s="239">
        <f>Q173*H173</f>
        <v>0.28104000000000001</v>
      </c>
      <c r="S173" s="239">
        <v>0</v>
      </c>
      <c r="T173" s="24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1" t="s">
        <v>147</v>
      </c>
      <c r="AT173" s="241" t="s">
        <v>143</v>
      </c>
      <c r="AU173" s="241" t="s">
        <v>85</v>
      </c>
      <c r="AY173" s="14" t="s">
        <v>140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4" t="s">
        <v>83</v>
      </c>
      <c r="BK173" s="242">
        <f>ROUND(I173*H173,2)</f>
        <v>0</v>
      </c>
      <c r="BL173" s="14" t="s">
        <v>147</v>
      </c>
      <c r="BM173" s="241" t="s">
        <v>236</v>
      </c>
    </row>
    <row r="174" s="2" customFormat="1" ht="21.75" customHeight="1">
      <c r="A174" s="35"/>
      <c r="B174" s="36"/>
      <c r="C174" s="243" t="s">
        <v>237</v>
      </c>
      <c r="D174" s="243" t="s">
        <v>238</v>
      </c>
      <c r="E174" s="244" t="s">
        <v>239</v>
      </c>
      <c r="F174" s="245" t="s">
        <v>240</v>
      </c>
      <c r="G174" s="246" t="s">
        <v>146</v>
      </c>
      <c r="H174" s="247">
        <v>6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40</v>
      </c>
      <c r="O174" s="88"/>
      <c r="P174" s="239">
        <f>O174*H174</f>
        <v>0</v>
      </c>
      <c r="Q174" s="239">
        <v>0.017500000000000002</v>
      </c>
      <c r="R174" s="239">
        <f>Q174*H174</f>
        <v>0.10500000000000001</v>
      </c>
      <c r="S174" s="239">
        <v>0</v>
      </c>
      <c r="T174" s="24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1" t="s">
        <v>185</v>
      </c>
      <c r="AT174" s="241" t="s">
        <v>238</v>
      </c>
      <c r="AU174" s="241" t="s">
        <v>85</v>
      </c>
      <c r="AY174" s="14" t="s">
        <v>140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4" t="s">
        <v>83</v>
      </c>
      <c r="BK174" s="242">
        <f>ROUND(I174*H174,2)</f>
        <v>0</v>
      </c>
      <c r="BL174" s="14" t="s">
        <v>147</v>
      </c>
      <c r="BM174" s="241" t="s">
        <v>241</v>
      </c>
    </row>
    <row r="175" s="12" customFormat="1" ht="22.8" customHeight="1">
      <c r="A175" s="12"/>
      <c r="B175" s="213"/>
      <c r="C175" s="214"/>
      <c r="D175" s="215" t="s">
        <v>74</v>
      </c>
      <c r="E175" s="227" t="s">
        <v>189</v>
      </c>
      <c r="F175" s="227" t="s">
        <v>242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SUM(P176:P190)</f>
        <v>0</v>
      </c>
      <c r="Q175" s="221"/>
      <c r="R175" s="222">
        <f>SUM(R176:R190)</f>
        <v>0.015599999999999999</v>
      </c>
      <c r="S175" s="221"/>
      <c r="T175" s="223">
        <f>SUM(T176:T190)</f>
        <v>25.826000000000001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74</v>
      </c>
      <c r="AU175" s="225" t="s">
        <v>83</v>
      </c>
      <c r="AY175" s="224" t="s">
        <v>140</v>
      </c>
      <c r="BK175" s="226">
        <f>SUM(BK176:BK190)</f>
        <v>0</v>
      </c>
    </row>
    <row r="176" s="2" customFormat="1" ht="21.75" customHeight="1">
      <c r="A176" s="35"/>
      <c r="B176" s="36"/>
      <c r="C176" s="229" t="s">
        <v>243</v>
      </c>
      <c r="D176" s="229" t="s">
        <v>143</v>
      </c>
      <c r="E176" s="230" t="s">
        <v>244</v>
      </c>
      <c r="F176" s="231" t="s">
        <v>245</v>
      </c>
      <c r="G176" s="232" t="s">
        <v>246</v>
      </c>
      <c r="H176" s="233">
        <v>2</v>
      </c>
      <c r="I176" s="234"/>
      <c r="J176" s="235">
        <f>ROUND(I176*H176,2)</f>
        <v>0</v>
      </c>
      <c r="K176" s="236"/>
      <c r="L176" s="41"/>
      <c r="M176" s="237" t="s">
        <v>1</v>
      </c>
      <c r="N176" s="238" t="s">
        <v>40</v>
      </c>
      <c r="O176" s="88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1" t="s">
        <v>147</v>
      </c>
      <c r="AT176" s="241" t="s">
        <v>143</v>
      </c>
      <c r="AU176" s="241" t="s">
        <v>85</v>
      </c>
      <c r="AY176" s="14" t="s">
        <v>140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4" t="s">
        <v>83</v>
      </c>
      <c r="BK176" s="242">
        <f>ROUND(I176*H176,2)</f>
        <v>0</v>
      </c>
      <c r="BL176" s="14" t="s">
        <v>147</v>
      </c>
      <c r="BM176" s="241" t="s">
        <v>247</v>
      </c>
    </row>
    <row r="177" s="2" customFormat="1" ht="33" customHeight="1">
      <c r="A177" s="35"/>
      <c r="B177" s="36"/>
      <c r="C177" s="229" t="s">
        <v>248</v>
      </c>
      <c r="D177" s="229" t="s">
        <v>143</v>
      </c>
      <c r="E177" s="230" t="s">
        <v>249</v>
      </c>
      <c r="F177" s="231" t="s">
        <v>250</v>
      </c>
      <c r="G177" s="232" t="s">
        <v>151</v>
      </c>
      <c r="H177" s="233">
        <v>80</v>
      </c>
      <c r="I177" s="234"/>
      <c r="J177" s="235">
        <f>ROUND(I177*H177,2)</f>
        <v>0</v>
      </c>
      <c r="K177" s="236"/>
      <c r="L177" s="41"/>
      <c r="M177" s="237" t="s">
        <v>1</v>
      </c>
      <c r="N177" s="238" t="s">
        <v>40</v>
      </c>
      <c r="O177" s="88"/>
      <c r="P177" s="239">
        <f>O177*H177</f>
        <v>0</v>
      </c>
      <c r="Q177" s="239">
        <v>0.00012999999999999999</v>
      </c>
      <c r="R177" s="239">
        <f>Q177*H177</f>
        <v>0.0104</v>
      </c>
      <c r="S177" s="239">
        <v>0</v>
      </c>
      <c r="T177" s="24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1" t="s">
        <v>147</v>
      </c>
      <c r="AT177" s="241" t="s">
        <v>143</v>
      </c>
      <c r="AU177" s="241" t="s">
        <v>85</v>
      </c>
      <c r="AY177" s="14" t="s">
        <v>140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4" t="s">
        <v>83</v>
      </c>
      <c r="BK177" s="242">
        <f>ROUND(I177*H177,2)</f>
        <v>0</v>
      </c>
      <c r="BL177" s="14" t="s">
        <v>147</v>
      </c>
      <c r="BM177" s="241" t="s">
        <v>251</v>
      </c>
    </row>
    <row r="178" s="2" customFormat="1" ht="21.75" customHeight="1">
      <c r="A178" s="35"/>
      <c r="B178" s="36"/>
      <c r="C178" s="229" t="s">
        <v>252</v>
      </c>
      <c r="D178" s="229" t="s">
        <v>143</v>
      </c>
      <c r="E178" s="230" t="s">
        <v>253</v>
      </c>
      <c r="F178" s="231" t="s">
        <v>254</v>
      </c>
      <c r="G178" s="232" t="s">
        <v>151</v>
      </c>
      <c r="H178" s="233">
        <v>130</v>
      </c>
      <c r="I178" s="234"/>
      <c r="J178" s="235">
        <f>ROUND(I178*H178,2)</f>
        <v>0</v>
      </c>
      <c r="K178" s="236"/>
      <c r="L178" s="41"/>
      <c r="M178" s="237" t="s">
        <v>1</v>
      </c>
      <c r="N178" s="238" t="s">
        <v>40</v>
      </c>
      <c r="O178" s="88"/>
      <c r="P178" s="239">
        <f>O178*H178</f>
        <v>0</v>
      </c>
      <c r="Q178" s="239">
        <v>4.0000000000000003E-05</v>
      </c>
      <c r="R178" s="239">
        <f>Q178*H178</f>
        <v>0.0052000000000000006</v>
      </c>
      <c r="S178" s="239">
        <v>0</v>
      </c>
      <c r="T178" s="24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1" t="s">
        <v>147</v>
      </c>
      <c r="AT178" s="241" t="s">
        <v>143</v>
      </c>
      <c r="AU178" s="241" t="s">
        <v>85</v>
      </c>
      <c r="AY178" s="14" t="s">
        <v>140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4" t="s">
        <v>83</v>
      </c>
      <c r="BK178" s="242">
        <f>ROUND(I178*H178,2)</f>
        <v>0</v>
      </c>
      <c r="BL178" s="14" t="s">
        <v>147</v>
      </c>
      <c r="BM178" s="241" t="s">
        <v>255</v>
      </c>
    </row>
    <row r="179" s="2" customFormat="1" ht="33" customHeight="1">
      <c r="A179" s="35"/>
      <c r="B179" s="36"/>
      <c r="C179" s="229" t="s">
        <v>256</v>
      </c>
      <c r="D179" s="229" t="s">
        <v>143</v>
      </c>
      <c r="E179" s="230" t="s">
        <v>257</v>
      </c>
      <c r="F179" s="231" t="s">
        <v>258</v>
      </c>
      <c r="G179" s="232" t="s">
        <v>224</v>
      </c>
      <c r="H179" s="233">
        <v>3.6000000000000001</v>
      </c>
      <c r="I179" s="234"/>
      <c r="J179" s="235">
        <f>ROUND(I179*H179,2)</f>
        <v>0</v>
      </c>
      <c r="K179" s="236"/>
      <c r="L179" s="41"/>
      <c r="M179" s="237" t="s">
        <v>1</v>
      </c>
      <c r="N179" s="238" t="s">
        <v>40</v>
      </c>
      <c r="O179" s="88"/>
      <c r="P179" s="239">
        <f>O179*H179</f>
        <v>0</v>
      </c>
      <c r="Q179" s="239">
        <v>0</v>
      </c>
      <c r="R179" s="239">
        <f>Q179*H179</f>
        <v>0</v>
      </c>
      <c r="S179" s="239">
        <v>1.8</v>
      </c>
      <c r="T179" s="240">
        <f>S179*H179</f>
        <v>6.4800000000000004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1" t="s">
        <v>147</v>
      </c>
      <c r="AT179" s="241" t="s">
        <v>143</v>
      </c>
      <c r="AU179" s="241" t="s">
        <v>85</v>
      </c>
      <c r="AY179" s="14" t="s">
        <v>140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4" t="s">
        <v>83</v>
      </c>
      <c r="BK179" s="242">
        <f>ROUND(I179*H179,2)</f>
        <v>0</v>
      </c>
      <c r="BL179" s="14" t="s">
        <v>147</v>
      </c>
      <c r="BM179" s="241" t="s">
        <v>259</v>
      </c>
    </row>
    <row r="180" s="2" customFormat="1" ht="33" customHeight="1">
      <c r="A180" s="35"/>
      <c r="B180" s="36"/>
      <c r="C180" s="229" t="s">
        <v>260</v>
      </c>
      <c r="D180" s="229" t="s">
        <v>143</v>
      </c>
      <c r="E180" s="230" t="s">
        <v>261</v>
      </c>
      <c r="F180" s="231" t="s">
        <v>262</v>
      </c>
      <c r="G180" s="232" t="s">
        <v>224</v>
      </c>
      <c r="H180" s="233">
        <v>4.2999999999999998</v>
      </c>
      <c r="I180" s="234"/>
      <c r="J180" s="235">
        <f>ROUND(I180*H180,2)</f>
        <v>0</v>
      </c>
      <c r="K180" s="236"/>
      <c r="L180" s="41"/>
      <c r="M180" s="237" t="s">
        <v>1</v>
      </c>
      <c r="N180" s="238" t="s">
        <v>40</v>
      </c>
      <c r="O180" s="88"/>
      <c r="P180" s="239">
        <f>O180*H180</f>
        <v>0</v>
      </c>
      <c r="Q180" s="239">
        <v>0</v>
      </c>
      <c r="R180" s="239">
        <f>Q180*H180</f>
        <v>0</v>
      </c>
      <c r="S180" s="239">
        <v>2.2000000000000002</v>
      </c>
      <c r="T180" s="240">
        <f>S180*H180</f>
        <v>9.4600000000000009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1" t="s">
        <v>147</v>
      </c>
      <c r="AT180" s="241" t="s">
        <v>143</v>
      </c>
      <c r="AU180" s="241" t="s">
        <v>85</v>
      </c>
      <c r="AY180" s="14" t="s">
        <v>140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4" t="s">
        <v>83</v>
      </c>
      <c r="BK180" s="242">
        <f>ROUND(I180*H180,2)</f>
        <v>0</v>
      </c>
      <c r="BL180" s="14" t="s">
        <v>147</v>
      </c>
      <c r="BM180" s="241" t="s">
        <v>263</v>
      </c>
    </row>
    <row r="181" s="2" customFormat="1" ht="33" customHeight="1">
      <c r="A181" s="35"/>
      <c r="B181" s="36"/>
      <c r="C181" s="229" t="s">
        <v>264</v>
      </c>
      <c r="D181" s="229" t="s">
        <v>143</v>
      </c>
      <c r="E181" s="230" t="s">
        <v>265</v>
      </c>
      <c r="F181" s="231" t="s">
        <v>266</v>
      </c>
      <c r="G181" s="232" t="s">
        <v>151</v>
      </c>
      <c r="H181" s="233">
        <v>43</v>
      </c>
      <c r="I181" s="234"/>
      <c r="J181" s="235">
        <f>ROUND(I181*H181,2)</f>
        <v>0</v>
      </c>
      <c r="K181" s="236"/>
      <c r="L181" s="41"/>
      <c r="M181" s="237" t="s">
        <v>1</v>
      </c>
      <c r="N181" s="238" t="s">
        <v>40</v>
      </c>
      <c r="O181" s="88"/>
      <c r="P181" s="239">
        <f>O181*H181</f>
        <v>0</v>
      </c>
      <c r="Q181" s="239">
        <v>0</v>
      </c>
      <c r="R181" s="239">
        <f>Q181*H181</f>
        <v>0</v>
      </c>
      <c r="S181" s="239">
        <v>0.035000000000000003</v>
      </c>
      <c r="T181" s="240">
        <f>S181*H181</f>
        <v>1.5050000000000001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1" t="s">
        <v>147</v>
      </c>
      <c r="AT181" s="241" t="s">
        <v>143</v>
      </c>
      <c r="AU181" s="241" t="s">
        <v>85</v>
      </c>
      <c r="AY181" s="14" t="s">
        <v>140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4" t="s">
        <v>83</v>
      </c>
      <c r="BK181" s="242">
        <f>ROUND(I181*H181,2)</f>
        <v>0</v>
      </c>
      <c r="BL181" s="14" t="s">
        <v>147</v>
      </c>
      <c r="BM181" s="241" t="s">
        <v>267</v>
      </c>
    </row>
    <row r="182" s="2" customFormat="1" ht="21.75" customHeight="1">
      <c r="A182" s="35"/>
      <c r="B182" s="36"/>
      <c r="C182" s="229" t="s">
        <v>268</v>
      </c>
      <c r="D182" s="229" t="s">
        <v>143</v>
      </c>
      <c r="E182" s="230" t="s">
        <v>269</v>
      </c>
      <c r="F182" s="231" t="s">
        <v>270</v>
      </c>
      <c r="G182" s="232" t="s">
        <v>155</v>
      </c>
      <c r="H182" s="233">
        <v>25</v>
      </c>
      <c r="I182" s="234"/>
      <c r="J182" s="235">
        <f>ROUND(I182*H182,2)</f>
        <v>0</v>
      </c>
      <c r="K182" s="236"/>
      <c r="L182" s="41"/>
      <c r="M182" s="237" t="s">
        <v>1</v>
      </c>
      <c r="N182" s="238" t="s">
        <v>40</v>
      </c>
      <c r="O182" s="88"/>
      <c r="P182" s="239">
        <f>O182*H182</f>
        <v>0</v>
      </c>
      <c r="Q182" s="239">
        <v>0</v>
      </c>
      <c r="R182" s="239">
        <f>Q182*H182</f>
        <v>0</v>
      </c>
      <c r="S182" s="239">
        <v>0.0089999999999999993</v>
      </c>
      <c r="T182" s="240">
        <f>S182*H182</f>
        <v>0.22499999999999998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1" t="s">
        <v>147</v>
      </c>
      <c r="AT182" s="241" t="s">
        <v>143</v>
      </c>
      <c r="AU182" s="241" t="s">
        <v>85</v>
      </c>
      <c r="AY182" s="14" t="s">
        <v>140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4" t="s">
        <v>83</v>
      </c>
      <c r="BK182" s="242">
        <f>ROUND(I182*H182,2)</f>
        <v>0</v>
      </c>
      <c r="BL182" s="14" t="s">
        <v>147</v>
      </c>
      <c r="BM182" s="241" t="s">
        <v>271</v>
      </c>
    </row>
    <row r="183" s="2" customFormat="1" ht="21.75" customHeight="1">
      <c r="A183" s="35"/>
      <c r="B183" s="36"/>
      <c r="C183" s="229" t="s">
        <v>272</v>
      </c>
      <c r="D183" s="229" t="s">
        <v>143</v>
      </c>
      <c r="E183" s="230" t="s">
        <v>273</v>
      </c>
      <c r="F183" s="231" t="s">
        <v>274</v>
      </c>
      <c r="G183" s="232" t="s">
        <v>151</v>
      </c>
      <c r="H183" s="233">
        <v>12</v>
      </c>
      <c r="I183" s="234"/>
      <c r="J183" s="235">
        <f>ROUND(I183*H183,2)</f>
        <v>0</v>
      </c>
      <c r="K183" s="236"/>
      <c r="L183" s="41"/>
      <c r="M183" s="237" t="s">
        <v>1</v>
      </c>
      <c r="N183" s="238" t="s">
        <v>40</v>
      </c>
      <c r="O183" s="88"/>
      <c r="P183" s="239">
        <f>O183*H183</f>
        <v>0</v>
      </c>
      <c r="Q183" s="239">
        <v>0</v>
      </c>
      <c r="R183" s="239">
        <f>Q183*H183</f>
        <v>0</v>
      </c>
      <c r="S183" s="239">
        <v>0.075999999999999998</v>
      </c>
      <c r="T183" s="240">
        <f>S183*H183</f>
        <v>0.91199999999999992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1" t="s">
        <v>147</v>
      </c>
      <c r="AT183" s="241" t="s">
        <v>143</v>
      </c>
      <c r="AU183" s="241" t="s">
        <v>85</v>
      </c>
      <c r="AY183" s="14" t="s">
        <v>140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4" t="s">
        <v>83</v>
      </c>
      <c r="BK183" s="242">
        <f>ROUND(I183*H183,2)</f>
        <v>0</v>
      </c>
      <c r="BL183" s="14" t="s">
        <v>147</v>
      </c>
      <c r="BM183" s="241" t="s">
        <v>275</v>
      </c>
    </row>
    <row r="184" s="2" customFormat="1" ht="21.75" customHeight="1">
      <c r="A184" s="35"/>
      <c r="B184" s="36"/>
      <c r="C184" s="229" t="s">
        <v>276</v>
      </c>
      <c r="D184" s="229" t="s">
        <v>143</v>
      </c>
      <c r="E184" s="230" t="s">
        <v>277</v>
      </c>
      <c r="F184" s="231" t="s">
        <v>278</v>
      </c>
      <c r="G184" s="232" t="s">
        <v>146</v>
      </c>
      <c r="H184" s="233">
        <v>2</v>
      </c>
      <c r="I184" s="234"/>
      <c r="J184" s="235">
        <f>ROUND(I184*H184,2)</f>
        <v>0</v>
      </c>
      <c r="K184" s="236"/>
      <c r="L184" s="41"/>
      <c r="M184" s="237" t="s">
        <v>1</v>
      </c>
      <c r="N184" s="238" t="s">
        <v>40</v>
      </c>
      <c r="O184" s="88"/>
      <c r="P184" s="239">
        <f>O184*H184</f>
        <v>0</v>
      </c>
      <c r="Q184" s="239">
        <v>0</v>
      </c>
      <c r="R184" s="239">
        <f>Q184*H184</f>
        <v>0</v>
      </c>
      <c r="S184" s="239">
        <v>0.025000000000000001</v>
      </c>
      <c r="T184" s="240">
        <f>S184*H184</f>
        <v>0.050000000000000003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1" t="s">
        <v>147</v>
      </c>
      <c r="AT184" s="241" t="s">
        <v>143</v>
      </c>
      <c r="AU184" s="241" t="s">
        <v>85</v>
      </c>
      <c r="AY184" s="14" t="s">
        <v>140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4" t="s">
        <v>83</v>
      </c>
      <c r="BK184" s="242">
        <f>ROUND(I184*H184,2)</f>
        <v>0</v>
      </c>
      <c r="BL184" s="14" t="s">
        <v>147</v>
      </c>
      <c r="BM184" s="241" t="s">
        <v>279</v>
      </c>
    </row>
    <row r="185" s="2" customFormat="1" ht="21.75" customHeight="1">
      <c r="A185" s="35"/>
      <c r="B185" s="36"/>
      <c r="C185" s="229" t="s">
        <v>280</v>
      </c>
      <c r="D185" s="229" t="s">
        <v>143</v>
      </c>
      <c r="E185" s="230" t="s">
        <v>281</v>
      </c>
      <c r="F185" s="231" t="s">
        <v>282</v>
      </c>
      <c r="G185" s="232" t="s">
        <v>146</v>
      </c>
      <c r="H185" s="233">
        <v>4</v>
      </c>
      <c r="I185" s="234"/>
      <c r="J185" s="235">
        <f>ROUND(I185*H185,2)</f>
        <v>0</v>
      </c>
      <c r="K185" s="236"/>
      <c r="L185" s="41"/>
      <c r="M185" s="237" t="s">
        <v>1</v>
      </c>
      <c r="N185" s="238" t="s">
        <v>40</v>
      </c>
      <c r="O185" s="88"/>
      <c r="P185" s="239">
        <f>O185*H185</f>
        <v>0</v>
      </c>
      <c r="Q185" s="239">
        <v>0</v>
      </c>
      <c r="R185" s="239">
        <f>Q185*H185</f>
        <v>0</v>
      </c>
      <c r="S185" s="239">
        <v>0.053999999999999999</v>
      </c>
      <c r="T185" s="240">
        <f>S185*H185</f>
        <v>0.216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1" t="s">
        <v>147</v>
      </c>
      <c r="AT185" s="241" t="s">
        <v>143</v>
      </c>
      <c r="AU185" s="241" t="s">
        <v>85</v>
      </c>
      <c r="AY185" s="14" t="s">
        <v>140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4" t="s">
        <v>83</v>
      </c>
      <c r="BK185" s="242">
        <f>ROUND(I185*H185,2)</f>
        <v>0</v>
      </c>
      <c r="BL185" s="14" t="s">
        <v>147</v>
      </c>
      <c r="BM185" s="241" t="s">
        <v>283</v>
      </c>
    </row>
    <row r="186" s="2" customFormat="1" ht="33" customHeight="1">
      <c r="A186" s="35"/>
      <c r="B186" s="36"/>
      <c r="C186" s="229" t="s">
        <v>284</v>
      </c>
      <c r="D186" s="229" t="s">
        <v>143</v>
      </c>
      <c r="E186" s="230" t="s">
        <v>285</v>
      </c>
      <c r="F186" s="231" t="s">
        <v>286</v>
      </c>
      <c r="G186" s="232" t="s">
        <v>146</v>
      </c>
      <c r="H186" s="233">
        <v>5</v>
      </c>
      <c r="I186" s="234"/>
      <c r="J186" s="235">
        <f>ROUND(I186*H186,2)</f>
        <v>0</v>
      </c>
      <c r="K186" s="236"/>
      <c r="L186" s="41"/>
      <c r="M186" s="237" t="s">
        <v>1</v>
      </c>
      <c r="N186" s="238" t="s">
        <v>40</v>
      </c>
      <c r="O186" s="88"/>
      <c r="P186" s="239">
        <f>O186*H186</f>
        <v>0</v>
      </c>
      <c r="Q186" s="239">
        <v>0</v>
      </c>
      <c r="R186" s="239">
        <f>Q186*H186</f>
        <v>0</v>
      </c>
      <c r="S186" s="239">
        <v>0.053999999999999999</v>
      </c>
      <c r="T186" s="240">
        <f>S186*H186</f>
        <v>0.27000000000000002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1" t="s">
        <v>147</v>
      </c>
      <c r="AT186" s="241" t="s">
        <v>143</v>
      </c>
      <c r="AU186" s="241" t="s">
        <v>85</v>
      </c>
      <c r="AY186" s="14" t="s">
        <v>140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4" t="s">
        <v>83</v>
      </c>
      <c r="BK186" s="242">
        <f>ROUND(I186*H186,2)</f>
        <v>0</v>
      </c>
      <c r="BL186" s="14" t="s">
        <v>147</v>
      </c>
      <c r="BM186" s="241" t="s">
        <v>287</v>
      </c>
    </row>
    <row r="187" s="2" customFormat="1" ht="21.75" customHeight="1">
      <c r="A187" s="35"/>
      <c r="B187" s="36"/>
      <c r="C187" s="229" t="s">
        <v>288</v>
      </c>
      <c r="D187" s="229" t="s">
        <v>143</v>
      </c>
      <c r="E187" s="230" t="s">
        <v>289</v>
      </c>
      <c r="F187" s="231" t="s">
        <v>290</v>
      </c>
      <c r="G187" s="232" t="s">
        <v>291</v>
      </c>
      <c r="H187" s="233">
        <v>0.050000000000000003</v>
      </c>
      <c r="I187" s="234"/>
      <c r="J187" s="235">
        <f>ROUND(I187*H187,2)</f>
        <v>0</v>
      </c>
      <c r="K187" s="236"/>
      <c r="L187" s="41"/>
      <c r="M187" s="237" t="s">
        <v>1</v>
      </c>
      <c r="N187" s="238" t="s">
        <v>40</v>
      </c>
      <c r="O187" s="88"/>
      <c r="P187" s="239">
        <f>O187*H187</f>
        <v>0</v>
      </c>
      <c r="Q187" s="239">
        <v>0</v>
      </c>
      <c r="R187" s="239">
        <f>Q187*H187</f>
        <v>0</v>
      </c>
      <c r="S187" s="239">
        <v>1</v>
      </c>
      <c r="T187" s="240">
        <f>S187*H187</f>
        <v>0.050000000000000003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1" t="s">
        <v>147</v>
      </c>
      <c r="AT187" s="241" t="s">
        <v>143</v>
      </c>
      <c r="AU187" s="241" t="s">
        <v>85</v>
      </c>
      <c r="AY187" s="14" t="s">
        <v>140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4" t="s">
        <v>83</v>
      </c>
      <c r="BK187" s="242">
        <f>ROUND(I187*H187,2)</f>
        <v>0</v>
      </c>
      <c r="BL187" s="14" t="s">
        <v>147</v>
      </c>
      <c r="BM187" s="241" t="s">
        <v>292</v>
      </c>
    </row>
    <row r="188" s="2" customFormat="1" ht="44.25" customHeight="1">
      <c r="A188" s="35"/>
      <c r="B188" s="36"/>
      <c r="C188" s="229" t="s">
        <v>293</v>
      </c>
      <c r="D188" s="229" t="s">
        <v>143</v>
      </c>
      <c r="E188" s="230" t="s">
        <v>294</v>
      </c>
      <c r="F188" s="231" t="s">
        <v>295</v>
      </c>
      <c r="G188" s="232" t="s">
        <v>151</v>
      </c>
      <c r="H188" s="233">
        <v>54</v>
      </c>
      <c r="I188" s="234"/>
      <c r="J188" s="235">
        <f>ROUND(I188*H188,2)</f>
        <v>0</v>
      </c>
      <c r="K188" s="236"/>
      <c r="L188" s="41"/>
      <c r="M188" s="237" t="s">
        <v>1</v>
      </c>
      <c r="N188" s="238" t="s">
        <v>40</v>
      </c>
      <c r="O188" s="88"/>
      <c r="P188" s="239">
        <f>O188*H188</f>
        <v>0</v>
      </c>
      <c r="Q188" s="239">
        <v>0</v>
      </c>
      <c r="R188" s="239">
        <f>Q188*H188</f>
        <v>0</v>
      </c>
      <c r="S188" s="239">
        <v>0.045999999999999999</v>
      </c>
      <c r="T188" s="240">
        <f>S188*H188</f>
        <v>2.484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1" t="s">
        <v>147</v>
      </c>
      <c r="AT188" s="241" t="s">
        <v>143</v>
      </c>
      <c r="AU188" s="241" t="s">
        <v>85</v>
      </c>
      <c r="AY188" s="14" t="s">
        <v>140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4" t="s">
        <v>83</v>
      </c>
      <c r="BK188" s="242">
        <f>ROUND(I188*H188,2)</f>
        <v>0</v>
      </c>
      <c r="BL188" s="14" t="s">
        <v>147</v>
      </c>
      <c r="BM188" s="241" t="s">
        <v>296</v>
      </c>
    </row>
    <row r="189" s="2" customFormat="1" ht="33" customHeight="1">
      <c r="A189" s="35"/>
      <c r="B189" s="36"/>
      <c r="C189" s="229" t="s">
        <v>297</v>
      </c>
      <c r="D189" s="229" t="s">
        <v>143</v>
      </c>
      <c r="E189" s="230" t="s">
        <v>298</v>
      </c>
      <c r="F189" s="231" t="s">
        <v>299</v>
      </c>
      <c r="G189" s="232" t="s">
        <v>151</v>
      </c>
      <c r="H189" s="233">
        <v>5</v>
      </c>
      <c r="I189" s="234"/>
      <c r="J189" s="235">
        <f>ROUND(I189*H189,2)</f>
        <v>0</v>
      </c>
      <c r="K189" s="236"/>
      <c r="L189" s="41"/>
      <c r="M189" s="237" t="s">
        <v>1</v>
      </c>
      <c r="N189" s="238" t="s">
        <v>40</v>
      </c>
      <c r="O189" s="88"/>
      <c r="P189" s="239">
        <f>O189*H189</f>
        <v>0</v>
      </c>
      <c r="Q189" s="239">
        <v>0</v>
      </c>
      <c r="R189" s="239">
        <f>Q189*H189</f>
        <v>0</v>
      </c>
      <c r="S189" s="239">
        <v>0.045999999999999999</v>
      </c>
      <c r="T189" s="240">
        <f>S189*H189</f>
        <v>0.22999999999999998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1" t="s">
        <v>147</v>
      </c>
      <c r="AT189" s="241" t="s">
        <v>143</v>
      </c>
      <c r="AU189" s="241" t="s">
        <v>85</v>
      </c>
      <c r="AY189" s="14" t="s">
        <v>140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4" t="s">
        <v>83</v>
      </c>
      <c r="BK189" s="242">
        <f>ROUND(I189*H189,2)</f>
        <v>0</v>
      </c>
      <c r="BL189" s="14" t="s">
        <v>147</v>
      </c>
      <c r="BM189" s="241" t="s">
        <v>300</v>
      </c>
    </row>
    <row r="190" s="2" customFormat="1" ht="33" customHeight="1">
      <c r="A190" s="35"/>
      <c r="B190" s="36"/>
      <c r="C190" s="229" t="s">
        <v>301</v>
      </c>
      <c r="D190" s="229" t="s">
        <v>143</v>
      </c>
      <c r="E190" s="230" t="s">
        <v>302</v>
      </c>
      <c r="F190" s="231" t="s">
        <v>303</v>
      </c>
      <c r="G190" s="232" t="s">
        <v>151</v>
      </c>
      <c r="H190" s="233">
        <v>58</v>
      </c>
      <c r="I190" s="234"/>
      <c r="J190" s="235">
        <f>ROUND(I190*H190,2)</f>
        <v>0</v>
      </c>
      <c r="K190" s="236"/>
      <c r="L190" s="41"/>
      <c r="M190" s="237" t="s">
        <v>1</v>
      </c>
      <c r="N190" s="238" t="s">
        <v>40</v>
      </c>
      <c r="O190" s="88"/>
      <c r="P190" s="239">
        <f>O190*H190</f>
        <v>0</v>
      </c>
      <c r="Q190" s="239">
        <v>0</v>
      </c>
      <c r="R190" s="239">
        <f>Q190*H190</f>
        <v>0</v>
      </c>
      <c r="S190" s="239">
        <v>0.068000000000000005</v>
      </c>
      <c r="T190" s="240">
        <f>S190*H190</f>
        <v>3.9440000000000004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1" t="s">
        <v>147</v>
      </c>
      <c r="AT190" s="241" t="s">
        <v>143</v>
      </c>
      <c r="AU190" s="241" t="s">
        <v>85</v>
      </c>
      <c r="AY190" s="14" t="s">
        <v>140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4" t="s">
        <v>83</v>
      </c>
      <c r="BK190" s="242">
        <f>ROUND(I190*H190,2)</f>
        <v>0</v>
      </c>
      <c r="BL190" s="14" t="s">
        <v>147</v>
      </c>
      <c r="BM190" s="241" t="s">
        <v>304</v>
      </c>
    </row>
    <row r="191" s="12" customFormat="1" ht="22.8" customHeight="1">
      <c r="A191" s="12"/>
      <c r="B191" s="213"/>
      <c r="C191" s="214"/>
      <c r="D191" s="215" t="s">
        <v>74</v>
      </c>
      <c r="E191" s="227" t="s">
        <v>305</v>
      </c>
      <c r="F191" s="227" t="s">
        <v>306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SUM(P192:P198)</f>
        <v>0</v>
      </c>
      <c r="Q191" s="221"/>
      <c r="R191" s="222">
        <f>SUM(R192:R198)</f>
        <v>0</v>
      </c>
      <c r="S191" s="221"/>
      <c r="T191" s="223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74</v>
      </c>
      <c r="AU191" s="225" t="s">
        <v>83</v>
      </c>
      <c r="AY191" s="224" t="s">
        <v>140</v>
      </c>
      <c r="BK191" s="226">
        <f>SUM(BK192:BK198)</f>
        <v>0</v>
      </c>
    </row>
    <row r="192" s="2" customFormat="1" ht="21.75" customHeight="1">
      <c r="A192" s="35"/>
      <c r="B192" s="36"/>
      <c r="C192" s="229" t="s">
        <v>307</v>
      </c>
      <c r="D192" s="229" t="s">
        <v>143</v>
      </c>
      <c r="E192" s="230" t="s">
        <v>308</v>
      </c>
      <c r="F192" s="231" t="s">
        <v>309</v>
      </c>
      <c r="G192" s="232" t="s">
        <v>291</v>
      </c>
      <c r="H192" s="233">
        <v>33.347000000000001</v>
      </c>
      <c r="I192" s="234"/>
      <c r="J192" s="235">
        <f>ROUND(I192*H192,2)</f>
        <v>0</v>
      </c>
      <c r="K192" s="236"/>
      <c r="L192" s="41"/>
      <c r="M192" s="237" t="s">
        <v>1</v>
      </c>
      <c r="N192" s="238" t="s">
        <v>40</v>
      </c>
      <c r="O192" s="88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1" t="s">
        <v>147</v>
      </c>
      <c r="AT192" s="241" t="s">
        <v>143</v>
      </c>
      <c r="AU192" s="241" t="s">
        <v>85</v>
      </c>
      <c r="AY192" s="14" t="s">
        <v>140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4" t="s">
        <v>83</v>
      </c>
      <c r="BK192" s="242">
        <f>ROUND(I192*H192,2)</f>
        <v>0</v>
      </c>
      <c r="BL192" s="14" t="s">
        <v>147</v>
      </c>
      <c r="BM192" s="241" t="s">
        <v>310</v>
      </c>
    </row>
    <row r="193" s="2" customFormat="1" ht="21.75" customHeight="1">
      <c r="A193" s="35"/>
      <c r="B193" s="36"/>
      <c r="C193" s="229" t="s">
        <v>311</v>
      </c>
      <c r="D193" s="229" t="s">
        <v>143</v>
      </c>
      <c r="E193" s="230" t="s">
        <v>312</v>
      </c>
      <c r="F193" s="231" t="s">
        <v>313</v>
      </c>
      <c r="G193" s="232" t="s">
        <v>291</v>
      </c>
      <c r="H193" s="233">
        <v>33.347000000000001</v>
      </c>
      <c r="I193" s="234"/>
      <c r="J193" s="235">
        <f>ROUND(I193*H193,2)</f>
        <v>0</v>
      </c>
      <c r="K193" s="236"/>
      <c r="L193" s="41"/>
      <c r="M193" s="237" t="s">
        <v>1</v>
      </c>
      <c r="N193" s="238" t="s">
        <v>40</v>
      </c>
      <c r="O193" s="88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1" t="s">
        <v>147</v>
      </c>
      <c r="AT193" s="241" t="s">
        <v>143</v>
      </c>
      <c r="AU193" s="241" t="s">
        <v>85</v>
      </c>
      <c r="AY193" s="14" t="s">
        <v>140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4" t="s">
        <v>83</v>
      </c>
      <c r="BK193" s="242">
        <f>ROUND(I193*H193,2)</f>
        <v>0</v>
      </c>
      <c r="BL193" s="14" t="s">
        <v>147</v>
      </c>
      <c r="BM193" s="241" t="s">
        <v>314</v>
      </c>
    </row>
    <row r="194" s="2" customFormat="1" ht="21.75" customHeight="1">
      <c r="A194" s="35"/>
      <c r="B194" s="36"/>
      <c r="C194" s="229" t="s">
        <v>315</v>
      </c>
      <c r="D194" s="229" t="s">
        <v>143</v>
      </c>
      <c r="E194" s="230" t="s">
        <v>316</v>
      </c>
      <c r="F194" s="231" t="s">
        <v>317</v>
      </c>
      <c r="G194" s="232" t="s">
        <v>291</v>
      </c>
      <c r="H194" s="233">
        <v>33.347000000000001</v>
      </c>
      <c r="I194" s="234"/>
      <c r="J194" s="235">
        <f>ROUND(I194*H194,2)</f>
        <v>0</v>
      </c>
      <c r="K194" s="236"/>
      <c r="L194" s="41"/>
      <c r="M194" s="237" t="s">
        <v>1</v>
      </c>
      <c r="N194" s="238" t="s">
        <v>40</v>
      </c>
      <c r="O194" s="88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1" t="s">
        <v>147</v>
      </c>
      <c r="AT194" s="241" t="s">
        <v>143</v>
      </c>
      <c r="AU194" s="241" t="s">
        <v>85</v>
      </c>
      <c r="AY194" s="14" t="s">
        <v>140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4" t="s">
        <v>83</v>
      </c>
      <c r="BK194" s="242">
        <f>ROUND(I194*H194,2)</f>
        <v>0</v>
      </c>
      <c r="BL194" s="14" t="s">
        <v>147</v>
      </c>
      <c r="BM194" s="241" t="s">
        <v>318</v>
      </c>
    </row>
    <row r="195" s="2" customFormat="1" ht="21.75" customHeight="1">
      <c r="A195" s="35"/>
      <c r="B195" s="36"/>
      <c r="C195" s="229" t="s">
        <v>319</v>
      </c>
      <c r="D195" s="229" t="s">
        <v>143</v>
      </c>
      <c r="E195" s="230" t="s">
        <v>320</v>
      </c>
      <c r="F195" s="231" t="s">
        <v>321</v>
      </c>
      <c r="G195" s="232" t="s">
        <v>291</v>
      </c>
      <c r="H195" s="233">
        <v>33.347000000000001</v>
      </c>
      <c r="I195" s="234"/>
      <c r="J195" s="235">
        <f>ROUND(I195*H195,2)</f>
        <v>0</v>
      </c>
      <c r="K195" s="236"/>
      <c r="L195" s="41"/>
      <c r="M195" s="237" t="s">
        <v>1</v>
      </c>
      <c r="N195" s="238" t="s">
        <v>40</v>
      </c>
      <c r="O195" s="88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1" t="s">
        <v>147</v>
      </c>
      <c r="AT195" s="241" t="s">
        <v>143</v>
      </c>
      <c r="AU195" s="241" t="s">
        <v>85</v>
      </c>
      <c r="AY195" s="14" t="s">
        <v>140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4" t="s">
        <v>83</v>
      </c>
      <c r="BK195" s="242">
        <f>ROUND(I195*H195,2)</f>
        <v>0</v>
      </c>
      <c r="BL195" s="14" t="s">
        <v>147</v>
      </c>
      <c r="BM195" s="241" t="s">
        <v>322</v>
      </c>
    </row>
    <row r="196" s="2" customFormat="1" ht="33" customHeight="1">
      <c r="A196" s="35"/>
      <c r="B196" s="36"/>
      <c r="C196" s="229" t="s">
        <v>323</v>
      </c>
      <c r="D196" s="229" t="s">
        <v>143</v>
      </c>
      <c r="E196" s="230" t="s">
        <v>324</v>
      </c>
      <c r="F196" s="231" t="s">
        <v>325</v>
      </c>
      <c r="G196" s="232" t="s">
        <v>291</v>
      </c>
      <c r="H196" s="233">
        <v>31.5</v>
      </c>
      <c r="I196" s="234"/>
      <c r="J196" s="235">
        <f>ROUND(I196*H196,2)</f>
        <v>0</v>
      </c>
      <c r="K196" s="236"/>
      <c r="L196" s="41"/>
      <c r="M196" s="237" t="s">
        <v>1</v>
      </c>
      <c r="N196" s="238" t="s">
        <v>40</v>
      </c>
      <c r="O196" s="88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1" t="s">
        <v>147</v>
      </c>
      <c r="AT196" s="241" t="s">
        <v>143</v>
      </c>
      <c r="AU196" s="241" t="s">
        <v>85</v>
      </c>
      <c r="AY196" s="14" t="s">
        <v>140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4" t="s">
        <v>83</v>
      </c>
      <c r="BK196" s="242">
        <f>ROUND(I196*H196,2)</f>
        <v>0</v>
      </c>
      <c r="BL196" s="14" t="s">
        <v>147</v>
      </c>
      <c r="BM196" s="241" t="s">
        <v>326</v>
      </c>
    </row>
    <row r="197" s="2" customFormat="1" ht="33" customHeight="1">
      <c r="A197" s="35"/>
      <c r="B197" s="36"/>
      <c r="C197" s="229" t="s">
        <v>327</v>
      </c>
      <c r="D197" s="229" t="s">
        <v>143</v>
      </c>
      <c r="E197" s="230" t="s">
        <v>328</v>
      </c>
      <c r="F197" s="231" t="s">
        <v>329</v>
      </c>
      <c r="G197" s="232" t="s">
        <v>291</v>
      </c>
      <c r="H197" s="233">
        <v>0.5</v>
      </c>
      <c r="I197" s="234"/>
      <c r="J197" s="235">
        <f>ROUND(I197*H197,2)</f>
        <v>0</v>
      </c>
      <c r="K197" s="236"/>
      <c r="L197" s="41"/>
      <c r="M197" s="237" t="s">
        <v>1</v>
      </c>
      <c r="N197" s="238" t="s">
        <v>40</v>
      </c>
      <c r="O197" s="88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1" t="s">
        <v>147</v>
      </c>
      <c r="AT197" s="241" t="s">
        <v>143</v>
      </c>
      <c r="AU197" s="241" t="s">
        <v>85</v>
      </c>
      <c r="AY197" s="14" t="s">
        <v>140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4" t="s">
        <v>83</v>
      </c>
      <c r="BK197" s="242">
        <f>ROUND(I197*H197,2)</f>
        <v>0</v>
      </c>
      <c r="BL197" s="14" t="s">
        <v>147</v>
      </c>
      <c r="BM197" s="241" t="s">
        <v>330</v>
      </c>
    </row>
    <row r="198" s="2" customFormat="1" ht="33" customHeight="1">
      <c r="A198" s="35"/>
      <c r="B198" s="36"/>
      <c r="C198" s="229" t="s">
        <v>331</v>
      </c>
      <c r="D198" s="229" t="s">
        <v>143</v>
      </c>
      <c r="E198" s="230" t="s">
        <v>332</v>
      </c>
      <c r="F198" s="231" t="s">
        <v>333</v>
      </c>
      <c r="G198" s="232" t="s">
        <v>291</v>
      </c>
      <c r="H198" s="233">
        <v>0.93600000000000005</v>
      </c>
      <c r="I198" s="234"/>
      <c r="J198" s="235">
        <f>ROUND(I198*H198,2)</f>
        <v>0</v>
      </c>
      <c r="K198" s="236"/>
      <c r="L198" s="41"/>
      <c r="M198" s="237" t="s">
        <v>1</v>
      </c>
      <c r="N198" s="238" t="s">
        <v>40</v>
      </c>
      <c r="O198" s="88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1" t="s">
        <v>147</v>
      </c>
      <c r="AT198" s="241" t="s">
        <v>143</v>
      </c>
      <c r="AU198" s="241" t="s">
        <v>85</v>
      </c>
      <c r="AY198" s="14" t="s">
        <v>140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4" t="s">
        <v>83</v>
      </c>
      <c r="BK198" s="242">
        <f>ROUND(I198*H198,2)</f>
        <v>0</v>
      </c>
      <c r="BL198" s="14" t="s">
        <v>147</v>
      </c>
      <c r="BM198" s="241" t="s">
        <v>334</v>
      </c>
    </row>
    <row r="199" s="12" customFormat="1" ht="22.8" customHeight="1">
      <c r="A199" s="12"/>
      <c r="B199" s="213"/>
      <c r="C199" s="214"/>
      <c r="D199" s="215" t="s">
        <v>74</v>
      </c>
      <c r="E199" s="227" t="s">
        <v>335</v>
      </c>
      <c r="F199" s="227" t="s">
        <v>336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SUM(P200:P201)</f>
        <v>0</v>
      </c>
      <c r="Q199" s="221"/>
      <c r="R199" s="222">
        <f>SUM(R200:R201)</f>
        <v>0</v>
      </c>
      <c r="S199" s="221"/>
      <c r="T199" s="223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83</v>
      </c>
      <c r="AT199" s="225" t="s">
        <v>74</v>
      </c>
      <c r="AU199" s="225" t="s">
        <v>83</v>
      </c>
      <c r="AY199" s="224" t="s">
        <v>140</v>
      </c>
      <c r="BK199" s="226">
        <f>SUM(BK200:BK201)</f>
        <v>0</v>
      </c>
    </row>
    <row r="200" s="2" customFormat="1" ht="21.75" customHeight="1">
      <c r="A200" s="35"/>
      <c r="B200" s="36"/>
      <c r="C200" s="229" t="s">
        <v>337</v>
      </c>
      <c r="D200" s="229" t="s">
        <v>143</v>
      </c>
      <c r="E200" s="230" t="s">
        <v>338</v>
      </c>
      <c r="F200" s="231" t="s">
        <v>339</v>
      </c>
      <c r="G200" s="232" t="s">
        <v>291</v>
      </c>
      <c r="H200" s="233">
        <v>18.989999999999998</v>
      </c>
      <c r="I200" s="234"/>
      <c r="J200" s="235">
        <f>ROUND(I200*H200,2)</f>
        <v>0</v>
      </c>
      <c r="K200" s="236"/>
      <c r="L200" s="41"/>
      <c r="M200" s="237" t="s">
        <v>1</v>
      </c>
      <c r="N200" s="238" t="s">
        <v>40</v>
      </c>
      <c r="O200" s="88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1" t="s">
        <v>147</v>
      </c>
      <c r="AT200" s="241" t="s">
        <v>143</v>
      </c>
      <c r="AU200" s="241" t="s">
        <v>85</v>
      </c>
      <c r="AY200" s="14" t="s">
        <v>140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4" t="s">
        <v>83</v>
      </c>
      <c r="BK200" s="242">
        <f>ROUND(I200*H200,2)</f>
        <v>0</v>
      </c>
      <c r="BL200" s="14" t="s">
        <v>147</v>
      </c>
      <c r="BM200" s="241" t="s">
        <v>340</v>
      </c>
    </row>
    <row r="201" s="2" customFormat="1" ht="21.75" customHeight="1">
      <c r="A201" s="35"/>
      <c r="B201" s="36"/>
      <c r="C201" s="229" t="s">
        <v>341</v>
      </c>
      <c r="D201" s="229" t="s">
        <v>143</v>
      </c>
      <c r="E201" s="230" t="s">
        <v>342</v>
      </c>
      <c r="F201" s="231" t="s">
        <v>343</v>
      </c>
      <c r="G201" s="232" t="s">
        <v>291</v>
      </c>
      <c r="H201" s="233">
        <v>18.989999999999998</v>
      </c>
      <c r="I201" s="234"/>
      <c r="J201" s="235">
        <f>ROUND(I201*H201,2)</f>
        <v>0</v>
      </c>
      <c r="K201" s="236"/>
      <c r="L201" s="41"/>
      <c r="M201" s="237" t="s">
        <v>1</v>
      </c>
      <c r="N201" s="238" t="s">
        <v>40</v>
      </c>
      <c r="O201" s="88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1" t="s">
        <v>147</v>
      </c>
      <c r="AT201" s="241" t="s">
        <v>143</v>
      </c>
      <c r="AU201" s="241" t="s">
        <v>85</v>
      </c>
      <c r="AY201" s="14" t="s">
        <v>140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4" t="s">
        <v>83</v>
      </c>
      <c r="BK201" s="242">
        <f>ROUND(I201*H201,2)</f>
        <v>0</v>
      </c>
      <c r="BL201" s="14" t="s">
        <v>147</v>
      </c>
      <c r="BM201" s="241" t="s">
        <v>344</v>
      </c>
    </row>
    <row r="202" s="12" customFormat="1" ht="25.92" customHeight="1">
      <c r="A202" s="12"/>
      <c r="B202" s="213"/>
      <c r="C202" s="214"/>
      <c r="D202" s="215" t="s">
        <v>74</v>
      </c>
      <c r="E202" s="216" t="s">
        <v>345</v>
      </c>
      <c r="F202" s="216" t="s">
        <v>346</v>
      </c>
      <c r="G202" s="214"/>
      <c r="H202" s="214"/>
      <c r="I202" s="217"/>
      <c r="J202" s="218">
        <f>BK202</f>
        <v>0</v>
      </c>
      <c r="K202" s="214"/>
      <c r="L202" s="219"/>
      <c r="M202" s="220"/>
      <c r="N202" s="221"/>
      <c r="O202" s="221"/>
      <c r="P202" s="222">
        <f>P203+P210+P226+P240+P269+P276+P284+P291+P314+P330+P332+P347+P371+P382+P402+P416+P426+P436</f>
        <v>0</v>
      </c>
      <c r="Q202" s="221"/>
      <c r="R202" s="222">
        <f>R203+R210+R226+R240+R269+R276+R284+R291+R314+R330+R332+R347+R371+R382+R402+R416+R426+R436</f>
        <v>6.4153193999999996</v>
      </c>
      <c r="S202" s="221"/>
      <c r="T202" s="223">
        <f>T203+T210+T226+T240+T269+T276+T284+T291+T314+T330+T332+T347+T371+T382+T402+T416+T426+T436</f>
        <v>7.5207870000000012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85</v>
      </c>
      <c r="AT202" s="225" t="s">
        <v>74</v>
      </c>
      <c r="AU202" s="225" t="s">
        <v>75</v>
      </c>
      <c r="AY202" s="224" t="s">
        <v>140</v>
      </c>
      <c r="BK202" s="226">
        <f>BK203+BK210+BK226+BK240+BK269+BK276+BK284+BK291+BK314+BK330+BK332+BK347+BK371+BK382+BK402+BK416+BK426+BK436</f>
        <v>0</v>
      </c>
    </row>
    <row r="203" s="12" customFormat="1" ht="22.8" customHeight="1">
      <c r="A203" s="12"/>
      <c r="B203" s="213"/>
      <c r="C203" s="214"/>
      <c r="D203" s="215" t="s">
        <v>74</v>
      </c>
      <c r="E203" s="227" t="s">
        <v>347</v>
      </c>
      <c r="F203" s="227" t="s">
        <v>348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SUM(P204:P209)</f>
        <v>0</v>
      </c>
      <c r="Q203" s="221"/>
      <c r="R203" s="222">
        <f>SUM(R204:R209)</f>
        <v>0.028419999999999997</v>
      </c>
      <c r="S203" s="221"/>
      <c r="T203" s="223">
        <f>SUM(T204:T209)</f>
        <v>1.016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85</v>
      </c>
      <c r="AT203" s="225" t="s">
        <v>74</v>
      </c>
      <c r="AU203" s="225" t="s">
        <v>83</v>
      </c>
      <c r="AY203" s="224" t="s">
        <v>140</v>
      </c>
      <c r="BK203" s="226">
        <f>SUM(BK204:BK209)</f>
        <v>0</v>
      </c>
    </row>
    <row r="204" s="2" customFormat="1" ht="21.75" customHeight="1">
      <c r="A204" s="35"/>
      <c r="B204" s="36"/>
      <c r="C204" s="229" t="s">
        <v>349</v>
      </c>
      <c r="D204" s="229" t="s">
        <v>143</v>
      </c>
      <c r="E204" s="230" t="s">
        <v>350</v>
      </c>
      <c r="F204" s="231" t="s">
        <v>351</v>
      </c>
      <c r="G204" s="232" t="s">
        <v>155</v>
      </c>
      <c r="H204" s="233">
        <v>100</v>
      </c>
      <c r="I204" s="234"/>
      <c r="J204" s="235">
        <f>ROUND(I204*H204,2)</f>
        <v>0</v>
      </c>
      <c r="K204" s="236"/>
      <c r="L204" s="41"/>
      <c r="M204" s="237" t="s">
        <v>1</v>
      </c>
      <c r="N204" s="238" t="s">
        <v>40</v>
      </c>
      <c r="O204" s="88"/>
      <c r="P204" s="239">
        <f>O204*H204</f>
        <v>0</v>
      </c>
      <c r="Q204" s="239">
        <v>0</v>
      </c>
      <c r="R204" s="239">
        <f>Q204*H204</f>
        <v>0</v>
      </c>
      <c r="S204" s="239">
        <v>0.0053</v>
      </c>
      <c r="T204" s="240">
        <f>S204*H204</f>
        <v>0.53000000000000003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1" t="s">
        <v>173</v>
      </c>
      <c r="AT204" s="241" t="s">
        <v>143</v>
      </c>
      <c r="AU204" s="241" t="s">
        <v>85</v>
      </c>
      <c r="AY204" s="14" t="s">
        <v>140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4" t="s">
        <v>83</v>
      </c>
      <c r="BK204" s="242">
        <f>ROUND(I204*H204,2)</f>
        <v>0</v>
      </c>
      <c r="BL204" s="14" t="s">
        <v>173</v>
      </c>
      <c r="BM204" s="241" t="s">
        <v>352</v>
      </c>
    </row>
    <row r="205" s="2" customFormat="1" ht="21.75" customHeight="1">
      <c r="A205" s="35"/>
      <c r="B205" s="36"/>
      <c r="C205" s="229" t="s">
        <v>353</v>
      </c>
      <c r="D205" s="229" t="s">
        <v>143</v>
      </c>
      <c r="E205" s="230" t="s">
        <v>354</v>
      </c>
      <c r="F205" s="231" t="s">
        <v>355</v>
      </c>
      <c r="G205" s="232" t="s">
        <v>151</v>
      </c>
      <c r="H205" s="233">
        <v>10</v>
      </c>
      <c r="I205" s="234"/>
      <c r="J205" s="235">
        <f>ROUND(I205*H205,2)</f>
        <v>0</v>
      </c>
      <c r="K205" s="236"/>
      <c r="L205" s="41"/>
      <c r="M205" s="237" t="s">
        <v>1</v>
      </c>
      <c r="N205" s="238" t="s">
        <v>40</v>
      </c>
      <c r="O205" s="88"/>
      <c r="P205" s="239">
        <f>O205*H205</f>
        <v>0</v>
      </c>
      <c r="Q205" s="239">
        <v>0.00019000000000000001</v>
      </c>
      <c r="R205" s="239">
        <f>Q205*H205</f>
        <v>0.0019000000000000002</v>
      </c>
      <c r="S205" s="239">
        <v>0</v>
      </c>
      <c r="T205" s="24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1" t="s">
        <v>173</v>
      </c>
      <c r="AT205" s="241" t="s">
        <v>143</v>
      </c>
      <c r="AU205" s="241" t="s">
        <v>85</v>
      </c>
      <c r="AY205" s="14" t="s">
        <v>140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4" t="s">
        <v>83</v>
      </c>
      <c r="BK205" s="242">
        <f>ROUND(I205*H205,2)</f>
        <v>0</v>
      </c>
      <c r="BL205" s="14" t="s">
        <v>173</v>
      </c>
      <c r="BM205" s="241" t="s">
        <v>356</v>
      </c>
    </row>
    <row r="206" s="2" customFormat="1" ht="21.75" customHeight="1">
      <c r="A206" s="35"/>
      <c r="B206" s="36"/>
      <c r="C206" s="243" t="s">
        <v>357</v>
      </c>
      <c r="D206" s="243" t="s">
        <v>238</v>
      </c>
      <c r="E206" s="244" t="s">
        <v>358</v>
      </c>
      <c r="F206" s="245" t="s">
        <v>359</v>
      </c>
      <c r="G206" s="246" t="s">
        <v>151</v>
      </c>
      <c r="H206" s="247">
        <v>10.199999999999999</v>
      </c>
      <c r="I206" s="248"/>
      <c r="J206" s="249">
        <f>ROUND(I206*H206,2)</f>
        <v>0</v>
      </c>
      <c r="K206" s="250"/>
      <c r="L206" s="251"/>
      <c r="M206" s="252" t="s">
        <v>1</v>
      </c>
      <c r="N206" s="253" t="s">
        <v>40</v>
      </c>
      <c r="O206" s="88"/>
      <c r="P206" s="239">
        <f>O206*H206</f>
        <v>0</v>
      </c>
      <c r="Q206" s="239">
        <v>0.0025999999999999999</v>
      </c>
      <c r="R206" s="239">
        <f>Q206*H206</f>
        <v>0.026519999999999998</v>
      </c>
      <c r="S206" s="239">
        <v>0</v>
      </c>
      <c r="T206" s="24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1" t="s">
        <v>272</v>
      </c>
      <c r="AT206" s="241" t="s">
        <v>238</v>
      </c>
      <c r="AU206" s="241" t="s">
        <v>85</v>
      </c>
      <c r="AY206" s="14" t="s">
        <v>140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4" t="s">
        <v>83</v>
      </c>
      <c r="BK206" s="242">
        <f>ROUND(I206*H206,2)</f>
        <v>0</v>
      </c>
      <c r="BL206" s="14" t="s">
        <v>173</v>
      </c>
      <c r="BM206" s="241" t="s">
        <v>360</v>
      </c>
    </row>
    <row r="207" s="2" customFormat="1" ht="21.75" customHeight="1">
      <c r="A207" s="35"/>
      <c r="B207" s="36"/>
      <c r="C207" s="229" t="s">
        <v>361</v>
      </c>
      <c r="D207" s="229" t="s">
        <v>143</v>
      </c>
      <c r="E207" s="230" t="s">
        <v>362</v>
      </c>
      <c r="F207" s="231" t="s">
        <v>363</v>
      </c>
      <c r="G207" s="232" t="s">
        <v>151</v>
      </c>
      <c r="H207" s="233">
        <v>20</v>
      </c>
      <c r="I207" s="234"/>
      <c r="J207" s="235">
        <f>ROUND(I207*H207,2)</f>
        <v>0</v>
      </c>
      <c r="K207" s="236"/>
      <c r="L207" s="41"/>
      <c r="M207" s="237" t="s">
        <v>1</v>
      </c>
      <c r="N207" s="238" t="s">
        <v>40</v>
      </c>
      <c r="O207" s="88"/>
      <c r="P207" s="239">
        <f>O207*H207</f>
        <v>0</v>
      </c>
      <c r="Q207" s="239">
        <v>0</v>
      </c>
      <c r="R207" s="239">
        <f>Q207*H207</f>
        <v>0</v>
      </c>
      <c r="S207" s="239">
        <v>0.024299999999999999</v>
      </c>
      <c r="T207" s="240">
        <f>S207*H207</f>
        <v>0.48599999999999999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1" t="s">
        <v>173</v>
      </c>
      <c r="AT207" s="241" t="s">
        <v>143</v>
      </c>
      <c r="AU207" s="241" t="s">
        <v>85</v>
      </c>
      <c r="AY207" s="14" t="s">
        <v>140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4" t="s">
        <v>83</v>
      </c>
      <c r="BK207" s="242">
        <f>ROUND(I207*H207,2)</f>
        <v>0</v>
      </c>
      <c r="BL207" s="14" t="s">
        <v>173</v>
      </c>
      <c r="BM207" s="241" t="s">
        <v>364</v>
      </c>
    </row>
    <row r="208" s="2" customFormat="1" ht="21.75" customHeight="1">
      <c r="A208" s="35"/>
      <c r="B208" s="36"/>
      <c r="C208" s="229" t="s">
        <v>365</v>
      </c>
      <c r="D208" s="229" t="s">
        <v>143</v>
      </c>
      <c r="E208" s="230" t="s">
        <v>366</v>
      </c>
      <c r="F208" s="231" t="s">
        <v>367</v>
      </c>
      <c r="G208" s="232" t="s">
        <v>368</v>
      </c>
      <c r="H208" s="254"/>
      <c r="I208" s="234"/>
      <c r="J208" s="235">
        <f>ROUND(I208*H208,2)</f>
        <v>0</v>
      </c>
      <c r="K208" s="236"/>
      <c r="L208" s="41"/>
      <c r="M208" s="237" t="s">
        <v>1</v>
      </c>
      <c r="N208" s="238" t="s">
        <v>40</v>
      </c>
      <c r="O208" s="88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1" t="s">
        <v>173</v>
      </c>
      <c r="AT208" s="241" t="s">
        <v>143</v>
      </c>
      <c r="AU208" s="241" t="s">
        <v>85</v>
      </c>
      <c r="AY208" s="14" t="s">
        <v>140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4" t="s">
        <v>83</v>
      </c>
      <c r="BK208" s="242">
        <f>ROUND(I208*H208,2)</f>
        <v>0</v>
      </c>
      <c r="BL208" s="14" t="s">
        <v>173</v>
      </c>
      <c r="BM208" s="241" t="s">
        <v>369</v>
      </c>
    </row>
    <row r="209" s="2" customFormat="1" ht="21.75" customHeight="1">
      <c r="A209" s="35"/>
      <c r="B209" s="36"/>
      <c r="C209" s="229" t="s">
        <v>370</v>
      </c>
      <c r="D209" s="229" t="s">
        <v>143</v>
      </c>
      <c r="E209" s="230" t="s">
        <v>371</v>
      </c>
      <c r="F209" s="231" t="s">
        <v>372</v>
      </c>
      <c r="G209" s="232" t="s">
        <v>368</v>
      </c>
      <c r="H209" s="254"/>
      <c r="I209" s="234"/>
      <c r="J209" s="235">
        <f>ROUND(I209*H209,2)</f>
        <v>0</v>
      </c>
      <c r="K209" s="236"/>
      <c r="L209" s="41"/>
      <c r="M209" s="237" t="s">
        <v>1</v>
      </c>
      <c r="N209" s="238" t="s">
        <v>40</v>
      </c>
      <c r="O209" s="88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1" t="s">
        <v>173</v>
      </c>
      <c r="AT209" s="241" t="s">
        <v>143</v>
      </c>
      <c r="AU209" s="241" t="s">
        <v>85</v>
      </c>
      <c r="AY209" s="14" t="s">
        <v>140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4" t="s">
        <v>83</v>
      </c>
      <c r="BK209" s="242">
        <f>ROUND(I209*H209,2)</f>
        <v>0</v>
      </c>
      <c r="BL209" s="14" t="s">
        <v>173</v>
      </c>
      <c r="BM209" s="241" t="s">
        <v>373</v>
      </c>
    </row>
    <row r="210" s="12" customFormat="1" ht="22.8" customHeight="1">
      <c r="A210" s="12"/>
      <c r="B210" s="213"/>
      <c r="C210" s="214"/>
      <c r="D210" s="215" t="s">
        <v>74</v>
      </c>
      <c r="E210" s="227" t="s">
        <v>374</v>
      </c>
      <c r="F210" s="227" t="s">
        <v>375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SUM(P211:P225)</f>
        <v>0</v>
      </c>
      <c r="Q210" s="221"/>
      <c r="R210" s="222">
        <f>SUM(R211:R225)</f>
        <v>0.028000000000000001</v>
      </c>
      <c r="S210" s="221"/>
      <c r="T210" s="223">
        <f>SUM(T211:T225)</f>
        <v>1.95452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74</v>
      </c>
      <c r="AU210" s="225" t="s">
        <v>83</v>
      </c>
      <c r="AY210" s="224" t="s">
        <v>140</v>
      </c>
      <c r="BK210" s="226">
        <f>SUM(BK211:BK225)</f>
        <v>0</v>
      </c>
    </row>
    <row r="211" s="2" customFormat="1" ht="33" customHeight="1">
      <c r="A211" s="35"/>
      <c r="B211" s="36"/>
      <c r="C211" s="229" t="s">
        <v>376</v>
      </c>
      <c r="D211" s="229" t="s">
        <v>143</v>
      </c>
      <c r="E211" s="230" t="s">
        <v>377</v>
      </c>
      <c r="F211" s="231" t="s">
        <v>378</v>
      </c>
      <c r="G211" s="232" t="s">
        <v>246</v>
      </c>
      <c r="H211" s="233">
        <v>1</v>
      </c>
      <c r="I211" s="234"/>
      <c r="J211" s="235">
        <f>ROUND(I211*H211,2)</f>
        <v>0</v>
      </c>
      <c r="K211" s="236"/>
      <c r="L211" s="41"/>
      <c r="M211" s="237" t="s">
        <v>1</v>
      </c>
      <c r="N211" s="238" t="s">
        <v>40</v>
      </c>
      <c r="O211" s="88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1" t="s">
        <v>173</v>
      </c>
      <c r="AT211" s="241" t="s">
        <v>143</v>
      </c>
      <c r="AU211" s="241" t="s">
        <v>85</v>
      </c>
      <c r="AY211" s="14" t="s">
        <v>140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4" t="s">
        <v>83</v>
      </c>
      <c r="BK211" s="242">
        <f>ROUND(I211*H211,2)</f>
        <v>0</v>
      </c>
      <c r="BL211" s="14" t="s">
        <v>173</v>
      </c>
      <c r="BM211" s="241" t="s">
        <v>379</v>
      </c>
    </row>
    <row r="212" s="2" customFormat="1" ht="21.75" customHeight="1">
      <c r="A212" s="35"/>
      <c r="B212" s="36"/>
      <c r="C212" s="229" t="s">
        <v>380</v>
      </c>
      <c r="D212" s="229" t="s">
        <v>143</v>
      </c>
      <c r="E212" s="230" t="s">
        <v>381</v>
      </c>
      <c r="F212" s="231" t="s">
        <v>382</v>
      </c>
      <c r="G212" s="232" t="s">
        <v>146</v>
      </c>
      <c r="H212" s="233">
        <v>2</v>
      </c>
      <c r="I212" s="234"/>
      <c r="J212" s="235">
        <f>ROUND(I212*H212,2)</f>
        <v>0</v>
      </c>
      <c r="K212" s="236"/>
      <c r="L212" s="41"/>
      <c r="M212" s="237" t="s">
        <v>1</v>
      </c>
      <c r="N212" s="238" t="s">
        <v>40</v>
      </c>
      <c r="O212" s="88"/>
      <c r="P212" s="239">
        <f>O212*H212</f>
        <v>0</v>
      </c>
      <c r="Q212" s="239">
        <v>0.00058</v>
      </c>
      <c r="R212" s="239">
        <f>Q212*H212</f>
        <v>0.00116</v>
      </c>
      <c r="S212" s="239">
        <v>0.00042000000000000002</v>
      </c>
      <c r="T212" s="240">
        <f>S212*H212</f>
        <v>0.00084000000000000003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1" t="s">
        <v>173</v>
      </c>
      <c r="AT212" s="241" t="s">
        <v>143</v>
      </c>
      <c r="AU212" s="241" t="s">
        <v>85</v>
      </c>
      <c r="AY212" s="14" t="s">
        <v>140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4" t="s">
        <v>83</v>
      </c>
      <c r="BK212" s="242">
        <f>ROUND(I212*H212,2)</f>
        <v>0</v>
      </c>
      <c r="BL212" s="14" t="s">
        <v>173</v>
      </c>
      <c r="BM212" s="241" t="s">
        <v>383</v>
      </c>
    </row>
    <row r="213" s="2" customFormat="1" ht="21.75" customHeight="1">
      <c r="A213" s="35"/>
      <c r="B213" s="36"/>
      <c r="C213" s="229" t="s">
        <v>384</v>
      </c>
      <c r="D213" s="229" t="s">
        <v>143</v>
      </c>
      <c r="E213" s="230" t="s">
        <v>385</v>
      </c>
      <c r="F213" s="231" t="s">
        <v>386</v>
      </c>
      <c r="G213" s="232" t="s">
        <v>146</v>
      </c>
      <c r="H213" s="233">
        <v>4</v>
      </c>
      <c r="I213" s="234"/>
      <c r="J213" s="235">
        <f>ROUND(I213*H213,2)</f>
        <v>0</v>
      </c>
      <c r="K213" s="236"/>
      <c r="L213" s="41"/>
      <c r="M213" s="237" t="s">
        <v>1</v>
      </c>
      <c r="N213" s="238" t="s">
        <v>40</v>
      </c>
      <c r="O213" s="88"/>
      <c r="P213" s="239">
        <f>O213*H213</f>
        <v>0</v>
      </c>
      <c r="Q213" s="239">
        <v>0.00122</v>
      </c>
      <c r="R213" s="239">
        <f>Q213*H213</f>
        <v>0.0048799999999999998</v>
      </c>
      <c r="S213" s="239">
        <v>0.00081999999999999998</v>
      </c>
      <c r="T213" s="240">
        <f>S213*H213</f>
        <v>0.0032799999999999999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1" t="s">
        <v>173</v>
      </c>
      <c r="AT213" s="241" t="s">
        <v>143</v>
      </c>
      <c r="AU213" s="241" t="s">
        <v>85</v>
      </c>
      <c r="AY213" s="14" t="s">
        <v>140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4" t="s">
        <v>83</v>
      </c>
      <c r="BK213" s="242">
        <f>ROUND(I213*H213,2)</f>
        <v>0</v>
      </c>
      <c r="BL213" s="14" t="s">
        <v>173</v>
      </c>
      <c r="BM213" s="241" t="s">
        <v>387</v>
      </c>
    </row>
    <row r="214" s="2" customFormat="1" ht="21.75" customHeight="1">
      <c r="A214" s="35"/>
      <c r="B214" s="36"/>
      <c r="C214" s="229" t="s">
        <v>388</v>
      </c>
      <c r="D214" s="229" t="s">
        <v>143</v>
      </c>
      <c r="E214" s="230" t="s">
        <v>389</v>
      </c>
      <c r="F214" s="231" t="s">
        <v>390</v>
      </c>
      <c r="G214" s="232" t="s">
        <v>155</v>
      </c>
      <c r="H214" s="233">
        <v>15</v>
      </c>
      <c r="I214" s="234"/>
      <c r="J214" s="235">
        <f>ROUND(I214*H214,2)</f>
        <v>0</v>
      </c>
      <c r="K214" s="236"/>
      <c r="L214" s="41"/>
      <c r="M214" s="237" t="s">
        <v>1</v>
      </c>
      <c r="N214" s="238" t="s">
        <v>40</v>
      </c>
      <c r="O214" s="88"/>
      <c r="P214" s="239">
        <f>O214*H214</f>
        <v>0</v>
      </c>
      <c r="Q214" s="239">
        <v>0.00089999999999999998</v>
      </c>
      <c r="R214" s="239">
        <f>Q214*H214</f>
        <v>0.0135</v>
      </c>
      <c r="S214" s="239">
        <v>0</v>
      </c>
      <c r="T214" s="24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1" t="s">
        <v>173</v>
      </c>
      <c r="AT214" s="241" t="s">
        <v>143</v>
      </c>
      <c r="AU214" s="241" t="s">
        <v>85</v>
      </c>
      <c r="AY214" s="14" t="s">
        <v>140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4" t="s">
        <v>83</v>
      </c>
      <c r="BK214" s="242">
        <f>ROUND(I214*H214,2)</f>
        <v>0</v>
      </c>
      <c r="BL214" s="14" t="s">
        <v>173</v>
      </c>
      <c r="BM214" s="241" t="s">
        <v>391</v>
      </c>
    </row>
    <row r="215" s="2" customFormat="1" ht="16.5" customHeight="1">
      <c r="A215" s="35"/>
      <c r="B215" s="36"/>
      <c r="C215" s="229" t="s">
        <v>392</v>
      </c>
      <c r="D215" s="229" t="s">
        <v>143</v>
      </c>
      <c r="E215" s="230" t="s">
        <v>393</v>
      </c>
      <c r="F215" s="231" t="s">
        <v>394</v>
      </c>
      <c r="G215" s="232" t="s">
        <v>155</v>
      </c>
      <c r="H215" s="233">
        <v>10</v>
      </c>
      <c r="I215" s="234"/>
      <c r="J215" s="235">
        <f>ROUND(I215*H215,2)</f>
        <v>0</v>
      </c>
      <c r="K215" s="236"/>
      <c r="L215" s="41"/>
      <c r="M215" s="237" t="s">
        <v>1</v>
      </c>
      <c r="N215" s="238" t="s">
        <v>40</v>
      </c>
      <c r="O215" s="88"/>
      <c r="P215" s="239">
        <f>O215*H215</f>
        <v>0</v>
      </c>
      <c r="Q215" s="239">
        <v>0.00035</v>
      </c>
      <c r="R215" s="239">
        <f>Q215*H215</f>
        <v>0.0035000000000000001</v>
      </c>
      <c r="S215" s="239">
        <v>0</v>
      </c>
      <c r="T215" s="24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1" t="s">
        <v>173</v>
      </c>
      <c r="AT215" s="241" t="s">
        <v>143</v>
      </c>
      <c r="AU215" s="241" t="s">
        <v>85</v>
      </c>
      <c r="AY215" s="14" t="s">
        <v>140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4" t="s">
        <v>83</v>
      </c>
      <c r="BK215" s="242">
        <f>ROUND(I215*H215,2)</f>
        <v>0</v>
      </c>
      <c r="BL215" s="14" t="s">
        <v>173</v>
      </c>
      <c r="BM215" s="241" t="s">
        <v>395</v>
      </c>
    </row>
    <row r="216" s="2" customFormat="1" ht="16.5" customHeight="1">
      <c r="A216" s="35"/>
      <c r="B216" s="36"/>
      <c r="C216" s="229" t="s">
        <v>396</v>
      </c>
      <c r="D216" s="229" t="s">
        <v>143</v>
      </c>
      <c r="E216" s="230" t="s">
        <v>397</v>
      </c>
      <c r="F216" s="231" t="s">
        <v>398</v>
      </c>
      <c r="G216" s="232" t="s">
        <v>146</v>
      </c>
      <c r="H216" s="233">
        <v>2</v>
      </c>
      <c r="I216" s="234"/>
      <c r="J216" s="235">
        <f>ROUND(I216*H216,2)</f>
        <v>0</v>
      </c>
      <c r="K216" s="236"/>
      <c r="L216" s="41"/>
      <c r="M216" s="237" t="s">
        <v>1</v>
      </c>
      <c r="N216" s="238" t="s">
        <v>40</v>
      </c>
      <c r="O216" s="88"/>
      <c r="P216" s="239">
        <f>O216*H216</f>
        <v>0</v>
      </c>
      <c r="Q216" s="239">
        <v>0</v>
      </c>
      <c r="R216" s="239">
        <f>Q216*H216</f>
        <v>0</v>
      </c>
      <c r="S216" s="239">
        <v>0.029149999999999999</v>
      </c>
      <c r="T216" s="240">
        <f>S216*H216</f>
        <v>0.058299999999999998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1" t="s">
        <v>173</v>
      </c>
      <c r="AT216" s="241" t="s">
        <v>143</v>
      </c>
      <c r="AU216" s="241" t="s">
        <v>85</v>
      </c>
      <c r="AY216" s="14" t="s">
        <v>140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4" t="s">
        <v>83</v>
      </c>
      <c r="BK216" s="242">
        <f>ROUND(I216*H216,2)</f>
        <v>0</v>
      </c>
      <c r="BL216" s="14" t="s">
        <v>173</v>
      </c>
      <c r="BM216" s="241" t="s">
        <v>399</v>
      </c>
    </row>
    <row r="217" s="2" customFormat="1" ht="16.5" customHeight="1">
      <c r="A217" s="35"/>
      <c r="B217" s="36"/>
      <c r="C217" s="229" t="s">
        <v>400</v>
      </c>
      <c r="D217" s="229" t="s">
        <v>143</v>
      </c>
      <c r="E217" s="230" t="s">
        <v>401</v>
      </c>
      <c r="F217" s="231" t="s">
        <v>402</v>
      </c>
      <c r="G217" s="232" t="s">
        <v>146</v>
      </c>
      <c r="H217" s="233">
        <v>2</v>
      </c>
      <c r="I217" s="234"/>
      <c r="J217" s="235">
        <f>ROUND(I217*H217,2)</f>
        <v>0</v>
      </c>
      <c r="K217" s="236"/>
      <c r="L217" s="41"/>
      <c r="M217" s="237" t="s">
        <v>1</v>
      </c>
      <c r="N217" s="238" t="s">
        <v>40</v>
      </c>
      <c r="O217" s="88"/>
      <c r="P217" s="239">
        <f>O217*H217</f>
        <v>0</v>
      </c>
      <c r="Q217" s="239">
        <v>0.00056999999999999998</v>
      </c>
      <c r="R217" s="239">
        <f>Q217*H217</f>
        <v>0.00114</v>
      </c>
      <c r="S217" s="239">
        <v>0</v>
      </c>
      <c r="T217" s="24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1" t="s">
        <v>173</v>
      </c>
      <c r="AT217" s="241" t="s">
        <v>143</v>
      </c>
      <c r="AU217" s="241" t="s">
        <v>85</v>
      </c>
      <c r="AY217" s="14" t="s">
        <v>140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4" t="s">
        <v>83</v>
      </c>
      <c r="BK217" s="242">
        <f>ROUND(I217*H217,2)</f>
        <v>0</v>
      </c>
      <c r="BL217" s="14" t="s">
        <v>173</v>
      </c>
      <c r="BM217" s="241" t="s">
        <v>403</v>
      </c>
    </row>
    <row r="218" s="2" customFormat="1" ht="21.75" customHeight="1">
      <c r="A218" s="35"/>
      <c r="B218" s="36"/>
      <c r="C218" s="243" t="s">
        <v>404</v>
      </c>
      <c r="D218" s="243" t="s">
        <v>238</v>
      </c>
      <c r="E218" s="244" t="s">
        <v>405</v>
      </c>
      <c r="F218" s="245" t="s">
        <v>406</v>
      </c>
      <c r="G218" s="246" t="s">
        <v>146</v>
      </c>
      <c r="H218" s="247">
        <v>2</v>
      </c>
      <c r="I218" s="248"/>
      <c r="J218" s="249">
        <f>ROUND(I218*H218,2)</f>
        <v>0</v>
      </c>
      <c r="K218" s="250"/>
      <c r="L218" s="251"/>
      <c r="M218" s="252" t="s">
        <v>1</v>
      </c>
      <c r="N218" s="253" t="s">
        <v>40</v>
      </c>
      <c r="O218" s="88"/>
      <c r="P218" s="239">
        <f>O218*H218</f>
        <v>0</v>
      </c>
      <c r="Q218" s="239">
        <v>0.0012999999999999999</v>
      </c>
      <c r="R218" s="239">
        <f>Q218*H218</f>
        <v>0.0025999999999999999</v>
      </c>
      <c r="S218" s="239">
        <v>0</v>
      </c>
      <c r="T218" s="24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1" t="s">
        <v>272</v>
      </c>
      <c r="AT218" s="241" t="s">
        <v>238</v>
      </c>
      <c r="AU218" s="241" t="s">
        <v>85</v>
      </c>
      <c r="AY218" s="14" t="s">
        <v>140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4" t="s">
        <v>83</v>
      </c>
      <c r="BK218" s="242">
        <f>ROUND(I218*H218,2)</f>
        <v>0</v>
      </c>
      <c r="BL218" s="14" t="s">
        <v>173</v>
      </c>
      <c r="BM218" s="241" t="s">
        <v>407</v>
      </c>
    </row>
    <row r="219" s="2" customFormat="1" ht="16.5" customHeight="1">
      <c r="A219" s="35"/>
      <c r="B219" s="36"/>
      <c r="C219" s="243" t="s">
        <v>408</v>
      </c>
      <c r="D219" s="243" t="s">
        <v>238</v>
      </c>
      <c r="E219" s="244" t="s">
        <v>409</v>
      </c>
      <c r="F219" s="245" t="s">
        <v>410</v>
      </c>
      <c r="G219" s="246" t="s">
        <v>146</v>
      </c>
      <c r="H219" s="247">
        <v>2</v>
      </c>
      <c r="I219" s="248"/>
      <c r="J219" s="249">
        <f>ROUND(I219*H219,2)</f>
        <v>0</v>
      </c>
      <c r="K219" s="250"/>
      <c r="L219" s="251"/>
      <c r="M219" s="252" t="s">
        <v>1</v>
      </c>
      <c r="N219" s="253" t="s">
        <v>40</v>
      </c>
      <c r="O219" s="88"/>
      <c r="P219" s="239">
        <f>O219*H219</f>
        <v>0</v>
      </c>
      <c r="Q219" s="239">
        <v>0.00060999999999999997</v>
      </c>
      <c r="R219" s="239">
        <f>Q219*H219</f>
        <v>0.00122</v>
      </c>
      <c r="S219" s="239">
        <v>0</v>
      </c>
      <c r="T219" s="24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1" t="s">
        <v>272</v>
      </c>
      <c r="AT219" s="241" t="s">
        <v>238</v>
      </c>
      <c r="AU219" s="241" t="s">
        <v>85</v>
      </c>
      <c r="AY219" s="14" t="s">
        <v>140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4" t="s">
        <v>83</v>
      </c>
      <c r="BK219" s="242">
        <f>ROUND(I219*H219,2)</f>
        <v>0</v>
      </c>
      <c r="BL219" s="14" t="s">
        <v>173</v>
      </c>
      <c r="BM219" s="241" t="s">
        <v>411</v>
      </c>
    </row>
    <row r="220" s="2" customFormat="1" ht="16.5" customHeight="1">
      <c r="A220" s="35"/>
      <c r="B220" s="36"/>
      <c r="C220" s="229" t="s">
        <v>412</v>
      </c>
      <c r="D220" s="229" t="s">
        <v>143</v>
      </c>
      <c r="E220" s="230" t="s">
        <v>413</v>
      </c>
      <c r="F220" s="231" t="s">
        <v>414</v>
      </c>
      <c r="G220" s="232" t="s">
        <v>146</v>
      </c>
      <c r="H220" s="233">
        <v>2</v>
      </c>
      <c r="I220" s="234"/>
      <c r="J220" s="235">
        <f>ROUND(I220*H220,2)</f>
        <v>0</v>
      </c>
      <c r="K220" s="236"/>
      <c r="L220" s="41"/>
      <c r="M220" s="237" t="s">
        <v>1</v>
      </c>
      <c r="N220" s="238" t="s">
        <v>40</v>
      </c>
      <c r="O220" s="88"/>
      <c r="P220" s="239">
        <f>O220*H220</f>
        <v>0</v>
      </c>
      <c r="Q220" s="239">
        <v>0</v>
      </c>
      <c r="R220" s="239">
        <f>Q220*H220</f>
        <v>0</v>
      </c>
      <c r="S220" s="239">
        <v>0.0041999999999999997</v>
      </c>
      <c r="T220" s="240">
        <f>S220*H220</f>
        <v>0.0083999999999999995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1" t="s">
        <v>173</v>
      </c>
      <c r="AT220" s="241" t="s">
        <v>143</v>
      </c>
      <c r="AU220" s="241" t="s">
        <v>85</v>
      </c>
      <c r="AY220" s="14" t="s">
        <v>140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4" t="s">
        <v>83</v>
      </c>
      <c r="BK220" s="242">
        <f>ROUND(I220*H220,2)</f>
        <v>0</v>
      </c>
      <c r="BL220" s="14" t="s">
        <v>173</v>
      </c>
      <c r="BM220" s="241" t="s">
        <v>415</v>
      </c>
    </row>
    <row r="221" s="2" customFormat="1" ht="16.5" customHeight="1">
      <c r="A221" s="35"/>
      <c r="B221" s="36"/>
      <c r="C221" s="229" t="s">
        <v>416</v>
      </c>
      <c r="D221" s="229" t="s">
        <v>143</v>
      </c>
      <c r="E221" s="230" t="s">
        <v>417</v>
      </c>
      <c r="F221" s="231" t="s">
        <v>418</v>
      </c>
      <c r="G221" s="232" t="s">
        <v>155</v>
      </c>
      <c r="H221" s="233">
        <v>25</v>
      </c>
      <c r="I221" s="234"/>
      <c r="J221" s="235">
        <f>ROUND(I221*H221,2)</f>
        <v>0</v>
      </c>
      <c r="K221" s="236"/>
      <c r="L221" s="41"/>
      <c r="M221" s="237" t="s">
        <v>1</v>
      </c>
      <c r="N221" s="238" t="s">
        <v>40</v>
      </c>
      <c r="O221" s="88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1" t="s">
        <v>173</v>
      </c>
      <c r="AT221" s="241" t="s">
        <v>143</v>
      </c>
      <c r="AU221" s="241" t="s">
        <v>85</v>
      </c>
      <c r="AY221" s="14" t="s">
        <v>140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4" t="s">
        <v>83</v>
      </c>
      <c r="BK221" s="242">
        <f>ROUND(I221*H221,2)</f>
        <v>0</v>
      </c>
      <c r="BL221" s="14" t="s">
        <v>173</v>
      </c>
      <c r="BM221" s="241" t="s">
        <v>419</v>
      </c>
    </row>
    <row r="222" s="2" customFormat="1" ht="21.75" customHeight="1">
      <c r="A222" s="35"/>
      <c r="B222" s="36"/>
      <c r="C222" s="229" t="s">
        <v>420</v>
      </c>
      <c r="D222" s="229" t="s">
        <v>143</v>
      </c>
      <c r="E222" s="230" t="s">
        <v>421</v>
      </c>
      <c r="F222" s="231" t="s">
        <v>422</v>
      </c>
      <c r="G222" s="232" t="s">
        <v>155</v>
      </c>
      <c r="H222" s="233">
        <v>10</v>
      </c>
      <c r="I222" s="234"/>
      <c r="J222" s="235">
        <f>ROUND(I222*H222,2)</f>
        <v>0</v>
      </c>
      <c r="K222" s="236"/>
      <c r="L222" s="41"/>
      <c r="M222" s="237" t="s">
        <v>1</v>
      </c>
      <c r="N222" s="238" t="s">
        <v>40</v>
      </c>
      <c r="O222" s="88"/>
      <c r="P222" s="239">
        <f>O222*H222</f>
        <v>0</v>
      </c>
      <c r="Q222" s="239">
        <v>0</v>
      </c>
      <c r="R222" s="239">
        <f>Q222*H222</f>
        <v>0</v>
      </c>
      <c r="S222" s="239">
        <v>0.03363</v>
      </c>
      <c r="T222" s="240">
        <f>S222*H222</f>
        <v>0.33629999999999999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1" t="s">
        <v>173</v>
      </c>
      <c r="AT222" s="241" t="s">
        <v>143</v>
      </c>
      <c r="AU222" s="241" t="s">
        <v>85</v>
      </c>
      <c r="AY222" s="14" t="s">
        <v>140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4" t="s">
        <v>83</v>
      </c>
      <c r="BK222" s="242">
        <f>ROUND(I222*H222,2)</f>
        <v>0</v>
      </c>
      <c r="BL222" s="14" t="s">
        <v>173</v>
      </c>
      <c r="BM222" s="241" t="s">
        <v>423</v>
      </c>
    </row>
    <row r="223" s="2" customFormat="1" ht="21.75" customHeight="1">
      <c r="A223" s="35"/>
      <c r="B223" s="36"/>
      <c r="C223" s="229" t="s">
        <v>424</v>
      </c>
      <c r="D223" s="229" t="s">
        <v>143</v>
      </c>
      <c r="E223" s="230" t="s">
        <v>425</v>
      </c>
      <c r="F223" s="231" t="s">
        <v>426</v>
      </c>
      <c r="G223" s="232" t="s">
        <v>155</v>
      </c>
      <c r="H223" s="233">
        <v>15</v>
      </c>
      <c r="I223" s="234"/>
      <c r="J223" s="235">
        <f>ROUND(I223*H223,2)</f>
        <v>0</v>
      </c>
      <c r="K223" s="236"/>
      <c r="L223" s="41"/>
      <c r="M223" s="237" t="s">
        <v>1</v>
      </c>
      <c r="N223" s="238" t="s">
        <v>40</v>
      </c>
      <c r="O223" s="88"/>
      <c r="P223" s="239">
        <f>O223*H223</f>
        <v>0</v>
      </c>
      <c r="Q223" s="239">
        <v>0</v>
      </c>
      <c r="R223" s="239">
        <f>Q223*H223</f>
        <v>0</v>
      </c>
      <c r="S223" s="239">
        <v>0.10316</v>
      </c>
      <c r="T223" s="240">
        <f>S223*H223</f>
        <v>1.5474000000000001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1" t="s">
        <v>173</v>
      </c>
      <c r="AT223" s="241" t="s">
        <v>143</v>
      </c>
      <c r="AU223" s="241" t="s">
        <v>85</v>
      </c>
      <c r="AY223" s="14" t="s">
        <v>140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4" t="s">
        <v>83</v>
      </c>
      <c r="BK223" s="242">
        <f>ROUND(I223*H223,2)</f>
        <v>0</v>
      </c>
      <c r="BL223" s="14" t="s">
        <v>173</v>
      </c>
      <c r="BM223" s="241" t="s">
        <v>427</v>
      </c>
    </row>
    <row r="224" s="2" customFormat="1" ht="21.75" customHeight="1">
      <c r="A224" s="35"/>
      <c r="B224" s="36"/>
      <c r="C224" s="229" t="s">
        <v>428</v>
      </c>
      <c r="D224" s="229" t="s">
        <v>143</v>
      </c>
      <c r="E224" s="230" t="s">
        <v>429</v>
      </c>
      <c r="F224" s="231" t="s">
        <v>430</v>
      </c>
      <c r="G224" s="232" t="s">
        <v>368</v>
      </c>
      <c r="H224" s="254"/>
      <c r="I224" s="234"/>
      <c r="J224" s="235">
        <f>ROUND(I224*H224,2)</f>
        <v>0</v>
      </c>
      <c r="K224" s="236"/>
      <c r="L224" s="41"/>
      <c r="M224" s="237" t="s">
        <v>1</v>
      </c>
      <c r="N224" s="238" t="s">
        <v>40</v>
      </c>
      <c r="O224" s="88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1" t="s">
        <v>173</v>
      </c>
      <c r="AT224" s="241" t="s">
        <v>143</v>
      </c>
      <c r="AU224" s="241" t="s">
        <v>85</v>
      </c>
      <c r="AY224" s="14" t="s">
        <v>140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4" t="s">
        <v>83</v>
      </c>
      <c r="BK224" s="242">
        <f>ROUND(I224*H224,2)</f>
        <v>0</v>
      </c>
      <c r="BL224" s="14" t="s">
        <v>173</v>
      </c>
      <c r="BM224" s="241" t="s">
        <v>431</v>
      </c>
    </row>
    <row r="225" s="2" customFormat="1" ht="21.75" customHeight="1">
      <c r="A225" s="35"/>
      <c r="B225" s="36"/>
      <c r="C225" s="229" t="s">
        <v>432</v>
      </c>
      <c r="D225" s="229" t="s">
        <v>143</v>
      </c>
      <c r="E225" s="230" t="s">
        <v>433</v>
      </c>
      <c r="F225" s="231" t="s">
        <v>434</v>
      </c>
      <c r="G225" s="232" t="s">
        <v>368</v>
      </c>
      <c r="H225" s="254"/>
      <c r="I225" s="234"/>
      <c r="J225" s="235">
        <f>ROUND(I225*H225,2)</f>
        <v>0</v>
      </c>
      <c r="K225" s="236"/>
      <c r="L225" s="41"/>
      <c r="M225" s="237" t="s">
        <v>1</v>
      </c>
      <c r="N225" s="238" t="s">
        <v>40</v>
      </c>
      <c r="O225" s="88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1" t="s">
        <v>173</v>
      </c>
      <c r="AT225" s="241" t="s">
        <v>143</v>
      </c>
      <c r="AU225" s="241" t="s">
        <v>85</v>
      </c>
      <c r="AY225" s="14" t="s">
        <v>140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4" t="s">
        <v>83</v>
      </c>
      <c r="BK225" s="242">
        <f>ROUND(I225*H225,2)</f>
        <v>0</v>
      </c>
      <c r="BL225" s="14" t="s">
        <v>173</v>
      </c>
      <c r="BM225" s="241" t="s">
        <v>435</v>
      </c>
    </row>
    <row r="226" s="12" customFormat="1" ht="22.8" customHeight="1">
      <c r="A226" s="12"/>
      <c r="B226" s="213"/>
      <c r="C226" s="214"/>
      <c r="D226" s="215" t="s">
        <v>74</v>
      </c>
      <c r="E226" s="227" t="s">
        <v>436</v>
      </c>
      <c r="F226" s="227" t="s">
        <v>437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SUM(P227:P239)</f>
        <v>0</v>
      </c>
      <c r="Q226" s="221"/>
      <c r="R226" s="222">
        <f>SUM(R227:R239)</f>
        <v>0.08158</v>
      </c>
      <c r="S226" s="221"/>
      <c r="T226" s="223">
        <f>SUM(T227:T239)</f>
        <v>0.1278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85</v>
      </c>
      <c r="AT226" s="225" t="s">
        <v>74</v>
      </c>
      <c r="AU226" s="225" t="s">
        <v>83</v>
      </c>
      <c r="AY226" s="224" t="s">
        <v>140</v>
      </c>
      <c r="BK226" s="226">
        <f>SUM(BK227:BK239)</f>
        <v>0</v>
      </c>
    </row>
    <row r="227" s="2" customFormat="1" ht="16.5" customHeight="1">
      <c r="A227" s="35"/>
      <c r="B227" s="36"/>
      <c r="C227" s="229" t="s">
        <v>438</v>
      </c>
      <c r="D227" s="229" t="s">
        <v>143</v>
      </c>
      <c r="E227" s="230" t="s">
        <v>439</v>
      </c>
      <c r="F227" s="231" t="s">
        <v>440</v>
      </c>
      <c r="G227" s="232" t="s">
        <v>246</v>
      </c>
      <c r="H227" s="233">
        <v>1</v>
      </c>
      <c r="I227" s="234"/>
      <c r="J227" s="235">
        <f>ROUND(I227*H227,2)</f>
        <v>0</v>
      </c>
      <c r="K227" s="236"/>
      <c r="L227" s="41"/>
      <c r="M227" s="237" t="s">
        <v>1</v>
      </c>
      <c r="N227" s="238" t="s">
        <v>40</v>
      </c>
      <c r="O227" s="88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1" t="s">
        <v>173</v>
      </c>
      <c r="AT227" s="241" t="s">
        <v>143</v>
      </c>
      <c r="AU227" s="241" t="s">
        <v>85</v>
      </c>
      <c r="AY227" s="14" t="s">
        <v>140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4" t="s">
        <v>83</v>
      </c>
      <c r="BK227" s="242">
        <f>ROUND(I227*H227,2)</f>
        <v>0</v>
      </c>
      <c r="BL227" s="14" t="s">
        <v>173</v>
      </c>
      <c r="BM227" s="241" t="s">
        <v>441</v>
      </c>
    </row>
    <row r="228" s="2" customFormat="1" ht="16.5" customHeight="1">
      <c r="A228" s="35"/>
      <c r="B228" s="36"/>
      <c r="C228" s="229" t="s">
        <v>442</v>
      </c>
      <c r="D228" s="229" t="s">
        <v>143</v>
      </c>
      <c r="E228" s="230" t="s">
        <v>443</v>
      </c>
      <c r="F228" s="231" t="s">
        <v>444</v>
      </c>
      <c r="G228" s="232" t="s">
        <v>246</v>
      </c>
      <c r="H228" s="233">
        <v>10</v>
      </c>
      <c r="I228" s="234"/>
      <c r="J228" s="235">
        <f>ROUND(I228*H228,2)</f>
        <v>0</v>
      </c>
      <c r="K228" s="236"/>
      <c r="L228" s="41"/>
      <c r="M228" s="237" t="s">
        <v>1</v>
      </c>
      <c r="N228" s="238" t="s">
        <v>40</v>
      </c>
      <c r="O228" s="88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1" t="s">
        <v>173</v>
      </c>
      <c r="AT228" s="241" t="s">
        <v>143</v>
      </c>
      <c r="AU228" s="241" t="s">
        <v>85</v>
      </c>
      <c r="AY228" s="14" t="s">
        <v>140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4" t="s">
        <v>83</v>
      </c>
      <c r="BK228" s="242">
        <f>ROUND(I228*H228,2)</f>
        <v>0</v>
      </c>
      <c r="BL228" s="14" t="s">
        <v>173</v>
      </c>
      <c r="BM228" s="241" t="s">
        <v>445</v>
      </c>
    </row>
    <row r="229" s="2" customFormat="1" ht="21.75" customHeight="1">
      <c r="A229" s="35"/>
      <c r="B229" s="36"/>
      <c r="C229" s="229" t="s">
        <v>446</v>
      </c>
      <c r="D229" s="229" t="s">
        <v>143</v>
      </c>
      <c r="E229" s="230" t="s">
        <v>447</v>
      </c>
      <c r="F229" s="231" t="s">
        <v>448</v>
      </c>
      <c r="G229" s="232" t="s">
        <v>155</v>
      </c>
      <c r="H229" s="233">
        <v>60</v>
      </c>
      <c r="I229" s="234"/>
      <c r="J229" s="235">
        <f>ROUND(I229*H229,2)</f>
        <v>0</v>
      </c>
      <c r="K229" s="236"/>
      <c r="L229" s="41"/>
      <c r="M229" s="237" t="s">
        <v>1</v>
      </c>
      <c r="N229" s="238" t="s">
        <v>40</v>
      </c>
      <c r="O229" s="88"/>
      <c r="P229" s="239">
        <f>O229*H229</f>
        <v>0</v>
      </c>
      <c r="Q229" s="239">
        <v>0</v>
      </c>
      <c r="R229" s="239">
        <f>Q229*H229</f>
        <v>0</v>
      </c>
      <c r="S229" s="239">
        <v>0.0021299999999999999</v>
      </c>
      <c r="T229" s="240">
        <f>S229*H229</f>
        <v>0.1278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1" t="s">
        <v>173</v>
      </c>
      <c r="AT229" s="241" t="s">
        <v>143</v>
      </c>
      <c r="AU229" s="241" t="s">
        <v>85</v>
      </c>
      <c r="AY229" s="14" t="s">
        <v>140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4" t="s">
        <v>83</v>
      </c>
      <c r="BK229" s="242">
        <f>ROUND(I229*H229,2)</f>
        <v>0</v>
      </c>
      <c r="BL229" s="14" t="s">
        <v>173</v>
      </c>
      <c r="BM229" s="241" t="s">
        <v>449</v>
      </c>
    </row>
    <row r="230" s="2" customFormat="1" ht="33" customHeight="1">
      <c r="A230" s="35"/>
      <c r="B230" s="36"/>
      <c r="C230" s="229" t="s">
        <v>450</v>
      </c>
      <c r="D230" s="229" t="s">
        <v>143</v>
      </c>
      <c r="E230" s="230" t="s">
        <v>451</v>
      </c>
      <c r="F230" s="231" t="s">
        <v>452</v>
      </c>
      <c r="G230" s="232" t="s">
        <v>155</v>
      </c>
      <c r="H230" s="233">
        <v>60</v>
      </c>
      <c r="I230" s="234"/>
      <c r="J230" s="235">
        <f>ROUND(I230*H230,2)</f>
        <v>0</v>
      </c>
      <c r="K230" s="236"/>
      <c r="L230" s="41"/>
      <c r="M230" s="237" t="s">
        <v>1</v>
      </c>
      <c r="N230" s="238" t="s">
        <v>40</v>
      </c>
      <c r="O230" s="88"/>
      <c r="P230" s="239">
        <f>O230*H230</f>
        <v>0</v>
      </c>
      <c r="Q230" s="239">
        <v>0.00077999999999999999</v>
      </c>
      <c r="R230" s="239">
        <f>Q230*H230</f>
        <v>0.046800000000000001</v>
      </c>
      <c r="S230" s="239">
        <v>0</v>
      </c>
      <c r="T230" s="24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1" t="s">
        <v>173</v>
      </c>
      <c r="AT230" s="241" t="s">
        <v>143</v>
      </c>
      <c r="AU230" s="241" t="s">
        <v>85</v>
      </c>
      <c r="AY230" s="14" t="s">
        <v>140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4" t="s">
        <v>83</v>
      </c>
      <c r="BK230" s="242">
        <f>ROUND(I230*H230,2)</f>
        <v>0</v>
      </c>
      <c r="BL230" s="14" t="s">
        <v>173</v>
      </c>
      <c r="BM230" s="241" t="s">
        <v>453</v>
      </c>
    </row>
    <row r="231" s="2" customFormat="1" ht="33" customHeight="1">
      <c r="A231" s="35"/>
      <c r="B231" s="36"/>
      <c r="C231" s="229" t="s">
        <v>454</v>
      </c>
      <c r="D231" s="229" t="s">
        <v>143</v>
      </c>
      <c r="E231" s="230" t="s">
        <v>455</v>
      </c>
      <c r="F231" s="231" t="s">
        <v>456</v>
      </c>
      <c r="G231" s="232" t="s">
        <v>155</v>
      </c>
      <c r="H231" s="233">
        <v>60</v>
      </c>
      <c r="I231" s="234"/>
      <c r="J231" s="235">
        <f>ROUND(I231*H231,2)</f>
        <v>0</v>
      </c>
      <c r="K231" s="236"/>
      <c r="L231" s="41"/>
      <c r="M231" s="237" t="s">
        <v>1</v>
      </c>
      <c r="N231" s="238" t="s">
        <v>40</v>
      </c>
      <c r="O231" s="88"/>
      <c r="P231" s="239">
        <f>O231*H231</f>
        <v>0</v>
      </c>
      <c r="Q231" s="239">
        <v>0.00012</v>
      </c>
      <c r="R231" s="239">
        <f>Q231*H231</f>
        <v>0.0071999999999999998</v>
      </c>
      <c r="S231" s="239">
        <v>0</v>
      </c>
      <c r="T231" s="24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1" t="s">
        <v>173</v>
      </c>
      <c r="AT231" s="241" t="s">
        <v>143</v>
      </c>
      <c r="AU231" s="241" t="s">
        <v>85</v>
      </c>
      <c r="AY231" s="14" t="s">
        <v>140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4" t="s">
        <v>83</v>
      </c>
      <c r="BK231" s="242">
        <f>ROUND(I231*H231,2)</f>
        <v>0</v>
      </c>
      <c r="BL231" s="14" t="s">
        <v>173</v>
      </c>
      <c r="BM231" s="241" t="s">
        <v>457</v>
      </c>
    </row>
    <row r="232" s="2" customFormat="1" ht="33" customHeight="1">
      <c r="A232" s="35"/>
      <c r="B232" s="36"/>
      <c r="C232" s="229" t="s">
        <v>458</v>
      </c>
      <c r="D232" s="229" t="s">
        <v>143</v>
      </c>
      <c r="E232" s="230" t="s">
        <v>459</v>
      </c>
      <c r="F232" s="231" t="s">
        <v>460</v>
      </c>
      <c r="G232" s="232" t="s">
        <v>155</v>
      </c>
      <c r="H232" s="233">
        <v>30</v>
      </c>
      <c r="I232" s="234"/>
      <c r="J232" s="235">
        <f>ROUND(I232*H232,2)</f>
        <v>0</v>
      </c>
      <c r="K232" s="236"/>
      <c r="L232" s="41"/>
      <c r="M232" s="237" t="s">
        <v>1</v>
      </c>
      <c r="N232" s="238" t="s">
        <v>40</v>
      </c>
      <c r="O232" s="88"/>
      <c r="P232" s="239">
        <f>O232*H232</f>
        <v>0</v>
      </c>
      <c r="Q232" s="239">
        <v>0.00016000000000000001</v>
      </c>
      <c r="R232" s="239">
        <f>Q232*H232</f>
        <v>0.0048000000000000004</v>
      </c>
      <c r="S232" s="239">
        <v>0</v>
      </c>
      <c r="T232" s="24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1" t="s">
        <v>173</v>
      </c>
      <c r="AT232" s="241" t="s">
        <v>143</v>
      </c>
      <c r="AU232" s="241" t="s">
        <v>85</v>
      </c>
      <c r="AY232" s="14" t="s">
        <v>140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4" t="s">
        <v>83</v>
      </c>
      <c r="BK232" s="242">
        <f>ROUND(I232*H232,2)</f>
        <v>0</v>
      </c>
      <c r="BL232" s="14" t="s">
        <v>173</v>
      </c>
      <c r="BM232" s="241" t="s">
        <v>461</v>
      </c>
    </row>
    <row r="233" s="2" customFormat="1" ht="33" customHeight="1">
      <c r="A233" s="35"/>
      <c r="B233" s="36"/>
      <c r="C233" s="229" t="s">
        <v>462</v>
      </c>
      <c r="D233" s="229" t="s">
        <v>143</v>
      </c>
      <c r="E233" s="230" t="s">
        <v>463</v>
      </c>
      <c r="F233" s="231" t="s">
        <v>464</v>
      </c>
      <c r="G233" s="232" t="s">
        <v>155</v>
      </c>
      <c r="H233" s="233">
        <v>30</v>
      </c>
      <c r="I233" s="234"/>
      <c r="J233" s="235">
        <f>ROUND(I233*H233,2)</f>
        <v>0</v>
      </c>
      <c r="K233" s="236"/>
      <c r="L233" s="41"/>
      <c r="M233" s="237" t="s">
        <v>1</v>
      </c>
      <c r="N233" s="238" t="s">
        <v>40</v>
      </c>
      <c r="O233" s="88"/>
      <c r="P233" s="239">
        <f>O233*H233</f>
        <v>0</v>
      </c>
      <c r="Q233" s="239">
        <v>0.00019000000000000001</v>
      </c>
      <c r="R233" s="239">
        <f>Q233*H233</f>
        <v>0.0057000000000000002</v>
      </c>
      <c r="S233" s="239">
        <v>0</v>
      </c>
      <c r="T233" s="24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1" t="s">
        <v>173</v>
      </c>
      <c r="AT233" s="241" t="s">
        <v>143</v>
      </c>
      <c r="AU233" s="241" t="s">
        <v>85</v>
      </c>
      <c r="AY233" s="14" t="s">
        <v>140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4" t="s">
        <v>83</v>
      </c>
      <c r="BK233" s="242">
        <f>ROUND(I233*H233,2)</f>
        <v>0</v>
      </c>
      <c r="BL233" s="14" t="s">
        <v>173</v>
      </c>
      <c r="BM233" s="241" t="s">
        <v>465</v>
      </c>
    </row>
    <row r="234" s="2" customFormat="1" ht="33" customHeight="1">
      <c r="A234" s="35"/>
      <c r="B234" s="36"/>
      <c r="C234" s="229" t="s">
        <v>466</v>
      </c>
      <c r="D234" s="229" t="s">
        <v>143</v>
      </c>
      <c r="E234" s="230" t="s">
        <v>467</v>
      </c>
      <c r="F234" s="231" t="s">
        <v>468</v>
      </c>
      <c r="G234" s="232" t="s">
        <v>146</v>
      </c>
      <c r="H234" s="233">
        <v>8</v>
      </c>
      <c r="I234" s="234"/>
      <c r="J234" s="235">
        <f>ROUND(I234*H234,2)</f>
        <v>0</v>
      </c>
      <c r="K234" s="236"/>
      <c r="L234" s="41"/>
      <c r="M234" s="237" t="s">
        <v>1</v>
      </c>
      <c r="N234" s="238" t="s">
        <v>40</v>
      </c>
      <c r="O234" s="88"/>
      <c r="P234" s="239">
        <f>O234*H234</f>
        <v>0</v>
      </c>
      <c r="Q234" s="239">
        <v>0.00025000000000000001</v>
      </c>
      <c r="R234" s="239">
        <f>Q234*H234</f>
        <v>0.002</v>
      </c>
      <c r="S234" s="239">
        <v>0</v>
      </c>
      <c r="T234" s="24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1" t="s">
        <v>173</v>
      </c>
      <c r="AT234" s="241" t="s">
        <v>143</v>
      </c>
      <c r="AU234" s="241" t="s">
        <v>85</v>
      </c>
      <c r="AY234" s="14" t="s">
        <v>140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4" t="s">
        <v>83</v>
      </c>
      <c r="BK234" s="242">
        <f>ROUND(I234*H234,2)</f>
        <v>0</v>
      </c>
      <c r="BL234" s="14" t="s">
        <v>173</v>
      </c>
      <c r="BM234" s="241" t="s">
        <v>469</v>
      </c>
    </row>
    <row r="235" s="2" customFormat="1" ht="21.75" customHeight="1">
      <c r="A235" s="35"/>
      <c r="B235" s="36"/>
      <c r="C235" s="229" t="s">
        <v>470</v>
      </c>
      <c r="D235" s="229" t="s">
        <v>143</v>
      </c>
      <c r="E235" s="230" t="s">
        <v>471</v>
      </c>
      <c r="F235" s="231" t="s">
        <v>472</v>
      </c>
      <c r="G235" s="232" t="s">
        <v>146</v>
      </c>
      <c r="H235" s="233">
        <v>4</v>
      </c>
      <c r="I235" s="234"/>
      <c r="J235" s="235">
        <f>ROUND(I235*H235,2)</f>
        <v>0</v>
      </c>
      <c r="K235" s="236"/>
      <c r="L235" s="41"/>
      <c r="M235" s="237" t="s">
        <v>1</v>
      </c>
      <c r="N235" s="238" t="s">
        <v>40</v>
      </c>
      <c r="O235" s="88"/>
      <c r="P235" s="239">
        <f>O235*H235</f>
        <v>0</v>
      </c>
      <c r="Q235" s="239">
        <v>0.00076999999999999996</v>
      </c>
      <c r="R235" s="239">
        <f>Q235*H235</f>
        <v>0.0030799999999999998</v>
      </c>
      <c r="S235" s="239">
        <v>0</v>
      </c>
      <c r="T235" s="24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1" t="s">
        <v>173</v>
      </c>
      <c r="AT235" s="241" t="s">
        <v>143</v>
      </c>
      <c r="AU235" s="241" t="s">
        <v>85</v>
      </c>
      <c r="AY235" s="14" t="s">
        <v>140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4" t="s">
        <v>83</v>
      </c>
      <c r="BK235" s="242">
        <f>ROUND(I235*H235,2)</f>
        <v>0</v>
      </c>
      <c r="BL235" s="14" t="s">
        <v>173</v>
      </c>
      <c r="BM235" s="241" t="s">
        <v>473</v>
      </c>
    </row>
    <row r="236" s="2" customFormat="1" ht="16.5" customHeight="1">
      <c r="A236" s="35"/>
      <c r="B236" s="36"/>
      <c r="C236" s="229" t="s">
        <v>474</v>
      </c>
      <c r="D236" s="229" t="s">
        <v>143</v>
      </c>
      <c r="E236" s="230" t="s">
        <v>475</v>
      </c>
      <c r="F236" s="231" t="s">
        <v>476</v>
      </c>
      <c r="G236" s="232" t="s">
        <v>155</v>
      </c>
      <c r="H236" s="233">
        <v>60</v>
      </c>
      <c r="I236" s="234"/>
      <c r="J236" s="235">
        <f>ROUND(I236*H236,2)</f>
        <v>0</v>
      </c>
      <c r="K236" s="236"/>
      <c r="L236" s="41"/>
      <c r="M236" s="237" t="s">
        <v>1</v>
      </c>
      <c r="N236" s="238" t="s">
        <v>40</v>
      </c>
      <c r="O236" s="88"/>
      <c r="P236" s="239">
        <f>O236*H236</f>
        <v>0</v>
      </c>
      <c r="Q236" s="239">
        <v>0.00019000000000000001</v>
      </c>
      <c r="R236" s="239">
        <f>Q236*H236</f>
        <v>0.0114</v>
      </c>
      <c r="S236" s="239">
        <v>0</v>
      </c>
      <c r="T236" s="24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1" t="s">
        <v>173</v>
      </c>
      <c r="AT236" s="241" t="s">
        <v>143</v>
      </c>
      <c r="AU236" s="241" t="s">
        <v>85</v>
      </c>
      <c r="AY236" s="14" t="s">
        <v>140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4" t="s">
        <v>83</v>
      </c>
      <c r="BK236" s="242">
        <f>ROUND(I236*H236,2)</f>
        <v>0</v>
      </c>
      <c r="BL236" s="14" t="s">
        <v>173</v>
      </c>
      <c r="BM236" s="241" t="s">
        <v>477</v>
      </c>
    </row>
    <row r="237" s="2" customFormat="1" ht="16.5" customHeight="1">
      <c r="A237" s="35"/>
      <c r="B237" s="36"/>
      <c r="C237" s="229" t="s">
        <v>478</v>
      </c>
      <c r="D237" s="229" t="s">
        <v>143</v>
      </c>
      <c r="E237" s="230" t="s">
        <v>479</v>
      </c>
      <c r="F237" s="231" t="s">
        <v>480</v>
      </c>
      <c r="G237" s="232" t="s">
        <v>155</v>
      </c>
      <c r="H237" s="233">
        <v>60</v>
      </c>
      <c r="I237" s="234"/>
      <c r="J237" s="235">
        <f>ROUND(I237*H237,2)</f>
        <v>0</v>
      </c>
      <c r="K237" s="236"/>
      <c r="L237" s="41"/>
      <c r="M237" s="237" t="s">
        <v>1</v>
      </c>
      <c r="N237" s="238" t="s">
        <v>40</v>
      </c>
      <c r="O237" s="88"/>
      <c r="P237" s="239">
        <f>O237*H237</f>
        <v>0</v>
      </c>
      <c r="Q237" s="239">
        <v>1.0000000000000001E-05</v>
      </c>
      <c r="R237" s="239">
        <f>Q237*H237</f>
        <v>0.00060000000000000006</v>
      </c>
      <c r="S237" s="239">
        <v>0</v>
      </c>
      <c r="T237" s="24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1" t="s">
        <v>173</v>
      </c>
      <c r="AT237" s="241" t="s">
        <v>143</v>
      </c>
      <c r="AU237" s="241" t="s">
        <v>85</v>
      </c>
      <c r="AY237" s="14" t="s">
        <v>140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4" t="s">
        <v>83</v>
      </c>
      <c r="BK237" s="242">
        <f>ROUND(I237*H237,2)</f>
        <v>0</v>
      </c>
      <c r="BL237" s="14" t="s">
        <v>173</v>
      </c>
      <c r="BM237" s="241" t="s">
        <v>481</v>
      </c>
    </row>
    <row r="238" s="2" customFormat="1" ht="21.75" customHeight="1">
      <c r="A238" s="35"/>
      <c r="B238" s="36"/>
      <c r="C238" s="229" t="s">
        <v>482</v>
      </c>
      <c r="D238" s="229" t="s">
        <v>143</v>
      </c>
      <c r="E238" s="230" t="s">
        <v>483</v>
      </c>
      <c r="F238" s="231" t="s">
        <v>484</v>
      </c>
      <c r="G238" s="232" t="s">
        <v>368</v>
      </c>
      <c r="H238" s="254"/>
      <c r="I238" s="234"/>
      <c r="J238" s="235">
        <f>ROUND(I238*H238,2)</f>
        <v>0</v>
      </c>
      <c r="K238" s="236"/>
      <c r="L238" s="41"/>
      <c r="M238" s="237" t="s">
        <v>1</v>
      </c>
      <c r="N238" s="238" t="s">
        <v>40</v>
      </c>
      <c r="O238" s="88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1" t="s">
        <v>173</v>
      </c>
      <c r="AT238" s="241" t="s">
        <v>143</v>
      </c>
      <c r="AU238" s="241" t="s">
        <v>85</v>
      </c>
      <c r="AY238" s="14" t="s">
        <v>140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4" t="s">
        <v>83</v>
      </c>
      <c r="BK238" s="242">
        <f>ROUND(I238*H238,2)</f>
        <v>0</v>
      </c>
      <c r="BL238" s="14" t="s">
        <v>173</v>
      </c>
      <c r="BM238" s="241" t="s">
        <v>485</v>
      </c>
    </row>
    <row r="239" s="2" customFormat="1" ht="21.75" customHeight="1">
      <c r="A239" s="35"/>
      <c r="B239" s="36"/>
      <c r="C239" s="229" t="s">
        <v>486</v>
      </c>
      <c r="D239" s="229" t="s">
        <v>143</v>
      </c>
      <c r="E239" s="230" t="s">
        <v>487</v>
      </c>
      <c r="F239" s="231" t="s">
        <v>488</v>
      </c>
      <c r="G239" s="232" t="s">
        <v>368</v>
      </c>
      <c r="H239" s="254"/>
      <c r="I239" s="234"/>
      <c r="J239" s="235">
        <f>ROUND(I239*H239,2)</f>
        <v>0</v>
      </c>
      <c r="K239" s="236"/>
      <c r="L239" s="41"/>
      <c r="M239" s="237" t="s">
        <v>1</v>
      </c>
      <c r="N239" s="238" t="s">
        <v>40</v>
      </c>
      <c r="O239" s="88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1" t="s">
        <v>173</v>
      </c>
      <c r="AT239" s="241" t="s">
        <v>143</v>
      </c>
      <c r="AU239" s="241" t="s">
        <v>85</v>
      </c>
      <c r="AY239" s="14" t="s">
        <v>140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4" t="s">
        <v>83</v>
      </c>
      <c r="BK239" s="242">
        <f>ROUND(I239*H239,2)</f>
        <v>0</v>
      </c>
      <c r="BL239" s="14" t="s">
        <v>173</v>
      </c>
      <c r="BM239" s="241" t="s">
        <v>489</v>
      </c>
    </row>
    <row r="240" s="12" customFormat="1" ht="22.8" customHeight="1">
      <c r="A240" s="12"/>
      <c r="B240" s="213"/>
      <c r="C240" s="214"/>
      <c r="D240" s="215" t="s">
        <v>74</v>
      </c>
      <c r="E240" s="227" t="s">
        <v>490</v>
      </c>
      <c r="F240" s="227" t="s">
        <v>491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SUM(P241:P268)</f>
        <v>0</v>
      </c>
      <c r="Q240" s="221"/>
      <c r="R240" s="222">
        <f>SUM(R241:R268)</f>
        <v>0.21756</v>
      </c>
      <c r="S240" s="221"/>
      <c r="T240" s="223">
        <f>SUM(T241:T268)</f>
        <v>0.31903000000000004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85</v>
      </c>
      <c r="AT240" s="225" t="s">
        <v>74</v>
      </c>
      <c r="AU240" s="225" t="s">
        <v>83</v>
      </c>
      <c r="AY240" s="224" t="s">
        <v>140</v>
      </c>
      <c r="BK240" s="226">
        <f>SUM(BK241:BK268)</f>
        <v>0</v>
      </c>
    </row>
    <row r="241" s="2" customFormat="1" ht="16.5" customHeight="1">
      <c r="A241" s="35"/>
      <c r="B241" s="36"/>
      <c r="C241" s="229" t="s">
        <v>492</v>
      </c>
      <c r="D241" s="229" t="s">
        <v>143</v>
      </c>
      <c r="E241" s="230" t="s">
        <v>493</v>
      </c>
      <c r="F241" s="231" t="s">
        <v>494</v>
      </c>
      <c r="G241" s="232" t="s">
        <v>246</v>
      </c>
      <c r="H241" s="233">
        <v>2</v>
      </c>
      <c r="I241" s="234"/>
      <c r="J241" s="235">
        <f>ROUND(I241*H241,2)</f>
        <v>0</v>
      </c>
      <c r="K241" s="236"/>
      <c r="L241" s="41"/>
      <c r="M241" s="237" t="s">
        <v>1</v>
      </c>
      <c r="N241" s="238" t="s">
        <v>40</v>
      </c>
      <c r="O241" s="88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1" t="s">
        <v>173</v>
      </c>
      <c r="AT241" s="241" t="s">
        <v>143</v>
      </c>
      <c r="AU241" s="241" t="s">
        <v>85</v>
      </c>
      <c r="AY241" s="14" t="s">
        <v>140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4" t="s">
        <v>83</v>
      </c>
      <c r="BK241" s="242">
        <f>ROUND(I241*H241,2)</f>
        <v>0</v>
      </c>
      <c r="BL241" s="14" t="s">
        <v>173</v>
      </c>
      <c r="BM241" s="241" t="s">
        <v>495</v>
      </c>
    </row>
    <row r="242" s="2" customFormat="1" ht="16.5" customHeight="1">
      <c r="A242" s="35"/>
      <c r="B242" s="36"/>
      <c r="C242" s="229" t="s">
        <v>496</v>
      </c>
      <c r="D242" s="229" t="s">
        <v>143</v>
      </c>
      <c r="E242" s="230" t="s">
        <v>497</v>
      </c>
      <c r="F242" s="231" t="s">
        <v>498</v>
      </c>
      <c r="G242" s="232" t="s">
        <v>246</v>
      </c>
      <c r="H242" s="233">
        <v>3</v>
      </c>
      <c r="I242" s="234"/>
      <c r="J242" s="235">
        <f>ROUND(I242*H242,2)</f>
        <v>0</v>
      </c>
      <c r="K242" s="236"/>
      <c r="L242" s="41"/>
      <c r="M242" s="237" t="s">
        <v>1</v>
      </c>
      <c r="N242" s="238" t="s">
        <v>40</v>
      </c>
      <c r="O242" s="88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1" t="s">
        <v>173</v>
      </c>
      <c r="AT242" s="241" t="s">
        <v>143</v>
      </c>
      <c r="AU242" s="241" t="s">
        <v>85</v>
      </c>
      <c r="AY242" s="14" t="s">
        <v>140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4" t="s">
        <v>83</v>
      </c>
      <c r="BK242" s="242">
        <f>ROUND(I242*H242,2)</f>
        <v>0</v>
      </c>
      <c r="BL242" s="14" t="s">
        <v>173</v>
      </c>
      <c r="BM242" s="241" t="s">
        <v>499</v>
      </c>
    </row>
    <row r="243" s="2" customFormat="1" ht="21.75" customHeight="1">
      <c r="A243" s="35"/>
      <c r="B243" s="36"/>
      <c r="C243" s="229" t="s">
        <v>500</v>
      </c>
      <c r="D243" s="229" t="s">
        <v>143</v>
      </c>
      <c r="E243" s="230" t="s">
        <v>501</v>
      </c>
      <c r="F243" s="231" t="s">
        <v>502</v>
      </c>
      <c r="G243" s="232" t="s">
        <v>246</v>
      </c>
      <c r="H243" s="233">
        <v>2</v>
      </c>
      <c r="I243" s="234"/>
      <c r="J243" s="235">
        <f>ROUND(I243*H243,2)</f>
        <v>0</v>
      </c>
      <c r="K243" s="236"/>
      <c r="L243" s="41"/>
      <c r="M243" s="237" t="s">
        <v>1</v>
      </c>
      <c r="N243" s="238" t="s">
        <v>40</v>
      </c>
      <c r="O243" s="88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1" t="s">
        <v>173</v>
      </c>
      <c r="AT243" s="241" t="s">
        <v>143</v>
      </c>
      <c r="AU243" s="241" t="s">
        <v>85</v>
      </c>
      <c r="AY243" s="14" t="s">
        <v>140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4" t="s">
        <v>83</v>
      </c>
      <c r="BK243" s="242">
        <f>ROUND(I243*H243,2)</f>
        <v>0</v>
      </c>
      <c r="BL243" s="14" t="s">
        <v>173</v>
      </c>
      <c r="BM243" s="241" t="s">
        <v>503</v>
      </c>
    </row>
    <row r="244" s="2" customFormat="1" ht="16.5" customHeight="1">
      <c r="A244" s="35"/>
      <c r="B244" s="36"/>
      <c r="C244" s="229" t="s">
        <v>504</v>
      </c>
      <c r="D244" s="229" t="s">
        <v>143</v>
      </c>
      <c r="E244" s="230" t="s">
        <v>505</v>
      </c>
      <c r="F244" s="231" t="s">
        <v>506</v>
      </c>
      <c r="G244" s="232" t="s">
        <v>507</v>
      </c>
      <c r="H244" s="233">
        <v>2</v>
      </c>
      <c r="I244" s="234"/>
      <c r="J244" s="235">
        <f>ROUND(I244*H244,2)</f>
        <v>0</v>
      </c>
      <c r="K244" s="236"/>
      <c r="L244" s="41"/>
      <c r="M244" s="237" t="s">
        <v>1</v>
      </c>
      <c r="N244" s="238" t="s">
        <v>40</v>
      </c>
      <c r="O244" s="88"/>
      <c r="P244" s="239">
        <f>O244*H244</f>
        <v>0</v>
      </c>
      <c r="Q244" s="239">
        <v>0</v>
      </c>
      <c r="R244" s="239">
        <f>Q244*H244</f>
        <v>0</v>
      </c>
      <c r="S244" s="239">
        <v>0.01933</v>
      </c>
      <c r="T244" s="240">
        <f>S244*H244</f>
        <v>0.03866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1" t="s">
        <v>173</v>
      </c>
      <c r="AT244" s="241" t="s">
        <v>143</v>
      </c>
      <c r="AU244" s="241" t="s">
        <v>85</v>
      </c>
      <c r="AY244" s="14" t="s">
        <v>140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4" t="s">
        <v>83</v>
      </c>
      <c r="BK244" s="242">
        <f>ROUND(I244*H244,2)</f>
        <v>0</v>
      </c>
      <c r="BL244" s="14" t="s">
        <v>173</v>
      </c>
      <c r="BM244" s="241" t="s">
        <v>508</v>
      </c>
    </row>
    <row r="245" s="2" customFormat="1" ht="21.75" customHeight="1">
      <c r="A245" s="35"/>
      <c r="B245" s="36"/>
      <c r="C245" s="229" t="s">
        <v>509</v>
      </c>
      <c r="D245" s="229" t="s">
        <v>143</v>
      </c>
      <c r="E245" s="230" t="s">
        <v>510</v>
      </c>
      <c r="F245" s="231" t="s">
        <v>511</v>
      </c>
      <c r="G245" s="232" t="s">
        <v>507</v>
      </c>
      <c r="H245" s="233">
        <v>2</v>
      </c>
      <c r="I245" s="234"/>
      <c r="J245" s="235">
        <f>ROUND(I245*H245,2)</f>
        <v>0</v>
      </c>
      <c r="K245" s="236"/>
      <c r="L245" s="41"/>
      <c r="M245" s="237" t="s">
        <v>1</v>
      </c>
      <c r="N245" s="238" t="s">
        <v>40</v>
      </c>
      <c r="O245" s="88"/>
      <c r="P245" s="239">
        <f>O245*H245</f>
        <v>0</v>
      </c>
      <c r="Q245" s="239">
        <v>0.016920000000000001</v>
      </c>
      <c r="R245" s="239">
        <f>Q245*H245</f>
        <v>0.033840000000000002</v>
      </c>
      <c r="S245" s="239">
        <v>0</v>
      </c>
      <c r="T245" s="24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1" t="s">
        <v>173</v>
      </c>
      <c r="AT245" s="241" t="s">
        <v>143</v>
      </c>
      <c r="AU245" s="241" t="s">
        <v>85</v>
      </c>
      <c r="AY245" s="14" t="s">
        <v>140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4" t="s">
        <v>83</v>
      </c>
      <c r="BK245" s="242">
        <f>ROUND(I245*H245,2)</f>
        <v>0</v>
      </c>
      <c r="BL245" s="14" t="s">
        <v>173</v>
      </c>
      <c r="BM245" s="241" t="s">
        <v>512</v>
      </c>
    </row>
    <row r="246" s="2" customFormat="1" ht="16.5" customHeight="1">
      <c r="A246" s="35"/>
      <c r="B246" s="36"/>
      <c r="C246" s="229" t="s">
        <v>513</v>
      </c>
      <c r="D246" s="229" t="s">
        <v>143</v>
      </c>
      <c r="E246" s="230" t="s">
        <v>514</v>
      </c>
      <c r="F246" s="231" t="s">
        <v>515</v>
      </c>
      <c r="G246" s="232" t="s">
        <v>507</v>
      </c>
      <c r="H246" s="233">
        <v>7</v>
      </c>
      <c r="I246" s="234"/>
      <c r="J246" s="235">
        <f>ROUND(I246*H246,2)</f>
        <v>0</v>
      </c>
      <c r="K246" s="236"/>
      <c r="L246" s="41"/>
      <c r="M246" s="237" t="s">
        <v>1</v>
      </c>
      <c r="N246" s="238" t="s">
        <v>40</v>
      </c>
      <c r="O246" s="88"/>
      <c r="P246" s="239">
        <f>O246*H246</f>
        <v>0</v>
      </c>
      <c r="Q246" s="239">
        <v>0</v>
      </c>
      <c r="R246" s="239">
        <f>Q246*H246</f>
        <v>0</v>
      </c>
      <c r="S246" s="239">
        <v>0.019460000000000002</v>
      </c>
      <c r="T246" s="240">
        <f>S246*H246</f>
        <v>0.13622000000000001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1" t="s">
        <v>173</v>
      </c>
      <c r="AT246" s="241" t="s">
        <v>143</v>
      </c>
      <c r="AU246" s="241" t="s">
        <v>85</v>
      </c>
      <c r="AY246" s="14" t="s">
        <v>140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4" t="s">
        <v>83</v>
      </c>
      <c r="BK246" s="242">
        <f>ROUND(I246*H246,2)</f>
        <v>0</v>
      </c>
      <c r="BL246" s="14" t="s">
        <v>173</v>
      </c>
      <c r="BM246" s="241" t="s">
        <v>516</v>
      </c>
    </row>
    <row r="247" s="2" customFormat="1" ht="21.75" customHeight="1">
      <c r="A247" s="35"/>
      <c r="B247" s="36"/>
      <c r="C247" s="229" t="s">
        <v>517</v>
      </c>
      <c r="D247" s="229" t="s">
        <v>143</v>
      </c>
      <c r="E247" s="230" t="s">
        <v>518</v>
      </c>
      <c r="F247" s="231" t="s">
        <v>519</v>
      </c>
      <c r="G247" s="232" t="s">
        <v>507</v>
      </c>
      <c r="H247" s="233">
        <v>7</v>
      </c>
      <c r="I247" s="234"/>
      <c r="J247" s="235">
        <f>ROUND(I247*H247,2)</f>
        <v>0</v>
      </c>
      <c r="K247" s="236"/>
      <c r="L247" s="41"/>
      <c r="M247" s="237" t="s">
        <v>1</v>
      </c>
      <c r="N247" s="238" t="s">
        <v>40</v>
      </c>
      <c r="O247" s="88"/>
      <c r="P247" s="239">
        <f>O247*H247</f>
        <v>0</v>
      </c>
      <c r="Q247" s="239">
        <v>0.014970000000000001</v>
      </c>
      <c r="R247" s="239">
        <f>Q247*H247</f>
        <v>0.10479000000000001</v>
      </c>
      <c r="S247" s="239">
        <v>0</v>
      </c>
      <c r="T247" s="24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1" t="s">
        <v>173</v>
      </c>
      <c r="AT247" s="241" t="s">
        <v>143</v>
      </c>
      <c r="AU247" s="241" t="s">
        <v>85</v>
      </c>
      <c r="AY247" s="14" t="s">
        <v>140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4" t="s">
        <v>83</v>
      </c>
      <c r="BK247" s="242">
        <f>ROUND(I247*H247,2)</f>
        <v>0</v>
      </c>
      <c r="BL247" s="14" t="s">
        <v>173</v>
      </c>
      <c r="BM247" s="241" t="s">
        <v>520</v>
      </c>
    </row>
    <row r="248" s="2" customFormat="1" ht="16.5" customHeight="1">
      <c r="A248" s="35"/>
      <c r="B248" s="36"/>
      <c r="C248" s="229" t="s">
        <v>521</v>
      </c>
      <c r="D248" s="229" t="s">
        <v>143</v>
      </c>
      <c r="E248" s="230" t="s">
        <v>522</v>
      </c>
      <c r="F248" s="231" t="s">
        <v>523</v>
      </c>
      <c r="G248" s="232" t="s">
        <v>507</v>
      </c>
      <c r="H248" s="233">
        <v>1</v>
      </c>
      <c r="I248" s="234"/>
      <c r="J248" s="235">
        <f>ROUND(I248*H248,2)</f>
        <v>0</v>
      </c>
      <c r="K248" s="236"/>
      <c r="L248" s="41"/>
      <c r="M248" s="237" t="s">
        <v>1</v>
      </c>
      <c r="N248" s="238" t="s">
        <v>40</v>
      </c>
      <c r="O248" s="88"/>
      <c r="P248" s="239">
        <f>O248*H248</f>
        <v>0</v>
      </c>
      <c r="Q248" s="239">
        <v>0</v>
      </c>
      <c r="R248" s="239">
        <f>Q248*H248</f>
        <v>0</v>
      </c>
      <c r="S248" s="239">
        <v>0.032899999999999999</v>
      </c>
      <c r="T248" s="240">
        <f>S248*H248</f>
        <v>0.032899999999999999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1" t="s">
        <v>173</v>
      </c>
      <c r="AT248" s="241" t="s">
        <v>143</v>
      </c>
      <c r="AU248" s="241" t="s">
        <v>85</v>
      </c>
      <c r="AY248" s="14" t="s">
        <v>140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4" t="s">
        <v>83</v>
      </c>
      <c r="BK248" s="242">
        <f>ROUND(I248*H248,2)</f>
        <v>0</v>
      </c>
      <c r="BL248" s="14" t="s">
        <v>173</v>
      </c>
      <c r="BM248" s="241" t="s">
        <v>524</v>
      </c>
    </row>
    <row r="249" s="2" customFormat="1" ht="21.75" customHeight="1">
      <c r="A249" s="35"/>
      <c r="B249" s="36"/>
      <c r="C249" s="229" t="s">
        <v>525</v>
      </c>
      <c r="D249" s="229" t="s">
        <v>143</v>
      </c>
      <c r="E249" s="230" t="s">
        <v>526</v>
      </c>
      <c r="F249" s="231" t="s">
        <v>527</v>
      </c>
      <c r="G249" s="232" t="s">
        <v>507</v>
      </c>
      <c r="H249" s="233">
        <v>4</v>
      </c>
      <c r="I249" s="234"/>
      <c r="J249" s="235">
        <f>ROUND(I249*H249,2)</f>
        <v>0</v>
      </c>
      <c r="K249" s="236"/>
      <c r="L249" s="41"/>
      <c r="M249" s="237" t="s">
        <v>1</v>
      </c>
      <c r="N249" s="238" t="s">
        <v>40</v>
      </c>
      <c r="O249" s="88"/>
      <c r="P249" s="239">
        <f>O249*H249</f>
        <v>0</v>
      </c>
      <c r="Q249" s="239">
        <v>0.00072000000000000005</v>
      </c>
      <c r="R249" s="239">
        <f>Q249*H249</f>
        <v>0.0028800000000000002</v>
      </c>
      <c r="S249" s="239">
        <v>0</v>
      </c>
      <c r="T249" s="24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1" t="s">
        <v>173</v>
      </c>
      <c r="AT249" s="241" t="s">
        <v>143</v>
      </c>
      <c r="AU249" s="241" t="s">
        <v>85</v>
      </c>
      <c r="AY249" s="14" t="s">
        <v>140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4" t="s">
        <v>83</v>
      </c>
      <c r="BK249" s="242">
        <f>ROUND(I249*H249,2)</f>
        <v>0</v>
      </c>
      <c r="BL249" s="14" t="s">
        <v>173</v>
      </c>
      <c r="BM249" s="241" t="s">
        <v>528</v>
      </c>
    </row>
    <row r="250" s="2" customFormat="1" ht="21.75" customHeight="1">
      <c r="A250" s="35"/>
      <c r="B250" s="36"/>
      <c r="C250" s="229" t="s">
        <v>529</v>
      </c>
      <c r="D250" s="229" t="s">
        <v>143</v>
      </c>
      <c r="E250" s="230" t="s">
        <v>530</v>
      </c>
      <c r="F250" s="231" t="s">
        <v>531</v>
      </c>
      <c r="G250" s="232" t="s">
        <v>507</v>
      </c>
      <c r="H250" s="233">
        <v>2</v>
      </c>
      <c r="I250" s="234"/>
      <c r="J250" s="235">
        <f>ROUND(I250*H250,2)</f>
        <v>0</v>
      </c>
      <c r="K250" s="236"/>
      <c r="L250" s="41"/>
      <c r="M250" s="237" t="s">
        <v>1</v>
      </c>
      <c r="N250" s="238" t="s">
        <v>40</v>
      </c>
      <c r="O250" s="88"/>
      <c r="P250" s="239">
        <f>O250*H250</f>
        <v>0</v>
      </c>
      <c r="Q250" s="239">
        <v>0.00051999999999999995</v>
      </c>
      <c r="R250" s="239">
        <f>Q250*H250</f>
        <v>0.0010399999999999999</v>
      </c>
      <c r="S250" s="239">
        <v>0</v>
      </c>
      <c r="T250" s="24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1" t="s">
        <v>173</v>
      </c>
      <c r="AT250" s="241" t="s">
        <v>143</v>
      </c>
      <c r="AU250" s="241" t="s">
        <v>85</v>
      </c>
      <c r="AY250" s="14" t="s">
        <v>140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4" t="s">
        <v>83</v>
      </c>
      <c r="BK250" s="242">
        <f>ROUND(I250*H250,2)</f>
        <v>0</v>
      </c>
      <c r="BL250" s="14" t="s">
        <v>173</v>
      </c>
      <c r="BM250" s="241" t="s">
        <v>532</v>
      </c>
    </row>
    <row r="251" s="2" customFormat="1" ht="21.75" customHeight="1">
      <c r="A251" s="35"/>
      <c r="B251" s="36"/>
      <c r="C251" s="229" t="s">
        <v>533</v>
      </c>
      <c r="D251" s="229" t="s">
        <v>143</v>
      </c>
      <c r="E251" s="230" t="s">
        <v>534</v>
      </c>
      <c r="F251" s="231" t="s">
        <v>535</v>
      </c>
      <c r="G251" s="232" t="s">
        <v>507</v>
      </c>
      <c r="H251" s="233">
        <v>2</v>
      </c>
      <c r="I251" s="234"/>
      <c r="J251" s="235">
        <f>ROUND(I251*H251,2)</f>
        <v>0</v>
      </c>
      <c r="K251" s="236"/>
      <c r="L251" s="41"/>
      <c r="M251" s="237" t="s">
        <v>1</v>
      </c>
      <c r="N251" s="238" t="s">
        <v>40</v>
      </c>
      <c r="O251" s="88"/>
      <c r="P251" s="239">
        <f>O251*H251</f>
        <v>0</v>
      </c>
      <c r="Q251" s="239">
        <v>0.00051999999999999995</v>
      </c>
      <c r="R251" s="239">
        <f>Q251*H251</f>
        <v>0.0010399999999999999</v>
      </c>
      <c r="S251" s="239">
        <v>0</v>
      </c>
      <c r="T251" s="24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1" t="s">
        <v>173</v>
      </c>
      <c r="AT251" s="241" t="s">
        <v>143</v>
      </c>
      <c r="AU251" s="241" t="s">
        <v>85</v>
      </c>
      <c r="AY251" s="14" t="s">
        <v>140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4" t="s">
        <v>83</v>
      </c>
      <c r="BK251" s="242">
        <f>ROUND(I251*H251,2)</f>
        <v>0</v>
      </c>
      <c r="BL251" s="14" t="s">
        <v>173</v>
      </c>
      <c r="BM251" s="241" t="s">
        <v>536</v>
      </c>
    </row>
    <row r="252" s="2" customFormat="1" ht="16.5" customHeight="1">
      <c r="A252" s="35"/>
      <c r="B252" s="36"/>
      <c r="C252" s="229" t="s">
        <v>537</v>
      </c>
      <c r="D252" s="229" t="s">
        <v>143</v>
      </c>
      <c r="E252" s="230" t="s">
        <v>538</v>
      </c>
      <c r="F252" s="231" t="s">
        <v>539</v>
      </c>
      <c r="G252" s="232" t="s">
        <v>507</v>
      </c>
      <c r="H252" s="233">
        <v>1</v>
      </c>
      <c r="I252" s="234"/>
      <c r="J252" s="235">
        <f>ROUND(I252*H252,2)</f>
        <v>0</v>
      </c>
      <c r="K252" s="236"/>
      <c r="L252" s="41"/>
      <c r="M252" s="237" t="s">
        <v>1</v>
      </c>
      <c r="N252" s="238" t="s">
        <v>40</v>
      </c>
      <c r="O252" s="88"/>
      <c r="P252" s="239">
        <f>O252*H252</f>
        <v>0</v>
      </c>
      <c r="Q252" s="239">
        <v>0</v>
      </c>
      <c r="R252" s="239">
        <f>Q252*H252</f>
        <v>0</v>
      </c>
      <c r="S252" s="239">
        <v>0.018800000000000001</v>
      </c>
      <c r="T252" s="240">
        <f>S252*H252</f>
        <v>0.018800000000000001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1" t="s">
        <v>173</v>
      </c>
      <c r="AT252" s="241" t="s">
        <v>143</v>
      </c>
      <c r="AU252" s="241" t="s">
        <v>85</v>
      </c>
      <c r="AY252" s="14" t="s">
        <v>140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4" t="s">
        <v>83</v>
      </c>
      <c r="BK252" s="242">
        <f>ROUND(I252*H252,2)</f>
        <v>0</v>
      </c>
      <c r="BL252" s="14" t="s">
        <v>173</v>
      </c>
      <c r="BM252" s="241" t="s">
        <v>540</v>
      </c>
    </row>
    <row r="253" s="2" customFormat="1" ht="21.75" customHeight="1">
      <c r="A253" s="35"/>
      <c r="B253" s="36"/>
      <c r="C253" s="229" t="s">
        <v>541</v>
      </c>
      <c r="D253" s="229" t="s">
        <v>143</v>
      </c>
      <c r="E253" s="230" t="s">
        <v>542</v>
      </c>
      <c r="F253" s="231" t="s">
        <v>543</v>
      </c>
      <c r="G253" s="232" t="s">
        <v>507</v>
      </c>
      <c r="H253" s="233">
        <v>1</v>
      </c>
      <c r="I253" s="234"/>
      <c r="J253" s="235">
        <f>ROUND(I253*H253,2)</f>
        <v>0</v>
      </c>
      <c r="K253" s="236"/>
      <c r="L253" s="41"/>
      <c r="M253" s="237" t="s">
        <v>1</v>
      </c>
      <c r="N253" s="238" t="s">
        <v>40</v>
      </c>
      <c r="O253" s="88"/>
      <c r="P253" s="239">
        <f>O253*H253</f>
        <v>0</v>
      </c>
      <c r="Q253" s="239">
        <v>0.0147</v>
      </c>
      <c r="R253" s="239">
        <f>Q253*H253</f>
        <v>0.0147</v>
      </c>
      <c r="S253" s="239">
        <v>0</v>
      </c>
      <c r="T253" s="24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1" t="s">
        <v>173</v>
      </c>
      <c r="AT253" s="241" t="s">
        <v>143</v>
      </c>
      <c r="AU253" s="241" t="s">
        <v>85</v>
      </c>
      <c r="AY253" s="14" t="s">
        <v>140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4" t="s">
        <v>83</v>
      </c>
      <c r="BK253" s="242">
        <f>ROUND(I253*H253,2)</f>
        <v>0</v>
      </c>
      <c r="BL253" s="14" t="s">
        <v>173</v>
      </c>
      <c r="BM253" s="241" t="s">
        <v>544</v>
      </c>
    </row>
    <row r="254" s="2" customFormat="1" ht="21.75" customHeight="1">
      <c r="A254" s="35"/>
      <c r="B254" s="36"/>
      <c r="C254" s="229" t="s">
        <v>545</v>
      </c>
      <c r="D254" s="229" t="s">
        <v>143</v>
      </c>
      <c r="E254" s="230" t="s">
        <v>546</v>
      </c>
      <c r="F254" s="231" t="s">
        <v>547</v>
      </c>
      <c r="G254" s="232" t="s">
        <v>507</v>
      </c>
      <c r="H254" s="233">
        <v>1</v>
      </c>
      <c r="I254" s="234"/>
      <c r="J254" s="235">
        <f>ROUND(I254*H254,2)</f>
        <v>0</v>
      </c>
      <c r="K254" s="236"/>
      <c r="L254" s="41"/>
      <c r="M254" s="237" t="s">
        <v>1</v>
      </c>
      <c r="N254" s="238" t="s">
        <v>40</v>
      </c>
      <c r="O254" s="88"/>
      <c r="P254" s="239">
        <f>O254*H254</f>
        <v>0</v>
      </c>
      <c r="Q254" s="239">
        <v>0</v>
      </c>
      <c r="R254" s="239">
        <f>Q254*H254</f>
        <v>0</v>
      </c>
      <c r="S254" s="239">
        <v>0.019300000000000001</v>
      </c>
      <c r="T254" s="240">
        <f>S254*H254</f>
        <v>0.019300000000000001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1" t="s">
        <v>173</v>
      </c>
      <c r="AT254" s="241" t="s">
        <v>143</v>
      </c>
      <c r="AU254" s="241" t="s">
        <v>85</v>
      </c>
      <c r="AY254" s="14" t="s">
        <v>140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4" t="s">
        <v>83</v>
      </c>
      <c r="BK254" s="242">
        <f>ROUND(I254*H254,2)</f>
        <v>0</v>
      </c>
      <c r="BL254" s="14" t="s">
        <v>173</v>
      </c>
      <c r="BM254" s="241" t="s">
        <v>548</v>
      </c>
    </row>
    <row r="255" s="2" customFormat="1" ht="16.5" customHeight="1">
      <c r="A255" s="35"/>
      <c r="B255" s="36"/>
      <c r="C255" s="229" t="s">
        <v>549</v>
      </c>
      <c r="D255" s="229" t="s">
        <v>143</v>
      </c>
      <c r="E255" s="230" t="s">
        <v>550</v>
      </c>
      <c r="F255" s="231" t="s">
        <v>551</v>
      </c>
      <c r="G255" s="232" t="s">
        <v>507</v>
      </c>
      <c r="H255" s="233">
        <v>8</v>
      </c>
      <c r="I255" s="234"/>
      <c r="J255" s="235">
        <f>ROUND(I255*H255,2)</f>
        <v>0</v>
      </c>
      <c r="K255" s="236"/>
      <c r="L255" s="41"/>
      <c r="M255" s="237" t="s">
        <v>1</v>
      </c>
      <c r="N255" s="238" t="s">
        <v>40</v>
      </c>
      <c r="O255" s="88"/>
      <c r="P255" s="239">
        <f>O255*H255</f>
        <v>0</v>
      </c>
      <c r="Q255" s="239">
        <v>0</v>
      </c>
      <c r="R255" s="239">
        <f>Q255*H255</f>
        <v>0</v>
      </c>
      <c r="S255" s="239">
        <v>0.00156</v>
      </c>
      <c r="T255" s="240">
        <f>S255*H255</f>
        <v>0.01248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1" t="s">
        <v>173</v>
      </c>
      <c r="AT255" s="241" t="s">
        <v>143</v>
      </c>
      <c r="AU255" s="241" t="s">
        <v>85</v>
      </c>
      <c r="AY255" s="14" t="s">
        <v>140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4" t="s">
        <v>83</v>
      </c>
      <c r="BK255" s="242">
        <f>ROUND(I255*H255,2)</f>
        <v>0</v>
      </c>
      <c r="BL255" s="14" t="s">
        <v>173</v>
      </c>
      <c r="BM255" s="241" t="s">
        <v>552</v>
      </c>
    </row>
    <row r="256" s="2" customFormat="1" ht="16.5" customHeight="1">
      <c r="A256" s="35"/>
      <c r="B256" s="36"/>
      <c r="C256" s="229" t="s">
        <v>553</v>
      </c>
      <c r="D256" s="229" t="s">
        <v>143</v>
      </c>
      <c r="E256" s="230" t="s">
        <v>554</v>
      </c>
      <c r="F256" s="231" t="s">
        <v>555</v>
      </c>
      <c r="G256" s="232" t="s">
        <v>507</v>
      </c>
      <c r="H256" s="233">
        <v>7</v>
      </c>
      <c r="I256" s="234"/>
      <c r="J256" s="235">
        <f>ROUND(I256*H256,2)</f>
        <v>0</v>
      </c>
      <c r="K256" s="236"/>
      <c r="L256" s="41"/>
      <c r="M256" s="237" t="s">
        <v>1</v>
      </c>
      <c r="N256" s="238" t="s">
        <v>40</v>
      </c>
      <c r="O256" s="88"/>
      <c r="P256" s="239">
        <f>O256*H256</f>
        <v>0</v>
      </c>
      <c r="Q256" s="239">
        <v>0.0018400000000000001</v>
      </c>
      <c r="R256" s="239">
        <f>Q256*H256</f>
        <v>0.012880000000000001</v>
      </c>
      <c r="S256" s="239">
        <v>0</v>
      </c>
      <c r="T256" s="24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1" t="s">
        <v>173</v>
      </c>
      <c r="AT256" s="241" t="s">
        <v>143</v>
      </c>
      <c r="AU256" s="241" t="s">
        <v>85</v>
      </c>
      <c r="AY256" s="14" t="s">
        <v>140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4" t="s">
        <v>83</v>
      </c>
      <c r="BK256" s="242">
        <f>ROUND(I256*H256,2)</f>
        <v>0</v>
      </c>
      <c r="BL256" s="14" t="s">
        <v>173</v>
      </c>
      <c r="BM256" s="241" t="s">
        <v>556</v>
      </c>
    </row>
    <row r="257" s="2" customFormat="1" ht="21.75" customHeight="1">
      <c r="A257" s="35"/>
      <c r="B257" s="36"/>
      <c r="C257" s="229" t="s">
        <v>557</v>
      </c>
      <c r="D257" s="229" t="s">
        <v>143</v>
      </c>
      <c r="E257" s="230" t="s">
        <v>558</v>
      </c>
      <c r="F257" s="231" t="s">
        <v>559</v>
      </c>
      <c r="G257" s="232" t="s">
        <v>146</v>
      </c>
      <c r="H257" s="233">
        <v>1</v>
      </c>
      <c r="I257" s="234"/>
      <c r="J257" s="235">
        <f>ROUND(I257*H257,2)</f>
        <v>0</v>
      </c>
      <c r="K257" s="236"/>
      <c r="L257" s="41"/>
      <c r="M257" s="237" t="s">
        <v>1</v>
      </c>
      <c r="N257" s="238" t="s">
        <v>40</v>
      </c>
      <c r="O257" s="88"/>
      <c r="P257" s="239">
        <f>O257*H257</f>
        <v>0</v>
      </c>
      <c r="Q257" s="239">
        <v>0.00016000000000000001</v>
      </c>
      <c r="R257" s="239">
        <f>Q257*H257</f>
        <v>0.00016000000000000001</v>
      </c>
      <c r="S257" s="239">
        <v>0</v>
      </c>
      <c r="T257" s="24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1" t="s">
        <v>173</v>
      </c>
      <c r="AT257" s="241" t="s">
        <v>143</v>
      </c>
      <c r="AU257" s="241" t="s">
        <v>85</v>
      </c>
      <c r="AY257" s="14" t="s">
        <v>140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4" t="s">
        <v>83</v>
      </c>
      <c r="BK257" s="242">
        <f>ROUND(I257*H257,2)</f>
        <v>0</v>
      </c>
      <c r="BL257" s="14" t="s">
        <v>173</v>
      </c>
      <c r="BM257" s="241" t="s">
        <v>560</v>
      </c>
    </row>
    <row r="258" s="2" customFormat="1" ht="21.75" customHeight="1">
      <c r="A258" s="35"/>
      <c r="B258" s="36"/>
      <c r="C258" s="243" t="s">
        <v>561</v>
      </c>
      <c r="D258" s="243" t="s">
        <v>238</v>
      </c>
      <c r="E258" s="244" t="s">
        <v>562</v>
      </c>
      <c r="F258" s="245" t="s">
        <v>563</v>
      </c>
      <c r="G258" s="246" t="s">
        <v>146</v>
      </c>
      <c r="H258" s="247">
        <v>1</v>
      </c>
      <c r="I258" s="248"/>
      <c r="J258" s="249">
        <f>ROUND(I258*H258,2)</f>
        <v>0</v>
      </c>
      <c r="K258" s="250"/>
      <c r="L258" s="251"/>
      <c r="M258" s="252" t="s">
        <v>1</v>
      </c>
      <c r="N258" s="253" t="s">
        <v>40</v>
      </c>
      <c r="O258" s="88"/>
      <c r="P258" s="239">
        <f>O258*H258</f>
        <v>0</v>
      </c>
      <c r="Q258" s="239">
        <v>0.0018</v>
      </c>
      <c r="R258" s="239">
        <f>Q258*H258</f>
        <v>0.0018</v>
      </c>
      <c r="S258" s="239">
        <v>0</v>
      </c>
      <c r="T258" s="24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1" t="s">
        <v>272</v>
      </c>
      <c r="AT258" s="241" t="s">
        <v>238</v>
      </c>
      <c r="AU258" s="241" t="s">
        <v>85</v>
      </c>
      <c r="AY258" s="14" t="s">
        <v>140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4" t="s">
        <v>83</v>
      </c>
      <c r="BK258" s="242">
        <f>ROUND(I258*H258,2)</f>
        <v>0</v>
      </c>
      <c r="BL258" s="14" t="s">
        <v>173</v>
      </c>
      <c r="BM258" s="241" t="s">
        <v>564</v>
      </c>
    </row>
    <row r="259" s="2" customFormat="1" ht="16.5" customHeight="1">
      <c r="A259" s="35"/>
      <c r="B259" s="36"/>
      <c r="C259" s="229" t="s">
        <v>565</v>
      </c>
      <c r="D259" s="229" t="s">
        <v>143</v>
      </c>
      <c r="E259" s="230" t="s">
        <v>566</v>
      </c>
      <c r="F259" s="231" t="s">
        <v>567</v>
      </c>
      <c r="G259" s="232" t="s">
        <v>146</v>
      </c>
      <c r="H259" s="233">
        <v>6</v>
      </c>
      <c r="I259" s="234"/>
      <c r="J259" s="235">
        <f>ROUND(I259*H259,2)</f>
        <v>0</v>
      </c>
      <c r="K259" s="236"/>
      <c r="L259" s="41"/>
      <c r="M259" s="237" t="s">
        <v>1</v>
      </c>
      <c r="N259" s="238" t="s">
        <v>40</v>
      </c>
      <c r="O259" s="88"/>
      <c r="P259" s="239">
        <f>O259*H259</f>
        <v>0</v>
      </c>
      <c r="Q259" s="239">
        <v>0</v>
      </c>
      <c r="R259" s="239">
        <f>Q259*H259</f>
        <v>0</v>
      </c>
      <c r="S259" s="239">
        <v>0.00762</v>
      </c>
      <c r="T259" s="240">
        <f>S259*H259</f>
        <v>0.045719999999999997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1" t="s">
        <v>173</v>
      </c>
      <c r="AT259" s="241" t="s">
        <v>143</v>
      </c>
      <c r="AU259" s="241" t="s">
        <v>85</v>
      </c>
      <c r="AY259" s="14" t="s">
        <v>140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4" t="s">
        <v>83</v>
      </c>
      <c r="BK259" s="242">
        <f>ROUND(I259*H259,2)</f>
        <v>0</v>
      </c>
      <c r="BL259" s="14" t="s">
        <v>173</v>
      </c>
      <c r="BM259" s="241" t="s">
        <v>568</v>
      </c>
    </row>
    <row r="260" s="2" customFormat="1" ht="16.5" customHeight="1">
      <c r="A260" s="35"/>
      <c r="B260" s="36"/>
      <c r="C260" s="229" t="s">
        <v>569</v>
      </c>
      <c r="D260" s="229" t="s">
        <v>143</v>
      </c>
      <c r="E260" s="230" t="s">
        <v>570</v>
      </c>
      <c r="F260" s="231" t="s">
        <v>571</v>
      </c>
      <c r="G260" s="232" t="s">
        <v>146</v>
      </c>
      <c r="H260" s="233">
        <v>3</v>
      </c>
      <c r="I260" s="234"/>
      <c r="J260" s="235">
        <f>ROUND(I260*H260,2)</f>
        <v>0</v>
      </c>
      <c r="K260" s="236"/>
      <c r="L260" s="41"/>
      <c r="M260" s="237" t="s">
        <v>1</v>
      </c>
      <c r="N260" s="238" t="s">
        <v>40</v>
      </c>
      <c r="O260" s="88"/>
      <c r="P260" s="239">
        <f>O260*H260</f>
        <v>0</v>
      </c>
      <c r="Q260" s="239">
        <v>0</v>
      </c>
      <c r="R260" s="239">
        <f>Q260*H260</f>
        <v>0</v>
      </c>
      <c r="S260" s="239">
        <v>0.00051999999999999995</v>
      </c>
      <c r="T260" s="240">
        <f>S260*H260</f>
        <v>0.0015599999999999998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1" t="s">
        <v>173</v>
      </c>
      <c r="AT260" s="241" t="s">
        <v>143</v>
      </c>
      <c r="AU260" s="241" t="s">
        <v>85</v>
      </c>
      <c r="AY260" s="14" t="s">
        <v>140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4" t="s">
        <v>83</v>
      </c>
      <c r="BK260" s="242">
        <f>ROUND(I260*H260,2)</f>
        <v>0</v>
      </c>
      <c r="BL260" s="14" t="s">
        <v>173</v>
      </c>
      <c r="BM260" s="241" t="s">
        <v>572</v>
      </c>
    </row>
    <row r="261" s="2" customFormat="1" ht="33" customHeight="1">
      <c r="A261" s="35"/>
      <c r="B261" s="36"/>
      <c r="C261" s="229" t="s">
        <v>573</v>
      </c>
      <c r="D261" s="229" t="s">
        <v>143</v>
      </c>
      <c r="E261" s="230" t="s">
        <v>574</v>
      </c>
      <c r="F261" s="231" t="s">
        <v>575</v>
      </c>
      <c r="G261" s="232" t="s">
        <v>507</v>
      </c>
      <c r="H261" s="233">
        <v>8</v>
      </c>
      <c r="I261" s="234"/>
      <c r="J261" s="235">
        <f>ROUND(I261*H261,2)</f>
        <v>0</v>
      </c>
      <c r="K261" s="236"/>
      <c r="L261" s="41"/>
      <c r="M261" s="237" t="s">
        <v>1</v>
      </c>
      <c r="N261" s="238" t="s">
        <v>40</v>
      </c>
      <c r="O261" s="88"/>
      <c r="P261" s="239">
        <f>O261*H261</f>
        <v>0</v>
      </c>
      <c r="Q261" s="239">
        <v>0.0027399999999999998</v>
      </c>
      <c r="R261" s="239">
        <f>Q261*H261</f>
        <v>0.021919999999999999</v>
      </c>
      <c r="S261" s="239">
        <v>0</v>
      </c>
      <c r="T261" s="24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1" t="s">
        <v>173</v>
      </c>
      <c r="AT261" s="241" t="s">
        <v>143</v>
      </c>
      <c r="AU261" s="241" t="s">
        <v>85</v>
      </c>
      <c r="AY261" s="14" t="s">
        <v>140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4" t="s">
        <v>83</v>
      </c>
      <c r="BK261" s="242">
        <f>ROUND(I261*H261,2)</f>
        <v>0</v>
      </c>
      <c r="BL261" s="14" t="s">
        <v>173</v>
      </c>
      <c r="BM261" s="241" t="s">
        <v>576</v>
      </c>
    </row>
    <row r="262" s="2" customFormat="1" ht="16.5" customHeight="1">
      <c r="A262" s="35"/>
      <c r="B262" s="36"/>
      <c r="C262" s="229" t="s">
        <v>577</v>
      </c>
      <c r="D262" s="229" t="s">
        <v>143</v>
      </c>
      <c r="E262" s="230" t="s">
        <v>578</v>
      </c>
      <c r="F262" s="231" t="s">
        <v>579</v>
      </c>
      <c r="G262" s="232" t="s">
        <v>146</v>
      </c>
      <c r="H262" s="233">
        <v>7</v>
      </c>
      <c r="I262" s="234"/>
      <c r="J262" s="235">
        <f>ROUND(I262*H262,2)</f>
        <v>0</v>
      </c>
      <c r="K262" s="236"/>
      <c r="L262" s="41"/>
      <c r="M262" s="237" t="s">
        <v>1</v>
      </c>
      <c r="N262" s="238" t="s">
        <v>40</v>
      </c>
      <c r="O262" s="88"/>
      <c r="P262" s="239">
        <f>O262*H262</f>
        <v>0</v>
      </c>
      <c r="Q262" s="239">
        <v>0</v>
      </c>
      <c r="R262" s="239">
        <f>Q262*H262</f>
        <v>0</v>
      </c>
      <c r="S262" s="239">
        <v>0.00084999999999999995</v>
      </c>
      <c r="T262" s="240">
        <f>S262*H262</f>
        <v>0.0059499999999999996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1" t="s">
        <v>173</v>
      </c>
      <c r="AT262" s="241" t="s">
        <v>143</v>
      </c>
      <c r="AU262" s="241" t="s">
        <v>85</v>
      </c>
      <c r="AY262" s="14" t="s">
        <v>140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4" t="s">
        <v>83</v>
      </c>
      <c r="BK262" s="242">
        <f>ROUND(I262*H262,2)</f>
        <v>0</v>
      </c>
      <c r="BL262" s="14" t="s">
        <v>173</v>
      </c>
      <c r="BM262" s="241" t="s">
        <v>580</v>
      </c>
    </row>
    <row r="263" s="2" customFormat="1" ht="21.75" customHeight="1">
      <c r="A263" s="35"/>
      <c r="B263" s="36"/>
      <c r="C263" s="229" t="s">
        <v>581</v>
      </c>
      <c r="D263" s="229" t="s">
        <v>143</v>
      </c>
      <c r="E263" s="230" t="s">
        <v>582</v>
      </c>
      <c r="F263" s="231" t="s">
        <v>583</v>
      </c>
      <c r="G263" s="232" t="s">
        <v>146</v>
      </c>
      <c r="H263" s="233">
        <v>7</v>
      </c>
      <c r="I263" s="234"/>
      <c r="J263" s="235">
        <f>ROUND(I263*H263,2)</f>
        <v>0</v>
      </c>
      <c r="K263" s="236"/>
      <c r="L263" s="41"/>
      <c r="M263" s="237" t="s">
        <v>1</v>
      </c>
      <c r="N263" s="238" t="s">
        <v>40</v>
      </c>
      <c r="O263" s="88"/>
      <c r="P263" s="239">
        <f>O263*H263</f>
        <v>0</v>
      </c>
      <c r="Q263" s="239">
        <v>0.00023000000000000001</v>
      </c>
      <c r="R263" s="239">
        <f>Q263*H263</f>
        <v>0.0016100000000000001</v>
      </c>
      <c r="S263" s="239">
        <v>0</v>
      </c>
      <c r="T263" s="24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1" t="s">
        <v>173</v>
      </c>
      <c r="AT263" s="241" t="s">
        <v>143</v>
      </c>
      <c r="AU263" s="241" t="s">
        <v>85</v>
      </c>
      <c r="AY263" s="14" t="s">
        <v>140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4" t="s">
        <v>83</v>
      </c>
      <c r="BK263" s="242">
        <f>ROUND(I263*H263,2)</f>
        <v>0</v>
      </c>
      <c r="BL263" s="14" t="s">
        <v>173</v>
      </c>
      <c r="BM263" s="241" t="s">
        <v>584</v>
      </c>
    </row>
    <row r="264" s="2" customFormat="1" ht="33" customHeight="1">
      <c r="A264" s="35"/>
      <c r="B264" s="36"/>
      <c r="C264" s="229" t="s">
        <v>585</v>
      </c>
      <c r="D264" s="229" t="s">
        <v>143</v>
      </c>
      <c r="E264" s="230" t="s">
        <v>586</v>
      </c>
      <c r="F264" s="231" t="s">
        <v>587</v>
      </c>
      <c r="G264" s="232" t="s">
        <v>146</v>
      </c>
      <c r="H264" s="233">
        <v>6</v>
      </c>
      <c r="I264" s="234"/>
      <c r="J264" s="235">
        <f>ROUND(I264*H264,2)</f>
        <v>0</v>
      </c>
      <c r="K264" s="236"/>
      <c r="L264" s="41"/>
      <c r="M264" s="237" t="s">
        <v>1</v>
      </c>
      <c r="N264" s="238" t="s">
        <v>40</v>
      </c>
      <c r="O264" s="88"/>
      <c r="P264" s="239">
        <f>O264*H264</f>
        <v>0</v>
      </c>
      <c r="Q264" s="239">
        <v>0</v>
      </c>
      <c r="R264" s="239">
        <f>Q264*H264</f>
        <v>0</v>
      </c>
      <c r="S264" s="239">
        <v>0.00124</v>
      </c>
      <c r="T264" s="240">
        <f>S264*H264</f>
        <v>0.0074400000000000004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1" t="s">
        <v>173</v>
      </c>
      <c r="AT264" s="241" t="s">
        <v>143</v>
      </c>
      <c r="AU264" s="241" t="s">
        <v>85</v>
      </c>
      <c r="AY264" s="14" t="s">
        <v>140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4" t="s">
        <v>83</v>
      </c>
      <c r="BK264" s="242">
        <f>ROUND(I264*H264,2)</f>
        <v>0</v>
      </c>
      <c r="BL264" s="14" t="s">
        <v>173</v>
      </c>
      <c r="BM264" s="241" t="s">
        <v>588</v>
      </c>
    </row>
    <row r="265" s="2" customFormat="1" ht="21.75" customHeight="1">
      <c r="A265" s="35"/>
      <c r="B265" s="36"/>
      <c r="C265" s="229" t="s">
        <v>589</v>
      </c>
      <c r="D265" s="229" t="s">
        <v>143</v>
      </c>
      <c r="E265" s="230" t="s">
        <v>590</v>
      </c>
      <c r="F265" s="231" t="s">
        <v>591</v>
      </c>
      <c r="G265" s="232" t="s">
        <v>507</v>
      </c>
      <c r="H265" s="233">
        <v>1</v>
      </c>
      <c r="I265" s="234"/>
      <c r="J265" s="235">
        <f>ROUND(I265*H265,2)</f>
        <v>0</v>
      </c>
      <c r="K265" s="236"/>
      <c r="L265" s="41"/>
      <c r="M265" s="237" t="s">
        <v>1</v>
      </c>
      <c r="N265" s="238" t="s">
        <v>40</v>
      </c>
      <c r="O265" s="88"/>
      <c r="P265" s="239">
        <f>O265*H265</f>
        <v>0</v>
      </c>
      <c r="Q265" s="239">
        <v>0.0025000000000000001</v>
      </c>
      <c r="R265" s="239">
        <f>Q265*H265</f>
        <v>0.0025000000000000001</v>
      </c>
      <c r="S265" s="239">
        <v>0</v>
      </c>
      <c r="T265" s="24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1" t="s">
        <v>173</v>
      </c>
      <c r="AT265" s="241" t="s">
        <v>143</v>
      </c>
      <c r="AU265" s="241" t="s">
        <v>85</v>
      </c>
      <c r="AY265" s="14" t="s">
        <v>140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4" t="s">
        <v>83</v>
      </c>
      <c r="BK265" s="242">
        <f>ROUND(I265*H265,2)</f>
        <v>0</v>
      </c>
      <c r="BL265" s="14" t="s">
        <v>173</v>
      </c>
      <c r="BM265" s="241" t="s">
        <v>592</v>
      </c>
    </row>
    <row r="266" s="2" customFormat="1" ht="21.75" customHeight="1">
      <c r="A266" s="35"/>
      <c r="B266" s="36"/>
      <c r="C266" s="229" t="s">
        <v>593</v>
      </c>
      <c r="D266" s="229" t="s">
        <v>143</v>
      </c>
      <c r="E266" s="230" t="s">
        <v>594</v>
      </c>
      <c r="F266" s="231" t="s">
        <v>595</v>
      </c>
      <c r="G266" s="232" t="s">
        <v>507</v>
      </c>
      <c r="H266" s="233">
        <v>2</v>
      </c>
      <c r="I266" s="234"/>
      <c r="J266" s="235">
        <f>ROUND(I266*H266,2)</f>
        <v>0</v>
      </c>
      <c r="K266" s="236"/>
      <c r="L266" s="41"/>
      <c r="M266" s="237" t="s">
        <v>1</v>
      </c>
      <c r="N266" s="238" t="s">
        <v>40</v>
      </c>
      <c r="O266" s="88"/>
      <c r="P266" s="239">
        <f>O266*H266</f>
        <v>0</v>
      </c>
      <c r="Q266" s="239">
        <v>0.0091999999999999998</v>
      </c>
      <c r="R266" s="239">
        <f>Q266*H266</f>
        <v>0.0184</v>
      </c>
      <c r="S266" s="239">
        <v>0</v>
      </c>
      <c r="T266" s="24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1" t="s">
        <v>173</v>
      </c>
      <c r="AT266" s="241" t="s">
        <v>143</v>
      </c>
      <c r="AU266" s="241" t="s">
        <v>85</v>
      </c>
      <c r="AY266" s="14" t="s">
        <v>140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4" t="s">
        <v>83</v>
      </c>
      <c r="BK266" s="242">
        <f>ROUND(I266*H266,2)</f>
        <v>0</v>
      </c>
      <c r="BL266" s="14" t="s">
        <v>173</v>
      </c>
      <c r="BM266" s="241" t="s">
        <v>596</v>
      </c>
    </row>
    <row r="267" s="2" customFormat="1" ht="21.75" customHeight="1">
      <c r="A267" s="35"/>
      <c r="B267" s="36"/>
      <c r="C267" s="229" t="s">
        <v>597</v>
      </c>
      <c r="D267" s="229" t="s">
        <v>143</v>
      </c>
      <c r="E267" s="230" t="s">
        <v>598</v>
      </c>
      <c r="F267" s="231" t="s">
        <v>599</v>
      </c>
      <c r="G267" s="232" t="s">
        <v>368</v>
      </c>
      <c r="H267" s="254"/>
      <c r="I267" s="234"/>
      <c r="J267" s="235">
        <f>ROUND(I267*H267,2)</f>
        <v>0</v>
      </c>
      <c r="K267" s="236"/>
      <c r="L267" s="41"/>
      <c r="M267" s="237" t="s">
        <v>1</v>
      </c>
      <c r="N267" s="238" t="s">
        <v>40</v>
      </c>
      <c r="O267" s="88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1" t="s">
        <v>173</v>
      </c>
      <c r="AT267" s="241" t="s">
        <v>143</v>
      </c>
      <c r="AU267" s="241" t="s">
        <v>85</v>
      </c>
      <c r="AY267" s="14" t="s">
        <v>140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4" t="s">
        <v>83</v>
      </c>
      <c r="BK267" s="242">
        <f>ROUND(I267*H267,2)</f>
        <v>0</v>
      </c>
      <c r="BL267" s="14" t="s">
        <v>173</v>
      </c>
      <c r="BM267" s="241" t="s">
        <v>600</v>
      </c>
    </row>
    <row r="268" s="2" customFormat="1" ht="21.75" customHeight="1">
      <c r="A268" s="35"/>
      <c r="B268" s="36"/>
      <c r="C268" s="229" t="s">
        <v>601</v>
      </c>
      <c r="D268" s="229" t="s">
        <v>143</v>
      </c>
      <c r="E268" s="230" t="s">
        <v>602</v>
      </c>
      <c r="F268" s="231" t="s">
        <v>603</v>
      </c>
      <c r="G268" s="232" t="s">
        <v>368</v>
      </c>
      <c r="H268" s="254"/>
      <c r="I268" s="234"/>
      <c r="J268" s="235">
        <f>ROUND(I268*H268,2)</f>
        <v>0</v>
      </c>
      <c r="K268" s="236"/>
      <c r="L268" s="41"/>
      <c r="M268" s="237" t="s">
        <v>1</v>
      </c>
      <c r="N268" s="238" t="s">
        <v>40</v>
      </c>
      <c r="O268" s="88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1" t="s">
        <v>173</v>
      </c>
      <c r="AT268" s="241" t="s">
        <v>143</v>
      </c>
      <c r="AU268" s="241" t="s">
        <v>85</v>
      </c>
      <c r="AY268" s="14" t="s">
        <v>140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4" t="s">
        <v>83</v>
      </c>
      <c r="BK268" s="242">
        <f>ROUND(I268*H268,2)</f>
        <v>0</v>
      </c>
      <c r="BL268" s="14" t="s">
        <v>173</v>
      </c>
      <c r="BM268" s="241" t="s">
        <v>604</v>
      </c>
    </row>
    <row r="269" s="12" customFormat="1" ht="22.8" customHeight="1">
      <c r="A269" s="12"/>
      <c r="B269" s="213"/>
      <c r="C269" s="214"/>
      <c r="D269" s="215" t="s">
        <v>74</v>
      </c>
      <c r="E269" s="227" t="s">
        <v>605</v>
      </c>
      <c r="F269" s="227" t="s">
        <v>606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0.017299999999999999</v>
      </c>
      <c r="S269" s="221"/>
      <c r="T269" s="223">
        <f>SUM(T270:T275)</f>
        <v>0.050800000000000005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85</v>
      </c>
      <c r="AT269" s="225" t="s">
        <v>74</v>
      </c>
      <c r="AU269" s="225" t="s">
        <v>83</v>
      </c>
      <c r="AY269" s="224" t="s">
        <v>140</v>
      </c>
      <c r="BK269" s="226">
        <f>SUM(BK270:BK275)</f>
        <v>0</v>
      </c>
    </row>
    <row r="270" s="2" customFormat="1" ht="21.75" customHeight="1">
      <c r="A270" s="35"/>
      <c r="B270" s="36"/>
      <c r="C270" s="229" t="s">
        <v>607</v>
      </c>
      <c r="D270" s="229" t="s">
        <v>143</v>
      </c>
      <c r="E270" s="230" t="s">
        <v>608</v>
      </c>
      <c r="F270" s="231" t="s">
        <v>609</v>
      </c>
      <c r="G270" s="232" t="s">
        <v>246</v>
      </c>
      <c r="H270" s="233">
        <v>1</v>
      </c>
      <c r="I270" s="234"/>
      <c r="J270" s="235">
        <f>ROUND(I270*H270,2)</f>
        <v>0</v>
      </c>
      <c r="K270" s="236"/>
      <c r="L270" s="41"/>
      <c r="M270" s="237" t="s">
        <v>1</v>
      </c>
      <c r="N270" s="238" t="s">
        <v>40</v>
      </c>
      <c r="O270" s="88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1" t="s">
        <v>173</v>
      </c>
      <c r="AT270" s="241" t="s">
        <v>143</v>
      </c>
      <c r="AU270" s="241" t="s">
        <v>85</v>
      </c>
      <c r="AY270" s="14" t="s">
        <v>140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4" t="s">
        <v>83</v>
      </c>
      <c r="BK270" s="242">
        <f>ROUND(I270*H270,2)</f>
        <v>0</v>
      </c>
      <c r="BL270" s="14" t="s">
        <v>173</v>
      </c>
      <c r="BM270" s="241" t="s">
        <v>610</v>
      </c>
    </row>
    <row r="271" s="2" customFormat="1" ht="16.5" customHeight="1">
      <c r="A271" s="35"/>
      <c r="B271" s="36"/>
      <c r="C271" s="229" t="s">
        <v>611</v>
      </c>
      <c r="D271" s="229" t="s">
        <v>143</v>
      </c>
      <c r="E271" s="230" t="s">
        <v>612</v>
      </c>
      <c r="F271" s="231" t="s">
        <v>613</v>
      </c>
      <c r="G271" s="232" t="s">
        <v>155</v>
      </c>
      <c r="H271" s="233">
        <v>20</v>
      </c>
      <c r="I271" s="234"/>
      <c r="J271" s="235">
        <f>ROUND(I271*H271,2)</f>
        <v>0</v>
      </c>
      <c r="K271" s="236"/>
      <c r="L271" s="41"/>
      <c r="M271" s="237" t="s">
        <v>1</v>
      </c>
      <c r="N271" s="238" t="s">
        <v>40</v>
      </c>
      <c r="O271" s="88"/>
      <c r="P271" s="239">
        <f>O271*H271</f>
        <v>0</v>
      </c>
      <c r="Q271" s="239">
        <v>4.0000000000000003E-05</v>
      </c>
      <c r="R271" s="239">
        <f>Q271*H271</f>
        <v>0.00080000000000000004</v>
      </c>
      <c r="S271" s="239">
        <v>0.0025400000000000002</v>
      </c>
      <c r="T271" s="240">
        <f>S271*H271</f>
        <v>0.050800000000000005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1" t="s">
        <v>173</v>
      </c>
      <c r="AT271" s="241" t="s">
        <v>143</v>
      </c>
      <c r="AU271" s="241" t="s">
        <v>85</v>
      </c>
      <c r="AY271" s="14" t="s">
        <v>140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4" t="s">
        <v>83</v>
      </c>
      <c r="BK271" s="242">
        <f>ROUND(I271*H271,2)</f>
        <v>0</v>
      </c>
      <c r="BL271" s="14" t="s">
        <v>173</v>
      </c>
      <c r="BM271" s="241" t="s">
        <v>614</v>
      </c>
    </row>
    <row r="272" s="2" customFormat="1" ht="21.75" customHeight="1">
      <c r="A272" s="35"/>
      <c r="B272" s="36"/>
      <c r="C272" s="229" t="s">
        <v>615</v>
      </c>
      <c r="D272" s="229" t="s">
        <v>143</v>
      </c>
      <c r="E272" s="230" t="s">
        <v>616</v>
      </c>
      <c r="F272" s="231" t="s">
        <v>617</v>
      </c>
      <c r="G272" s="232" t="s">
        <v>155</v>
      </c>
      <c r="H272" s="233">
        <v>20</v>
      </c>
      <c r="I272" s="234"/>
      <c r="J272" s="235">
        <f>ROUND(I272*H272,2)</f>
        <v>0</v>
      </c>
      <c r="K272" s="236"/>
      <c r="L272" s="41"/>
      <c r="M272" s="237" t="s">
        <v>1</v>
      </c>
      <c r="N272" s="238" t="s">
        <v>40</v>
      </c>
      <c r="O272" s="88"/>
      <c r="P272" s="239">
        <f>O272*H272</f>
        <v>0</v>
      </c>
      <c r="Q272" s="239">
        <v>0.00068999999999999997</v>
      </c>
      <c r="R272" s="239">
        <f>Q272*H272</f>
        <v>0.0138</v>
      </c>
      <c r="S272" s="239">
        <v>0</v>
      </c>
      <c r="T272" s="24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1" t="s">
        <v>173</v>
      </c>
      <c r="AT272" s="241" t="s">
        <v>143</v>
      </c>
      <c r="AU272" s="241" t="s">
        <v>85</v>
      </c>
      <c r="AY272" s="14" t="s">
        <v>140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4" t="s">
        <v>83</v>
      </c>
      <c r="BK272" s="242">
        <f>ROUND(I272*H272,2)</f>
        <v>0</v>
      </c>
      <c r="BL272" s="14" t="s">
        <v>173</v>
      </c>
      <c r="BM272" s="241" t="s">
        <v>618</v>
      </c>
    </row>
    <row r="273" s="2" customFormat="1" ht="33" customHeight="1">
      <c r="A273" s="35"/>
      <c r="B273" s="36"/>
      <c r="C273" s="229" t="s">
        <v>619</v>
      </c>
      <c r="D273" s="229" t="s">
        <v>143</v>
      </c>
      <c r="E273" s="230" t="s">
        <v>620</v>
      </c>
      <c r="F273" s="231" t="s">
        <v>621</v>
      </c>
      <c r="G273" s="232" t="s">
        <v>155</v>
      </c>
      <c r="H273" s="233">
        <v>30</v>
      </c>
      <c r="I273" s="234"/>
      <c r="J273" s="235">
        <f>ROUND(I273*H273,2)</f>
        <v>0</v>
      </c>
      <c r="K273" s="236"/>
      <c r="L273" s="41"/>
      <c r="M273" s="237" t="s">
        <v>1</v>
      </c>
      <c r="N273" s="238" t="s">
        <v>40</v>
      </c>
      <c r="O273" s="88"/>
      <c r="P273" s="239">
        <f>O273*H273</f>
        <v>0</v>
      </c>
      <c r="Q273" s="239">
        <v>9.0000000000000006E-05</v>
      </c>
      <c r="R273" s="239">
        <f>Q273*H273</f>
        <v>0.0027000000000000001</v>
      </c>
      <c r="S273" s="239">
        <v>0</v>
      </c>
      <c r="T273" s="24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1" t="s">
        <v>173</v>
      </c>
      <c r="AT273" s="241" t="s">
        <v>143</v>
      </c>
      <c r="AU273" s="241" t="s">
        <v>85</v>
      </c>
      <c r="AY273" s="14" t="s">
        <v>140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4" t="s">
        <v>83</v>
      </c>
      <c r="BK273" s="242">
        <f>ROUND(I273*H273,2)</f>
        <v>0</v>
      </c>
      <c r="BL273" s="14" t="s">
        <v>173</v>
      </c>
      <c r="BM273" s="241" t="s">
        <v>622</v>
      </c>
    </row>
    <row r="274" s="2" customFormat="1" ht="21.75" customHeight="1">
      <c r="A274" s="35"/>
      <c r="B274" s="36"/>
      <c r="C274" s="229" t="s">
        <v>623</v>
      </c>
      <c r="D274" s="229" t="s">
        <v>143</v>
      </c>
      <c r="E274" s="230" t="s">
        <v>624</v>
      </c>
      <c r="F274" s="231" t="s">
        <v>625</v>
      </c>
      <c r="G274" s="232" t="s">
        <v>368</v>
      </c>
      <c r="H274" s="254"/>
      <c r="I274" s="234"/>
      <c r="J274" s="235">
        <f>ROUND(I274*H274,2)</f>
        <v>0</v>
      </c>
      <c r="K274" s="236"/>
      <c r="L274" s="41"/>
      <c r="M274" s="237" t="s">
        <v>1</v>
      </c>
      <c r="N274" s="238" t="s">
        <v>40</v>
      </c>
      <c r="O274" s="88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1" t="s">
        <v>173</v>
      </c>
      <c r="AT274" s="241" t="s">
        <v>143</v>
      </c>
      <c r="AU274" s="241" t="s">
        <v>85</v>
      </c>
      <c r="AY274" s="14" t="s">
        <v>140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4" t="s">
        <v>83</v>
      </c>
      <c r="BK274" s="242">
        <f>ROUND(I274*H274,2)</f>
        <v>0</v>
      </c>
      <c r="BL274" s="14" t="s">
        <v>173</v>
      </c>
      <c r="BM274" s="241" t="s">
        <v>626</v>
      </c>
    </row>
    <row r="275" s="2" customFormat="1" ht="21.75" customHeight="1">
      <c r="A275" s="35"/>
      <c r="B275" s="36"/>
      <c r="C275" s="229" t="s">
        <v>627</v>
      </c>
      <c r="D275" s="229" t="s">
        <v>143</v>
      </c>
      <c r="E275" s="230" t="s">
        <v>628</v>
      </c>
      <c r="F275" s="231" t="s">
        <v>629</v>
      </c>
      <c r="G275" s="232" t="s">
        <v>368</v>
      </c>
      <c r="H275" s="254"/>
      <c r="I275" s="234"/>
      <c r="J275" s="235">
        <f>ROUND(I275*H275,2)</f>
        <v>0</v>
      </c>
      <c r="K275" s="236"/>
      <c r="L275" s="41"/>
      <c r="M275" s="237" t="s">
        <v>1</v>
      </c>
      <c r="N275" s="238" t="s">
        <v>40</v>
      </c>
      <c r="O275" s="88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1" t="s">
        <v>173</v>
      </c>
      <c r="AT275" s="241" t="s">
        <v>143</v>
      </c>
      <c r="AU275" s="241" t="s">
        <v>85</v>
      </c>
      <c r="AY275" s="14" t="s">
        <v>140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4" t="s">
        <v>83</v>
      </c>
      <c r="BK275" s="242">
        <f>ROUND(I275*H275,2)</f>
        <v>0</v>
      </c>
      <c r="BL275" s="14" t="s">
        <v>173</v>
      </c>
      <c r="BM275" s="241" t="s">
        <v>630</v>
      </c>
    </row>
    <row r="276" s="12" customFormat="1" ht="22.8" customHeight="1">
      <c r="A276" s="12"/>
      <c r="B276" s="213"/>
      <c r="C276" s="214"/>
      <c r="D276" s="215" t="s">
        <v>74</v>
      </c>
      <c r="E276" s="227" t="s">
        <v>631</v>
      </c>
      <c r="F276" s="227" t="s">
        <v>632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SUM(P277:P283)</f>
        <v>0</v>
      </c>
      <c r="Q276" s="221"/>
      <c r="R276" s="222">
        <f>SUM(R277:R283)</f>
        <v>0.0015199999999999999</v>
      </c>
      <c r="S276" s="221"/>
      <c r="T276" s="223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74</v>
      </c>
      <c r="AU276" s="225" t="s">
        <v>83</v>
      </c>
      <c r="AY276" s="224" t="s">
        <v>140</v>
      </c>
      <c r="BK276" s="226">
        <f>SUM(BK277:BK283)</f>
        <v>0</v>
      </c>
    </row>
    <row r="277" s="2" customFormat="1" ht="33" customHeight="1">
      <c r="A277" s="35"/>
      <c r="B277" s="36"/>
      <c r="C277" s="229" t="s">
        <v>633</v>
      </c>
      <c r="D277" s="229" t="s">
        <v>143</v>
      </c>
      <c r="E277" s="230" t="s">
        <v>634</v>
      </c>
      <c r="F277" s="231" t="s">
        <v>635</v>
      </c>
      <c r="G277" s="232" t="s">
        <v>246</v>
      </c>
      <c r="H277" s="233">
        <v>12</v>
      </c>
      <c r="I277" s="234"/>
      <c r="J277" s="235">
        <f>ROUND(I277*H277,2)</f>
        <v>0</v>
      </c>
      <c r="K277" s="236"/>
      <c r="L277" s="41"/>
      <c r="M277" s="237" t="s">
        <v>1</v>
      </c>
      <c r="N277" s="238" t="s">
        <v>40</v>
      </c>
      <c r="O277" s="88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1" t="s">
        <v>173</v>
      </c>
      <c r="AT277" s="241" t="s">
        <v>143</v>
      </c>
      <c r="AU277" s="241" t="s">
        <v>85</v>
      </c>
      <c r="AY277" s="14" t="s">
        <v>140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4" t="s">
        <v>83</v>
      </c>
      <c r="BK277" s="242">
        <f>ROUND(I277*H277,2)</f>
        <v>0</v>
      </c>
      <c r="BL277" s="14" t="s">
        <v>173</v>
      </c>
      <c r="BM277" s="241" t="s">
        <v>636</v>
      </c>
    </row>
    <row r="278" s="2" customFormat="1" ht="33" customHeight="1">
      <c r="A278" s="35"/>
      <c r="B278" s="36"/>
      <c r="C278" s="229" t="s">
        <v>637</v>
      </c>
      <c r="D278" s="229" t="s">
        <v>143</v>
      </c>
      <c r="E278" s="230" t="s">
        <v>638</v>
      </c>
      <c r="F278" s="231" t="s">
        <v>639</v>
      </c>
      <c r="G278" s="232" t="s">
        <v>146</v>
      </c>
      <c r="H278" s="233">
        <v>2</v>
      </c>
      <c r="I278" s="234"/>
      <c r="J278" s="235">
        <f>ROUND(I278*H278,2)</f>
        <v>0</v>
      </c>
      <c r="K278" s="236"/>
      <c r="L278" s="41"/>
      <c r="M278" s="237" t="s">
        <v>1</v>
      </c>
      <c r="N278" s="238" t="s">
        <v>40</v>
      </c>
      <c r="O278" s="88"/>
      <c r="P278" s="239">
        <f>O278*H278</f>
        <v>0</v>
      </c>
      <c r="Q278" s="239">
        <v>0.00035</v>
      </c>
      <c r="R278" s="239">
        <f>Q278*H278</f>
        <v>0.00069999999999999999</v>
      </c>
      <c r="S278" s="239">
        <v>0</v>
      </c>
      <c r="T278" s="24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1" t="s">
        <v>173</v>
      </c>
      <c r="AT278" s="241" t="s">
        <v>143</v>
      </c>
      <c r="AU278" s="241" t="s">
        <v>85</v>
      </c>
      <c r="AY278" s="14" t="s">
        <v>140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4" t="s">
        <v>83</v>
      </c>
      <c r="BK278" s="242">
        <f>ROUND(I278*H278,2)</f>
        <v>0</v>
      </c>
      <c r="BL278" s="14" t="s">
        <v>173</v>
      </c>
      <c r="BM278" s="241" t="s">
        <v>640</v>
      </c>
    </row>
    <row r="279" s="2" customFormat="1" ht="33" customHeight="1">
      <c r="A279" s="35"/>
      <c r="B279" s="36"/>
      <c r="C279" s="229" t="s">
        <v>641</v>
      </c>
      <c r="D279" s="229" t="s">
        <v>143</v>
      </c>
      <c r="E279" s="230" t="s">
        <v>642</v>
      </c>
      <c r="F279" s="231" t="s">
        <v>643</v>
      </c>
      <c r="G279" s="232" t="s">
        <v>146</v>
      </c>
      <c r="H279" s="233">
        <v>2</v>
      </c>
      <c r="I279" s="234"/>
      <c r="J279" s="235">
        <f>ROUND(I279*H279,2)</f>
        <v>0</v>
      </c>
      <c r="K279" s="236"/>
      <c r="L279" s="41"/>
      <c r="M279" s="237" t="s">
        <v>1</v>
      </c>
      <c r="N279" s="238" t="s">
        <v>40</v>
      </c>
      <c r="O279" s="88"/>
      <c r="P279" s="239">
        <f>O279*H279</f>
        <v>0</v>
      </c>
      <c r="Q279" s="239">
        <v>0.00036999999999999999</v>
      </c>
      <c r="R279" s="239">
        <f>Q279*H279</f>
        <v>0.00073999999999999999</v>
      </c>
      <c r="S279" s="239">
        <v>0</v>
      </c>
      <c r="T279" s="24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1" t="s">
        <v>173</v>
      </c>
      <c r="AT279" s="241" t="s">
        <v>143</v>
      </c>
      <c r="AU279" s="241" t="s">
        <v>85</v>
      </c>
      <c r="AY279" s="14" t="s">
        <v>140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4" t="s">
        <v>83</v>
      </c>
      <c r="BK279" s="242">
        <f>ROUND(I279*H279,2)</f>
        <v>0</v>
      </c>
      <c r="BL279" s="14" t="s">
        <v>173</v>
      </c>
      <c r="BM279" s="241" t="s">
        <v>644</v>
      </c>
    </row>
    <row r="280" s="2" customFormat="1" ht="21.75" customHeight="1">
      <c r="A280" s="35"/>
      <c r="B280" s="36"/>
      <c r="C280" s="229" t="s">
        <v>645</v>
      </c>
      <c r="D280" s="229" t="s">
        <v>143</v>
      </c>
      <c r="E280" s="230" t="s">
        <v>646</v>
      </c>
      <c r="F280" s="231" t="s">
        <v>647</v>
      </c>
      <c r="G280" s="232" t="s">
        <v>146</v>
      </c>
      <c r="H280" s="233">
        <v>2</v>
      </c>
      <c r="I280" s="234"/>
      <c r="J280" s="235">
        <f>ROUND(I280*H280,2)</f>
        <v>0</v>
      </c>
      <c r="K280" s="236"/>
      <c r="L280" s="41"/>
      <c r="M280" s="237" t="s">
        <v>1</v>
      </c>
      <c r="N280" s="238" t="s">
        <v>40</v>
      </c>
      <c r="O280" s="88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1" t="s">
        <v>173</v>
      </c>
      <c r="AT280" s="241" t="s">
        <v>143</v>
      </c>
      <c r="AU280" s="241" t="s">
        <v>85</v>
      </c>
      <c r="AY280" s="14" t="s">
        <v>140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4" t="s">
        <v>83</v>
      </c>
      <c r="BK280" s="242">
        <f>ROUND(I280*H280,2)</f>
        <v>0</v>
      </c>
      <c r="BL280" s="14" t="s">
        <v>173</v>
      </c>
      <c r="BM280" s="241" t="s">
        <v>648</v>
      </c>
    </row>
    <row r="281" s="2" customFormat="1" ht="16.5" customHeight="1">
      <c r="A281" s="35"/>
      <c r="B281" s="36"/>
      <c r="C281" s="229" t="s">
        <v>649</v>
      </c>
      <c r="D281" s="229" t="s">
        <v>143</v>
      </c>
      <c r="E281" s="230" t="s">
        <v>650</v>
      </c>
      <c r="F281" s="231" t="s">
        <v>651</v>
      </c>
      <c r="G281" s="232" t="s">
        <v>146</v>
      </c>
      <c r="H281" s="233">
        <v>8</v>
      </c>
      <c r="I281" s="234"/>
      <c r="J281" s="235">
        <f>ROUND(I281*H281,2)</f>
        <v>0</v>
      </c>
      <c r="K281" s="236"/>
      <c r="L281" s="41"/>
      <c r="M281" s="237" t="s">
        <v>1</v>
      </c>
      <c r="N281" s="238" t="s">
        <v>40</v>
      </c>
      <c r="O281" s="88"/>
      <c r="P281" s="239">
        <f>O281*H281</f>
        <v>0</v>
      </c>
      <c r="Q281" s="239">
        <v>1.0000000000000001E-05</v>
      </c>
      <c r="R281" s="239">
        <f>Q281*H281</f>
        <v>8.0000000000000007E-05</v>
      </c>
      <c r="S281" s="239">
        <v>0</v>
      </c>
      <c r="T281" s="24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1" t="s">
        <v>173</v>
      </c>
      <c r="AT281" s="241" t="s">
        <v>143</v>
      </c>
      <c r="AU281" s="241" t="s">
        <v>85</v>
      </c>
      <c r="AY281" s="14" t="s">
        <v>140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4" t="s">
        <v>83</v>
      </c>
      <c r="BK281" s="242">
        <f>ROUND(I281*H281,2)</f>
        <v>0</v>
      </c>
      <c r="BL281" s="14" t="s">
        <v>173</v>
      </c>
      <c r="BM281" s="241" t="s">
        <v>652</v>
      </c>
    </row>
    <row r="282" s="2" customFormat="1" ht="21.75" customHeight="1">
      <c r="A282" s="35"/>
      <c r="B282" s="36"/>
      <c r="C282" s="229" t="s">
        <v>653</v>
      </c>
      <c r="D282" s="229" t="s">
        <v>143</v>
      </c>
      <c r="E282" s="230" t="s">
        <v>654</v>
      </c>
      <c r="F282" s="231" t="s">
        <v>655</v>
      </c>
      <c r="G282" s="232" t="s">
        <v>368</v>
      </c>
      <c r="H282" s="254"/>
      <c r="I282" s="234"/>
      <c r="J282" s="235">
        <f>ROUND(I282*H282,2)</f>
        <v>0</v>
      </c>
      <c r="K282" s="236"/>
      <c r="L282" s="41"/>
      <c r="M282" s="237" t="s">
        <v>1</v>
      </c>
      <c r="N282" s="238" t="s">
        <v>40</v>
      </c>
      <c r="O282" s="88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1" t="s">
        <v>173</v>
      </c>
      <c r="AT282" s="241" t="s">
        <v>143</v>
      </c>
      <c r="AU282" s="241" t="s">
        <v>85</v>
      </c>
      <c r="AY282" s="14" t="s">
        <v>140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4" t="s">
        <v>83</v>
      </c>
      <c r="BK282" s="242">
        <f>ROUND(I282*H282,2)</f>
        <v>0</v>
      </c>
      <c r="BL282" s="14" t="s">
        <v>173</v>
      </c>
      <c r="BM282" s="241" t="s">
        <v>656</v>
      </c>
    </row>
    <row r="283" s="2" customFormat="1" ht="21.75" customHeight="1">
      <c r="A283" s="35"/>
      <c r="B283" s="36"/>
      <c r="C283" s="229" t="s">
        <v>657</v>
      </c>
      <c r="D283" s="229" t="s">
        <v>143</v>
      </c>
      <c r="E283" s="230" t="s">
        <v>658</v>
      </c>
      <c r="F283" s="231" t="s">
        <v>659</v>
      </c>
      <c r="G283" s="232" t="s">
        <v>368</v>
      </c>
      <c r="H283" s="254"/>
      <c r="I283" s="234"/>
      <c r="J283" s="235">
        <f>ROUND(I283*H283,2)</f>
        <v>0</v>
      </c>
      <c r="K283" s="236"/>
      <c r="L283" s="41"/>
      <c r="M283" s="237" t="s">
        <v>1</v>
      </c>
      <c r="N283" s="238" t="s">
        <v>40</v>
      </c>
      <c r="O283" s="88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1" t="s">
        <v>173</v>
      </c>
      <c r="AT283" s="241" t="s">
        <v>143</v>
      </c>
      <c r="AU283" s="241" t="s">
        <v>85</v>
      </c>
      <c r="AY283" s="14" t="s">
        <v>140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4" t="s">
        <v>83</v>
      </c>
      <c r="BK283" s="242">
        <f>ROUND(I283*H283,2)</f>
        <v>0</v>
      </c>
      <c r="BL283" s="14" t="s">
        <v>173</v>
      </c>
      <c r="BM283" s="241" t="s">
        <v>660</v>
      </c>
    </row>
    <row r="284" s="12" customFormat="1" ht="22.8" customHeight="1">
      <c r="A284" s="12"/>
      <c r="B284" s="213"/>
      <c r="C284" s="214"/>
      <c r="D284" s="215" t="s">
        <v>74</v>
      </c>
      <c r="E284" s="227" t="s">
        <v>661</v>
      </c>
      <c r="F284" s="227" t="s">
        <v>662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SUM(P285:P290)</f>
        <v>0</v>
      </c>
      <c r="Q284" s="221"/>
      <c r="R284" s="222">
        <f>SUM(R285:R290)</f>
        <v>0.14780000000000002</v>
      </c>
      <c r="S284" s="221"/>
      <c r="T284" s="223">
        <f>SUM(T285:T290)</f>
        <v>0.044394000000000003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74</v>
      </c>
      <c r="AU284" s="225" t="s">
        <v>83</v>
      </c>
      <c r="AY284" s="224" t="s">
        <v>140</v>
      </c>
      <c r="BK284" s="226">
        <f>SUM(BK285:BK290)</f>
        <v>0</v>
      </c>
    </row>
    <row r="285" s="2" customFormat="1" ht="33" customHeight="1">
      <c r="A285" s="35"/>
      <c r="B285" s="36"/>
      <c r="C285" s="229" t="s">
        <v>663</v>
      </c>
      <c r="D285" s="229" t="s">
        <v>143</v>
      </c>
      <c r="E285" s="230" t="s">
        <v>664</v>
      </c>
      <c r="F285" s="231" t="s">
        <v>665</v>
      </c>
      <c r="G285" s="232" t="s">
        <v>151</v>
      </c>
      <c r="H285" s="233">
        <v>4.2000000000000002</v>
      </c>
      <c r="I285" s="234"/>
      <c r="J285" s="235">
        <f>ROUND(I285*H285,2)</f>
        <v>0</v>
      </c>
      <c r="K285" s="236"/>
      <c r="L285" s="41"/>
      <c r="M285" s="237" t="s">
        <v>1</v>
      </c>
      <c r="N285" s="238" t="s">
        <v>40</v>
      </c>
      <c r="O285" s="88"/>
      <c r="P285" s="239">
        <f>O285*H285</f>
        <v>0</v>
      </c>
      <c r="Q285" s="239">
        <v>0</v>
      </c>
      <c r="R285" s="239">
        <f>Q285*H285</f>
        <v>0</v>
      </c>
      <c r="S285" s="239">
        <v>0.01057</v>
      </c>
      <c r="T285" s="240">
        <f>S285*H285</f>
        <v>0.044394000000000003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1" t="s">
        <v>173</v>
      </c>
      <c r="AT285" s="241" t="s">
        <v>143</v>
      </c>
      <c r="AU285" s="241" t="s">
        <v>85</v>
      </c>
      <c r="AY285" s="14" t="s">
        <v>140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4" t="s">
        <v>83</v>
      </c>
      <c r="BK285" s="242">
        <f>ROUND(I285*H285,2)</f>
        <v>0</v>
      </c>
      <c r="BL285" s="14" t="s">
        <v>173</v>
      </c>
      <c r="BM285" s="241" t="s">
        <v>666</v>
      </c>
    </row>
    <row r="286" s="2" customFormat="1" ht="33" customHeight="1">
      <c r="A286" s="35"/>
      <c r="B286" s="36"/>
      <c r="C286" s="229" t="s">
        <v>667</v>
      </c>
      <c r="D286" s="229" t="s">
        <v>143</v>
      </c>
      <c r="E286" s="230" t="s">
        <v>668</v>
      </c>
      <c r="F286" s="231" t="s">
        <v>669</v>
      </c>
      <c r="G286" s="232" t="s">
        <v>146</v>
      </c>
      <c r="H286" s="233">
        <v>2</v>
      </c>
      <c r="I286" s="234"/>
      <c r="J286" s="235">
        <f>ROUND(I286*H286,2)</f>
        <v>0</v>
      </c>
      <c r="K286" s="236"/>
      <c r="L286" s="41"/>
      <c r="M286" s="237" t="s">
        <v>1</v>
      </c>
      <c r="N286" s="238" t="s">
        <v>40</v>
      </c>
      <c r="O286" s="88"/>
      <c r="P286" s="239">
        <f>O286*H286</f>
        <v>0</v>
      </c>
      <c r="Q286" s="239">
        <v>0.052900000000000003</v>
      </c>
      <c r="R286" s="239">
        <f>Q286*H286</f>
        <v>0.10580000000000001</v>
      </c>
      <c r="S286" s="239">
        <v>0</v>
      </c>
      <c r="T286" s="24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1" t="s">
        <v>173</v>
      </c>
      <c r="AT286" s="241" t="s">
        <v>143</v>
      </c>
      <c r="AU286" s="241" t="s">
        <v>85</v>
      </c>
      <c r="AY286" s="14" t="s">
        <v>140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4" t="s">
        <v>83</v>
      </c>
      <c r="BK286" s="242">
        <f>ROUND(I286*H286,2)</f>
        <v>0</v>
      </c>
      <c r="BL286" s="14" t="s">
        <v>173</v>
      </c>
      <c r="BM286" s="241" t="s">
        <v>670</v>
      </c>
    </row>
    <row r="287" s="2" customFormat="1" ht="21.75" customHeight="1">
      <c r="A287" s="35"/>
      <c r="B287" s="36"/>
      <c r="C287" s="229" t="s">
        <v>671</v>
      </c>
      <c r="D287" s="229" t="s">
        <v>143</v>
      </c>
      <c r="E287" s="230" t="s">
        <v>672</v>
      </c>
      <c r="F287" s="231" t="s">
        <v>673</v>
      </c>
      <c r="G287" s="232" t="s">
        <v>146</v>
      </c>
      <c r="H287" s="233">
        <v>2</v>
      </c>
      <c r="I287" s="234"/>
      <c r="J287" s="235">
        <f>ROUND(I287*H287,2)</f>
        <v>0</v>
      </c>
      <c r="K287" s="236"/>
      <c r="L287" s="41"/>
      <c r="M287" s="237" t="s">
        <v>1</v>
      </c>
      <c r="N287" s="238" t="s">
        <v>40</v>
      </c>
      <c r="O287" s="88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1" t="s">
        <v>173</v>
      </c>
      <c r="AT287" s="241" t="s">
        <v>143</v>
      </c>
      <c r="AU287" s="241" t="s">
        <v>85</v>
      </c>
      <c r="AY287" s="14" t="s">
        <v>140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4" t="s">
        <v>83</v>
      </c>
      <c r="BK287" s="242">
        <f>ROUND(I287*H287,2)</f>
        <v>0</v>
      </c>
      <c r="BL287" s="14" t="s">
        <v>173</v>
      </c>
      <c r="BM287" s="241" t="s">
        <v>674</v>
      </c>
    </row>
    <row r="288" s="2" customFormat="1" ht="21.75" customHeight="1">
      <c r="A288" s="35"/>
      <c r="B288" s="36"/>
      <c r="C288" s="243" t="s">
        <v>675</v>
      </c>
      <c r="D288" s="243" t="s">
        <v>238</v>
      </c>
      <c r="E288" s="244" t="s">
        <v>676</v>
      </c>
      <c r="F288" s="245" t="s">
        <v>677</v>
      </c>
      <c r="G288" s="246" t="s">
        <v>146</v>
      </c>
      <c r="H288" s="247">
        <v>2</v>
      </c>
      <c r="I288" s="248"/>
      <c r="J288" s="249">
        <f>ROUND(I288*H288,2)</f>
        <v>0</v>
      </c>
      <c r="K288" s="250"/>
      <c r="L288" s="251"/>
      <c r="M288" s="252" t="s">
        <v>1</v>
      </c>
      <c r="N288" s="253" t="s">
        <v>40</v>
      </c>
      <c r="O288" s="88"/>
      <c r="P288" s="239">
        <f>O288*H288</f>
        <v>0</v>
      </c>
      <c r="Q288" s="239">
        <v>0.021000000000000001</v>
      </c>
      <c r="R288" s="239">
        <f>Q288*H288</f>
        <v>0.042000000000000003</v>
      </c>
      <c r="S288" s="239">
        <v>0</v>
      </c>
      <c r="T288" s="24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1" t="s">
        <v>272</v>
      </c>
      <c r="AT288" s="241" t="s">
        <v>238</v>
      </c>
      <c r="AU288" s="241" t="s">
        <v>85</v>
      </c>
      <c r="AY288" s="14" t="s">
        <v>140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4" t="s">
        <v>83</v>
      </c>
      <c r="BK288" s="242">
        <f>ROUND(I288*H288,2)</f>
        <v>0</v>
      </c>
      <c r="BL288" s="14" t="s">
        <v>173</v>
      </c>
      <c r="BM288" s="241" t="s">
        <v>678</v>
      </c>
    </row>
    <row r="289" s="2" customFormat="1" ht="21.75" customHeight="1">
      <c r="A289" s="35"/>
      <c r="B289" s="36"/>
      <c r="C289" s="229" t="s">
        <v>679</v>
      </c>
      <c r="D289" s="229" t="s">
        <v>143</v>
      </c>
      <c r="E289" s="230" t="s">
        <v>680</v>
      </c>
      <c r="F289" s="231" t="s">
        <v>681</v>
      </c>
      <c r="G289" s="232" t="s">
        <v>368</v>
      </c>
      <c r="H289" s="254"/>
      <c r="I289" s="234"/>
      <c r="J289" s="235">
        <f>ROUND(I289*H289,2)</f>
        <v>0</v>
      </c>
      <c r="K289" s="236"/>
      <c r="L289" s="41"/>
      <c r="M289" s="237" t="s">
        <v>1</v>
      </c>
      <c r="N289" s="238" t="s">
        <v>40</v>
      </c>
      <c r="O289" s="88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1" t="s">
        <v>173</v>
      </c>
      <c r="AT289" s="241" t="s">
        <v>143</v>
      </c>
      <c r="AU289" s="241" t="s">
        <v>85</v>
      </c>
      <c r="AY289" s="14" t="s">
        <v>140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4" t="s">
        <v>83</v>
      </c>
      <c r="BK289" s="242">
        <f>ROUND(I289*H289,2)</f>
        <v>0</v>
      </c>
      <c r="BL289" s="14" t="s">
        <v>173</v>
      </c>
      <c r="BM289" s="241" t="s">
        <v>682</v>
      </c>
    </row>
    <row r="290" s="2" customFormat="1" ht="21.75" customHeight="1">
      <c r="A290" s="35"/>
      <c r="B290" s="36"/>
      <c r="C290" s="229" t="s">
        <v>683</v>
      </c>
      <c r="D290" s="229" t="s">
        <v>143</v>
      </c>
      <c r="E290" s="230" t="s">
        <v>684</v>
      </c>
      <c r="F290" s="231" t="s">
        <v>685</v>
      </c>
      <c r="G290" s="232" t="s">
        <v>368</v>
      </c>
      <c r="H290" s="254"/>
      <c r="I290" s="234"/>
      <c r="J290" s="235">
        <f>ROUND(I290*H290,2)</f>
        <v>0</v>
      </c>
      <c r="K290" s="236"/>
      <c r="L290" s="41"/>
      <c r="M290" s="237" t="s">
        <v>1</v>
      </c>
      <c r="N290" s="238" t="s">
        <v>40</v>
      </c>
      <c r="O290" s="88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1" t="s">
        <v>173</v>
      </c>
      <c r="AT290" s="241" t="s">
        <v>143</v>
      </c>
      <c r="AU290" s="241" t="s">
        <v>85</v>
      </c>
      <c r="AY290" s="14" t="s">
        <v>140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4" t="s">
        <v>83</v>
      </c>
      <c r="BK290" s="242">
        <f>ROUND(I290*H290,2)</f>
        <v>0</v>
      </c>
      <c r="BL290" s="14" t="s">
        <v>173</v>
      </c>
      <c r="BM290" s="241" t="s">
        <v>686</v>
      </c>
    </row>
    <row r="291" s="12" customFormat="1" ht="22.8" customHeight="1">
      <c r="A291" s="12"/>
      <c r="B291" s="213"/>
      <c r="C291" s="214"/>
      <c r="D291" s="215" t="s">
        <v>74</v>
      </c>
      <c r="E291" s="227" t="s">
        <v>687</v>
      </c>
      <c r="F291" s="227" t="s">
        <v>688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SUM(P292:P313)</f>
        <v>0</v>
      </c>
      <c r="Q291" s="221"/>
      <c r="R291" s="222">
        <f>SUM(R292:R313)</f>
        <v>0.015989999999999997</v>
      </c>
      <c r="S291" s="221"/>
      <c r="T291" s="223">
        <f>SUM(T292:T313)</f>
        <v>0.033456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85</v>
      </c>
      <c r="AT291" s="225" t="s">
        <v>74</v>
      </c>
      <c r="AU291" s="225" t="s">
        <v>83</v>
      </c>
      <c r="AY291" s="224" t="s">
        <v>140</v>
      </c>
      <c r="BK291" s="226">
        <f>SUM(BK292:BK313)</f>
        <v>0</v>
      </c>
    </row>
    <row r="292" s="2" customFormat="1" ht="33" customHeight="1">
      <c r="A292" s="35"/>
      <c r="B292" s="36"/>
      <c r="C292" s="229" t="s">
        <v>689</v>
      </c>
      <c r="D292" s="229" t="s">
        <v>143</v>
      </c>
      <c r="E292" s="230" t="s">
        <v>690</v>
      </c>
      <c r="F292" s="231" t="s">
        <v>691</v>
      </c>
      <c r="G292" s="232" t="s">
        <v>507</v>
      </c>
      <c r="H292" s="233">
        <v>2</v>
      </c>
      <c r="I292" s="234"/>
      <c r="J292" s="235">
        <f>ROUND(I292*H292,2)</f>
        <v>0</v>
      </c>
      <c r="K292" s="236"/>
      <c r="L292" s="41"/>
      <c r="M292" s="237" t="s">
        <v>1</v>
      </c>
      <c r="N292" s="238" t="s">
        <v>40</v>
      </c>
      <c r="O292" s="88"/>
      <c r="P292" s="239">
        <f>O292*H292</f>
        <v>0</v>
      </c>
      <c r="Q292" s="239">
        <v>0.00182</v>
      </c>
      <c r="R292" s="239">
        <f>Q292*H292</f>
        <v>0.00364</v>
      </c>
      <c r="S292" s="239">
        <v>0</v>
      </c>
      <c r="T292" s="24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1" t="s">
        <v>173</v>
      </c>
      <c r="AT292" s="241" t="s">
        <v>143</v>
      </c>
      <c r="AU292" s="241" t="s">
        <v>85</v>
      </c>
      <c r="AY292" s="14" t="s">
        <v>140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4" t="s">
        <v>83</v>
      </c>
      <c r="BK292" s="242">
        <f>ROUND(I292*H292,2)</f>
        <v>0</v>
      </c>
      <c r="BL292" s="14" t="s">
        <v>173</v>
      </c>
      <c r="BM292" s="241" t="s">
        <v>692</v>
      </c>
    </row>
    <row r="293" s="2" customFormat="1" ht="21.75" customHeight="1">
      <c r="A293" s="35"/>
      <c r="B293" s="36"/>
      <c r="C293" s="229" t="s">
        <v>693</v>
      </c>
      <c r="D293" s="229" t="s">
        <v>143</v>
      </c>
      <c r="E293" s="230" t="s">
        <v>694</v>
      </c>
      <c r="F293" s="231" t="s">
        <v>695</v>
      </c>
      <c r="G293" s="232" t="s">
        <v>246</v>
      </c>
      <c r="H293" s="233">
        <v>1</v>
      </c>
      <c r="I293" s="234"/>
      <c r="J293" s="235">
        <f>ROUND(I293*H293,2)</f>
        <v>0</v>
      </c>
      <c r="K293" s="236"/>
      <c r="L293" s="41"/>
      <c r="M293" s="237" t="s">
        <v>1</v>
      </c>
      <c r="N293" s="238" t="s">
        <v>40</v>
      </c>
      <c r="O293" s="88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1" t="s">
        <v>173</v>
      </c>
      <c r="AT293" s="241" t="s">
        <v>143</v>
      </c>
      <c r="AU293" s="241" t="s">
        <v>85</v>
      </c>
      <c r="AY293" s="14" t="s">
        <v>140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4" t="s">
        <v>83</v>
      </c>
      <c r="BK293" s="242">
        <f>ROUND(I293*H293,2)</f>
        <v>0</v>
      </c>
      <c r="BL293" s="14" t="s">
        <v>173</v>
      </c>
      <c r="BM293" s="241" t="s">
        <v>696</v>
      </c>
    </row>
    <row r="294" s="2" customFormat="1" ht="16.5" customHeight="1">
      <c r="A294" s="35"/>
      <c r="B294" s="36"/>
      <c r="C294" s="229" t="s">
        <v>697</v>
      </c>
      <c r="D294" s="229" t="s">
        <v>143</v>
      </c>
      <c r="E294" s="230" t="s">
        <v>698</v>
      </c>
      <c r="F294" s="231" t="s">
        <v>699</v>
      </c>
      <c r="G294" s="232" t="s">
        <v>146</v>
      </c>
      <c r="H294" s="233">
        <v>20</v>
      </c>
      <c r="I294" s="234"/>
      <c r="J294" s="235">
        <f>ROUND(I294*H294,2)</f>
        <v>0</v>
      </c>
      <c r="K294" s="236"/>
      <c r="L294" s="41"/>
      <c r="M294" s="237" t="s">
        <v>1</v>
      </c>
      <c r="N294" s="238" t="s">
        <v>40</v>
      </c>
      <c r="O294" s="88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1" t="s">
        <v>173</v>
      </c>
      <c r="AT294" s="241" t="s">
        <v>143</v>
      </c>
      <c r="AU294" s="241" t="s">
        <v>85</v>
      </c>
      <c r="AY294" s="14" t="s">
        <v>140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4" t="s">
        <v>83</v>
      </c>
      <c r="BK294" s="242">
        <f>ROUND(I294*H294,2)</f>
        <v>0</v>
      </c>
      <c r="BL294" s="14" t="s">
        <v>173</v>
      </c>
      <c r="BM294" s="241" t="s">
        <v>700</v>
      </c>
    </row>
    <row r="295" s="2" customFormat="1" ht="33" customHeight="1">
      <c r="A295" s="35"/>
      <c r="B295" s="36"/>
      <c r="C295" s="243" t="s">
        <v>701</v>
      </c>
      <c r="D295" s="243" t="s">
        <v>238</v>
      </c>
      <c r="E295" s="244" t="s">
        <v>702</v>
      </c>
      <c r="F295" s="245" t="s">
        <v>703</v>
      </c>
      <c r="G295" s="246" t="s">
        <v>146</v>
      </c>
      <c r="H295" s="247">
        <v>20</v>
      </c>
      <c r="I295" s="248"/>
      <c r="J295" s="249">
        <f>ROUND(I295*H295,2)</f>
        <v>0</v>
      </c>
      <c r="K295" s="250"/>
      <c r="L295" s="251"/>
      <c r="M295" s="252" t="s">
        <v>1</v>
      </c>
      <c r="N295" s="253" t="s">
        <v>40</v>
      </c>
      <c r="O295" s="88"/>
      <c r="P295" s="239">
        <f>O295*H295</f>
        <v>0</v>
      </c>
      <c r="Q295" s="239">
        <v>9.0000000000000006E-05</v>
      </c>
      <c r="R295" s="239">
        <f>Q295*H295</f>
        <v>0.0018000000000000002</v>
      </c>
      <c r="S295" s="239">
        <v>0</v>
      </c>
      <c r="T295" s="24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1" t="s">
        <v>272</v>
      </c>
      <c r="AT295" s="241" t="s">
        <v>238</v>
      </c>
      <c r="AU295" s="241" t="s">
        <v>85</v>
      </c>
      <c r="AY295" s="14" t="s">
        <v>140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4" t="s">
        <v>83</v>
      </c>
      <c r="BK295" s="242">
        <f>ROUND(I295*H295,2)</f>
        <v>0</v>
      </c>
      <c r="BL295" s="14" t="s">
        <v>173</v>
      </c>
      <c r="BM295" s="241" t="s">
        <v>704</v>
      </c>
    </row>
    <row r="296" s="2" customFormat="1" ht="16.5" customHeight="1">
      <c r="A296" s="35"/>
      <c r="B296" s="36"/>
      <c r="C296" s="229" t="s">
        <v>705</v>
      </c>
      <c r="D296" s="229" t="s">
        <v>143</v>
      </c>
      <c r="E296" s="230" t="s">
        <v>706</v>
      </c>
      <c r="F296" s="231" t="s">
        <v>707</v>
      </c>
      <c r="G296" s="232" t="s">
        <v>155</v>
      </c>
      <c r="H296" s="233">
        <v>80</v>
      </c>
      <c r="I296" s="234"/>
      <c r="J296" s="235">
        <f>ROUND(I296*H296,2)</f>
        <v>0</v>
      </c>
      <c r="K296" s="236"/>
      <c r="L296" s="41"/>
      <c r="M296" s="237" t="s">
        <v>1</v>
      </c>
      <c r="N296" s="238" t="s">
        <v>40</v>
      </c>
      <c r="O296" s="88"/>
      <c r="P296" s="239">
        <f>O296*H296</f>
        <v>0</v>
      </c>
      <c r="Q296" s="239">
        <v>0</v>
      </c>
      <c r="R296" s="239">
        <f>Q296*H296</f>
        <v>0</v>
      </c>
      <c r="S296" s="239">
        <v>0.00027</v>
      </c>
      <c r="T296" s="240">
        <f>S296*H296</f>
        <v>0.021600000000000001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1" t="s">
        <v>173</v>
      </c>
      <c r="AT296" s="241" t="s">
        <v>143</v>
      </c>
      <c r="AU296" s="241" t="s">
        <v>85</v>
      </c>
      <c r="AY296" s="14" t="s">
        <v>140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4" t="s">
        <v>83</v>
      </c>
      <c r="BK296" s="242">
        <f>ROUND(I296*H296,2)</f>
        <v>0</v>
      </c>
      <c r="BL296" s="14" t="s">
        <v>173</v>
      </c>
      <c r="BM296" s="241" t="s">
        <v>708</v>
      </c>
    </row>
    <row r="297" s="2" customFormat="1" ht="21.75" customHeight="1">
      <c r="A297" s="35"/>
      <c r="B297" s="36"/>
      <c r="C297" s="229" t="s">
        <v>709</v>
      </c>
      <c r="D297" s="229" t="s">
        <v>143</v>
      </c>
      <c r="E297" s="230" t="s">
        <v>710</v>
      </c>
      <c r="F297" s="231" t="s">
        <v>711</v>
      </c>
      <c r="G297" s="232" t="s">
        <v>155</v>
      </c>
      <c r="H297" s="233">
        <v>40</v>
      </c>
      <c r="I297" s="234"/>
      <c r="J297" s="235">
        <f>ROUND(I297*H297,2)</f>
        <v>0</v>
      </c>
      <c r="K297" s="236"/>
      <c r="L297" s="41"/>
      <c r="M297" s="237" t="s">
        <v>1</v>
      </c>
      <c r="N297" s="238" t="s">
        <v>40</v>
      </c>
      <c r="O297" s="88"/>
      <c r="P297" s="239">
        <f>O297*H297</f>
        <v>0</v>
      </c>
      <c r="Q297" s="239">
        <v>0</v>
      </c>
      <c r="R297" s="239">
        <f>Q297*H297</f>
        <v>0</v>
      </c>
      <c r="S297" s="239">
        <v>0.00027</v>
      </c>
      <c r="T297" s="240">
        <f>S297*H297</f>
        <v>0.010800000000000001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1" t="s">
        <v>173</v>
      </c>
      <c r="AT297" s="241" t="s">
        <v>143</v>
      </c>
      <c r="AU297" s="241" t="s">
        <v>85</v>
      </c>
      <c r="AY297" s="14" t="s">
        <v>140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4" t="s">
        <v>83</v>
      </c>
      <c r="BK297" s="242">
        <f>ROUND(I297*H297,2)</f>
        <v>0</v>
      </c>
      <c r="BL297" s="14" t="s">
        <v>173</v>
      </c>
      <c r="BM297" s="241" t="s">
        <v>712</v>
      </c>
    </row>
    <row r="298" s="2" customFormat="1" ht="33" customHeight="1">
      <c r="A298" s="35"/>
      <c r="B298" s="36"/>
      <c r="C298" s="229" t="s">
        <v>713</v>
      </c>
      <c r="D298" s="229" t="s">
        <v>143</v>
      </c>
      <c r="E298" s="230" t="s">
        <v>714</v>
      </c>
      <c r="F298" s="231" t="s">
        <v>715</v>
      </c>
      <c r="G298" s="232" t="s">
        <v>155</v>
      </c>
      <c r="H298" s="233">
        <v>100</v>
      </c>
      <c r="I298" s="234"/>
      <c r="J298" s="235">
        <f>ROUND(I298*H298,2)</f>
        <v>0</v>
      </c>
      <c r="K298" s="236"/>
      <c r="L298" s="41"/>
      <c r="M298" s="237" t="s">
        <v>1</v>
      </c>
      <c r="N298" s="238" t="s">
        <v>40</v>
      </c>
      <c r="O298" s="88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1" t="s">
        <v>173</v>
      </c>
      <c r="AT298" s="241" t="s">
        <v>143</v>
      </c>
      <c r="AU298" s="241" t="s">
        <v>85</v>
      </c>
      <c r="AY298" s="14" t="s">
        <v>140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4" t="s">
        <v>83</v>
      </c>
      <c r="BK298" s="242">
        <f>ROUND(I298*H298,2)</f>
        <v>0</v>
      </c>
      <c r="BL298" s="14" t="s">
        <v>173</v>
      </c>
      <c r="BM298" s="241" t="s">
        <v>716</v>
      </c>
    </row>
    <row r="299" s="2" customFormat="1" ht="16.5" customHeight="1">
      <c r="A299" s="35"/>
      <c r="B299" s="36"/>
      <c r="C299" s="243" t="s">
        <v>717</v>
      </c>
      <c r="D299" s="243" t="s">
        <v>238</v>
      </c>
      <c r="E299" s="244" t="s">
        <v>718</v>
      </c>
      <c r="F299" s="245" t="s">
        <v>719</v>
      </c>
      <c r="G299" s="246" t="s">
        <v>155</v>
      </c>
      <c r="H299" s="247">
        <v>100</v>
      </c>
      <c r="I299" s="248"/>
      <c r="J299" s="249">
        <f>ROUND(I299*H299,2)</f>
        <v>0</v>
      </c>
      <c r="K299" s="250"/>
      <c r="L299" s="251"/>
      <c r="M299" s="252" t="s">
        <v>1</v>
      </c>
      <c r="N299" s="253" t="s">
        <v>40</v>
      </c>
      <c r="O299" s="88"/>
      <c r="P299" s="239">
        <f>O299*H299</f>
        <v>0</v>
      </c>
      <c r="Q299" s="239">
        <v>6.9999999999999994E-05</v>
      </c>
      <c r="R299" s="239">
        <f>Q299*H299</f>
        <v>0.0069999999999999993</v>
      </c>
      <c r="S299" s="239">
        <v>0</v>
      </c>
      <c r="T299" s="24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1" t="s">
        <v>272</v>
      </c>
      <c r="AT299" s="241" t="s">
        <v>238</v>
      </c>
      <c r="AU299" s="241" t="s">
        <v>85</v>
      </c>
      <c r="AY299" s="14" t="s">
        <v>140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4" t="s">
        <v>83</v>
      </c>
      <c r="BK299" s="242">
        <f>ROUND(I299*H299,2)</f>
        <v>0</v>
      </c>
      <c r="BL299" s="14" t="s">
        <v>173</v>
      </c>
      <c r="BM299" s="241" t="s">
        <v>720</v>
      </c>
    </row>
    <row r="300" s="2" customFormat="1" ht="33" customHeight="1">
      <c r="A300" s="35"/>
      <c r="B300" s="36"/>
      <c r="C300" s="229" t="s">
        <v>721</v>
      </c>
      <c r="D300" s="229" t="s">
        <v>143</v>
      </c>
      <c r="E300" s="230" t="s">
        <v>722</v>
      </c>
      <c r="F300" s="231" t="s">
        <v>723</v>
      </c>
      <c r="G300" s="232" t="s">
        <v>146</v>
      </c>
      <c r="H300" s="233">
        <v>40</v>
      </c>
      <c r="I300" s="234"/>
      <c r="J300" s="235">
        <f>ROUND(I300*H300,2)</f>
        <v>0</v>
      </c>
      <c r="K300" s="236"/>
      <c r="L300" s="41"/>
      <c r="M300" s="237" t="s">
        <v>1</v>
      </c>
      <c r="N300" s="238" t="s">
        <v>40</v>
      </c>
      <c r="O300" s="88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1" t="s">
        <v>173</v>
      </c>
      <c r="AT300" s="241" t="s">
        <v>143</v>
      </c>
      <c r="AU300" s="241" t="s">
        <v>85</v>
      </c>
      <c r="AY300" s="14" t="s">
        <v>140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4" t="s">
        <v>83</v>
      </c>
      <c r="BK300" s="242">
        <f>ROUND(I300*H300,2)</f>
        <v>0</v>
      </c>
      <c r="BL300" s="14" t="s">
        <v>173</v>
      </c>
      <c r="BM300" s="241" t="s">
        <v>724</v>
      </c>
    </row>
    <row r="301" s="2" customFormat="1" ht="21.75" customHeight="1">
      <c r="A301" s="35"/>
      <c r="B301" s="36"/>
      <c r="C301" s="229" t="s">
        <v>725</v>
      </c>
      <c r="D301" s="229" t="s">
        <v>143</v>
      </c>
      <c r="E301" s="230" t="s">
        <v>726</v>
      </c>
      <c r="F301" s="231" t="s">
        <v>727</v>
      </c>
      <c r="G301" s="232" t="s">
        <v>146</v>
      </c>
      <c r="H301" s="233">
        <v>18</v>
      </c>
      <c r="I301" s="234"/>
      <c r="J301" s="235">
        <f>ROUND(I301*H301,2)</f>
        <v>0</v>
      </c>
      <c r="K301" s="236"/>
      <c r="L301" s="41"/>
      <c r="M301" s="237" t="s">
        <v>1</v>
      </c>
      <c r="N301" s="238" t="s">
        <v>40</v>
      </c>
      <c r="O301" s="88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1" t="s">
        <v>173</v>
      </c>
      <c r="AT301" s="241" t="s">
        <v>143</v>
      </c>
      <c r="AU301" s="241" t="s">
        <v>85</v>
      </c>
      <c r="AY301" s="14" t="s">
        <v>140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4" t="s">
        <v>83</v>
      </c>
      <c r="BK301" s="242">
        <f>ROUND(I301*H301,2)</f>
        <v>0</v>
      </c>
      <c r="BL301" s="14" t="s">
        <v>173</v>
      </c>
      <c r="BM301" s="241" t="s">
        <v>728</v>
      </c>
    </row>
    <row r="302" s="2" customFormat="1" ht="21.75" customHeight="1">
      <c r="A302" s="35"/>
      <c r="B302" s="36"/>
      <c r="C302" s="243" t="s">
        <v>729</v>
      </c>
      <c r="D302" s="243" t="s">
        <v>238</v>
      </c>
      <c r="E302" s="244" t="s">
        <v>730</v>
      </c>
      <c r="F302" s="245" t="s">
        <v>731</v>
      </c>
      <c r="G302" s="246" t="s">
        <v>146</v>
      </c>
      <c r="H302" s="247">
        <v>18</v>
      </c>
      <c r="I302" s="248"/>
      <c r="J302" s="249">
        <f>ROUND(I302*H302,2)</f>
        <v>0</v>
      </c>
      <c r="K302" s="250"/>
      <c r="L302" s="251"/>
      <c r="M302" s="252" t="s">
        <v>1</v>
      </c>
      <c r="N302" s="253" t="s">
        <v>40</v>
      </c>
      <c r="O302" s="88"/>
      <c r="P302" s="239">
        <f>O302*H302</f>
        <v>0</v>
      </c>
      <c r="Q302" s="239">
        <v>0.00010000000000000001</v>
      </c>
      <c r="R302" s="239">
        <f>Q302*H302</f>
        <v>0.0018000000000000002</v>
      </c>
      <c r="S302" s="239">
        <v>0</v>
      </c>
      <c r="T302" s="24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1" t="s">
        <v>272</v>
      </c>
      <c r="AT302" s="241" t="s">
        <v>238</v>
      </c>
      <c r="AU302" s="241" t="s">
        <v>85</v>
      </c>
      <c r="AY302" s="14" t="s">
        <v>140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4" t="s">
        <v>83</v>
      </c>
      <c r="BK302" s="242">
        <f>ROUND(I302*H302,2)</f>
        <v>0</v>
      </c>
      <c r="BL302" s="14" t="s">
        <v>173</v>
      </c>
      <c r="BM302" s="241" t="s">
        <v>732</v>
      </c>
    </row>
    <row r="303" s="2" customFormat="1" ht="21.75" customHeight="1">
      <c r="A303" s="35"/>
      <c r="B303" s="36"/>
      <c r="C303" s="229" t="s">
        <v>733</v>
      </c>
      <c r="D303" s="229" t="s">
        <v>143</v>
      </c>
      <c r="E303" s="230" t="s">
        <v>734</v>
      </c>
      <c r="F303" s="231" t="s">
        <v>735</v>
      </c>
      <c r="G303" s="232" t="s">
        <v>146</v>
      </c>
      <c r="H303" s="233">
        <v>5</v>
      </c>
      <c r="I303" s="234"/>
      <c r="J303" s="235">
        <f>ROUND(I303*H303,2)</f>
        <v>0</v>
      </c>
      <c r="K303" s="236"/>
      <c r="L303" s="41"/>
      <c r="M303" s="237" t="s">
        <v>1</v>
      </c>
      <c r="N303" s="238" t="s">
        <v>40</v>
      </c>
      <c r="O303" s="88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1" t="s">
        <v>173</v>
      </c>
      <c r="AT303" s="241" t="s">
        <v>143</v>
      </c>
      <c r="AU303" s="241" t="s">
        <v>85</v>
      </c>
      <c r="AY303" s="14" t="s">
        <v>140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4" t="s">
        <v>83</v>
      </c>
      <c r="BK303" s="242">
        <f>ROUND(I303*H303,2)</f>
        <v>0</v>
      </c>
      <c r="BL303" s="14" t="s">
        <v>173</v>
      </c>
      <c r="BM303" s="241" t="s">
        <v>736</v>
      </c>
    </row>
    <row r="304" s="2" customFormat="1" ht="21.75" customHeight="1">
      <c r="A304" s="35"/>
      <c r="B304" s="36"/>
      <c r="C304" s="229" t="s">
        <v>737</v>
      </c>
      <c r="D304" s="229" t="s">
        <v>143</v>
      </c>
      <c r="E304" s="230" t="s">
        <v>738</v>
      </c>
      <c r="F304" s="231" t="s">
        <v>739</v>
      </c>
      <c r="G304" s="232" t="s">
        <v>146</v>
      </c>
      <c r="H304" s="233">
        <v>16</v>
      </c>
      <c r="I304" s="234"/>
      <c r="J304" s="235">
        <f>ROUND(I304*H304,2)</f>
        <v>0</v>
      </c>
      <c r="K304" s="236"/>
      <c r="L304" s="41"/>
      <c r="M304" s="237" t="s">
        <v>1</v>
      </c>
      <c r="N304" s="238" t="s">
        <v>40</v>
      </c>
      <c r="O304" s="88"/>
      <c r="P304" s="239">
        <f>O304*H304</f>
        <v>0</v>
      </c>
      <c r="Q304" s="239">
        <v>0</v>
      </c>
      <c r="R304" s="239">
        <f>Q304*H304</f>
        <v>0</v>
      </c>
      <c r="S304" s="239">
        <v>4.8000000000000001E-05</v>
      </c>
      <c r="T304" s="240">
        <f>S304*H304</f>
        <v>0.00076800000000000002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1" t="s">
        <v>173</v>
      </c>
      <c r="AT304" s="241" t="s">
        <v>143</v>
      </c>
      <c r="AU304" s="241" t="s">
        <v>85</v>
      </c>
      <c r="AY304" s="14" t="s">
        <v>140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4" t="s">
        <v>83</v>
      </c>
      <c r="BK304" s="242">
        <f>ROUND(I304*H304,2)</f>
        <v>0</v>
      </c>
      <c r="BL304" s="14" t="s">
        <v>173</v>
      </c>
      <c r="BM304" s="241" t="s">
        <v>740</v>
      </c>
    </row>
    <row r="305" s="2" customFormat="1" ht="21.75" customHeight="1">
      <c r="A305" s="35"/>
      <c r="B305" s="36"/>
      <c r="C305" s="229" t="s">
        <v>741</v>
      </c>
      <c r="D305" s="229" t="s">
        <v>143</v>
      </c>
      <c r="E305" s="230" t="s">
        <v>742</v>
      </c>
      <c r="F305" s="231" t="s">
        <v>743</v>
      </c>
      <c r="G305" s="232" t="s">
        <v>146</v>
      </c>
      <c r="H305" s="233">
        <v>7</v>
      </c>
      <c r="I305" s="234"/>
      <c r="J305" s="235">
        <f>ROUND(I305*H305,2)</f>
        <v>0</v>
      </c>
      <c r="K305" s="236"/>
      <c r="L305" s="41"/>
      <c r="M305" s="237" t="s">
        <v>1</v>
      </c>
      <c r="N305" s="238" t="s">
        <v>40</v>
      </c>
      <c r="O305" s="88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1" t="s">
        <v>173</v>
      </c>
      <c r="AT305" s="241" t="s">
        <v>143</v>
      </c>
      <c r="AU305" s="241" t="s">
        <v>85</v>
      </c>
      <c r="AY305" s="14" t="s">
        <v>140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4" t="s">
        <v>83</v>
      </c>
      <c r="BK305" s="242">
        <f>ROUND(I305*H305,2)</f>
        <v>0</v>
      </c>
      <c r="BL305" s="14" t="s">
        <v>173</v>
      </c>
      <c r="BM305" s="241" t="s">
        <v>744</v>
      </c>
    </row>
    <row r="306" s="2" customFormat="1" ht="16.5" customHeight="1">
      <c r="A306" s="35"/>
      <c r="B306" s="36"/>
      <c r="C306" s="243" t="s">
        <v>745</v>
      </c>
      <c r="D306" s="243" t="s">
        <v>238</v>
      </c>
      <c r="E306" s="244" t="s">
        <v>746</v>
      </c>
      <c r="F306" s="245" t="s">
        <v>747</v>
      </c>
      <c r="G306" s="246" t="s">
        <v>146</v>
      </c>
      <c r="H306" s="247">
        <v>7</v>
      </c>
      <c r="I306" s="248"/>
      <c r="J306" s="249">
        <f>ROUND(I306*H306,2)</f>
        <v>0</v>
      </c>
      <c r="K306" s="250"/>
      <c r="L306" s="251"/>
      <c r="M306" s="252" t="s">
        <v>1</v>
      </c>
      <c r="N306" s="253" t="s">
        <v>40</v>
      </c>
      <c r="O306" s="88"/>
      <c r="P306" s="239">
        <f>O306*H306</f>
        <v>0</v>
      </c>
      <c r="Q306" s="239">
        <v>0.00025000000000000001</v>
      </c>
      <c r="R306" s="239">
        <f>Q306*H306</f>
        <v>0.00175</v>
      </c>
      <c r="S306" s="239">
        <v>0</v>
      </c>
      <c r="T306" s="24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1" t="s">
        <v>272</v>
      </c>
      <c r="AT306" s="241" t="s">
        <v>238</v>
      </c>
      <c r="AU306" s="241" t="s">
        <v>85</v>
      </c>
      <c r="AY306" s="14" t="s">
        <v>140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4" t="s">
        <v>83</v>
      </c>
      <c r="BK306" s="242">
        <f>ROUND(I306*H306,2)</f>
        <v>0</v>
      </c>
      <c r="BL306" s="14" t="s">
        <v>173</v>
      </c>
      <c r="BM306" s="241" t="s">
        <v>748</v>
      </c>
    </row>
    <row r="307" s="2" customFormat="1" ht="33" customHeight="1">
      <c r="A307" s="35"/>
      <c r="B307" s="36"/>
      <c r="C307" s="229" t="s">
        <v>749</v>
      </c>
      <c r="D307" s="229" t="s">
        <v>143</v>
      </c>
      <c r="E307" s="230" t="s">
        <v>750</v>
      </c>
      <c r="F307" s="231" t="s">
        <v>751</v>
      </c>
      <c r="G307" s="232" t="s">
        <v>146</v>
      </c>
      <c r="H307" s="233">
        <v>6</v>
      </c>
      <c r="I307" s="234"/>
      <c r="J307" s="235">
        <f>ROUND(I307*H307,2)</f>
        <v>0</v>
      </c>
      <c r="K307" s="236"/>
      <c r="L307" s="41"/>
      <c r="M307" s="237" t="s">
        <v>1</v>
      </c>
      <c r="N307" s="238" t="s">
        <v>40</v>
      </c>
      <c r="O307" s="88"/>
      <c r="P307" s="239">
        <f>O307*H307</f>
        <v>0</v>
      </c>
      <c r="Q307" s="239">
        <v>0</v>
      </c>
      <c r="R307" s="239">
        <f>Q307*H307</f>
        <v>0</v>
      </c>
      <c r="S307" s="239">
        <v>4.8000000000000001E-05</v>
      </c>
      <c r="T307" s="240">
        <f>S307*H307</f>
        <v>0.00028800000000000001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1" t="s">
        <v>173</v>
      </c>
      <c r="AT307" s="241" t="s">
        <v>143</v>
      </c>
      <c r="AU307" s="241" t="s">
        <v>85</v>
      </c>
      <c r="AY307" s="14" t="s">
        <v>140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4" t="s">
        <v>83</v>
      </c>
      <c r="BK307" s="242">
        <f>ROUND(I307*H307,2)</f>
        <v>0</v>
      </c>
      <c r="BL307" s="14" t="s">
        <v>173</v>
      </c>
      <c r="BM307" s="241" t="s">
        <v>752</v>
      </c>
    </row>
    <row r="308" s="2" customFormat="1" ht="33" customHeight="1">
      <c r="A308" s="35"/>
      <c r="B308" s="36"/>
      <c r="C308" s="229" t="s">
        <v>753</v>
      </c>
      <c r="D308" s="229" t="s">
        <v>143</v>
      </c>
      <c r="E308" s="230" t="s">
        <v>754</v>
      </c>
      <c r="F308" s="231" t="s">
        <v>755</v>
      </c>
      <c r="G308" s="232" t="s">
        <v>146</v>
      </c>
      <c r="H308" s="233">
        <v>4</v>
      </c>
      <c r="I308" s="234"/>
      <c r="J308" s="235">
        <f>ROUND(I308*H308,2)</f>
        <v>0</v>
      </c>
      <c r="K308" s="236"/>
      <c r="L308" s="41"/>
      <c r="M308" s="237" t="s">
        <v>1</v>
      </c>
      <c r="N308" s="238" t="s">
        <v>40</v>
      </c>
      <c r="O308" s="88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1" t="s">
        <v>173</v>
      </c>
      <c r="AT308" s="241" t="s">
        <v>143</v>
      </c>
      <c r="AU308" s="241" t="s">
        <v>85</v>
      </c>
      <c r="AY308" s="14" t="s">
        <v>140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4" t="s">
        <v>83</v>
      </c>
      <c r="BK308" s="242">
        <f>ROUND(I308*H308,2)</f>
        <v>0</v>
      </c>
      <c r="BL308" s="14" t="s">
        <v>173</v>
      </c>
      <c r="BM308" s="241" t="s">
        <v>756</v>
      </c>
    </row>
    <row r="309" s="2" customFormat="1" ht="21.75" customHeight="1">
      <c r="A309" s="35"/>
      <c r="B309" s="36"/>
      <c r="C309" s="229" t="s">
        <v>757</v>
      </c>
      <c r="D309" s="229" t="s">
        <v>143</v>
      </c>
      <c r="E309" s="230" t="s">
        <v>758</v>
      </c>
      <c r="F309" s="231" t="s">
        <v>759</v>
      </c>
      <c r="G309" s="232" t="s">
        <v>146</v>
      </c>
      <c r="H309" s="233">
        <v>16</v>
      </c>
      <c r="I309" s="234"/>
      <c r="J309" s="235">
        <f>ROUND(I309*H309,2)</f>
        <v>0</v>
      </c>
      <c r="K309" s="236"/>
      <c r="L309" s="41"/>
      <c r="M309" s="237" t="s">
        <v>1</v>
      </c>
      <c r="N309" s="238" t="s">
        <v>40</v>
      </c>
      <c r="O309" s="88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1" t="s">
        <v>173</v>
      </c>
      <c r="AT309" s="241" t="s">
        <v>143</v>
      </c>
      <c r="AU309" s="241" t="s">
        <v>85</v>
      </c>
      <c r="AY309" s="14" t="s">
        <v>140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4" t="s">
        <v>83</v>
      </c>
      <c r="BK309" s="242">
        <f>ROUND(I309*H309,2)</f>
        <v>0</v>
      </c>
      <c r="BL309" s="14" t="s">
        <v>173</v>
      </c>
      <c r="BM309" s="241" t="s">
        <v>760</v>
      </c>
    </row>
    <row r="310" s="2" customFormat="1" ht="33" customHeight="1">
      <c r="A310" s="35"/>
      <c r="B310" s="36"/>
      <c r="C310" s="229" t="s">
        <v>761</v>
      </c>
      <c r="D310" s="229" t="s">
        <v>143</v>
      </c>
      <c r="E310" s="230" t="s">
        <v>762</v>
      </c>
      <c r="F310" s="231" t="s">
        <v>763</v>
      </c>
      <c r="G310" s="232" t="s">
        <v>146</v>
      </c>
      <c r="H310" s="233">
        <v>6</v>
      </c>
      <c r="I310" s="234"/>
      <c r="J310" s="235">
        <f>ROUND(I310*H310,2)</f>
        <v>0</v>
      </c>
      <c r="K310" s="236"/>
      <c r="L310" s="41"/>
      <c r="M310" s="237" t="s">
        <v>1</v>
      </c>
      <c r="N310" s="238" t="s">
        <v>40</v>
      </c>
      <c r="O310" s="88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1" t="s">
        <v>173</v>
      </c>
      <c r="AT310" s="241" t="s">
        <v>143</v>
      </c>
      <c r="AU310" s="241" t="s">
        <v>85</v>
      </c>
      <c r="AY310" s="14" t="s">
        <v>140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4" t="s">
        <v>83</v>
      </c>
      <c r="BK310" s="242">
        <f>ROUND(I310*H310,2)</f>
        <v>0</v>
      </c>
      <c r="BL310" s="14" t="s">
        <v>173</v>
      </c>
      <c r="BM310" s="241" t="s">
        <v>764</v>
      </c>
    </row>
    <row r="311" s="2" customFormat="1" ht="21.75" customHeight="1">
      <c r="A311" s="35"/>
      <c r="B311" s="36"/>
      <c r="C311" s="229" t="s">
        <v>765</v>
      </c>
      <c r="D311" s="229" t="s">
        <v>143</v>
      </c>
      <c r="E311" s="230" t="s">
        <v>766</v>
      </c>
      <c r="F311" s="231" t="s">
        <v>767</v>
      </c>
      <c r="G311" s="232" t="s">
        <v>146</v>
      </c>
      <c r="H311" s="233">
        <v>11</v>
      </c>
      <c r="I311" s="234"/>
      <c r="J311" s="235">
        <f>ROUND(I311*H311,2)</f>
        <v>0</v>
      </c>
      <c r="K311" s="236"/>
      <c r="L311" s="41"/>
      <c r="M311" s="237" t="s">
        <v>1</v>
      </c>
      <c r="N311" s="238" t="s">
        <v>40</v>
      </c>
      <c r="O311" s="88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1" t="s">
        <v>173</v>
      </c>
      <c r="AT311" s="241" t="s">
        <v>143</v>
      </c>
      <c r="AU311" s="241" t="s">
        <v>85</v>
      </c>
      <c r="AY311" s="14" t="s">
        <v>140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4" t="s">
        <v>83</v>
      </c>
      <c r="BK311" s="242">
        <f>ROUND(I311*H311,2)</f>
        <v>0</v>
      </c>
      <c r="BL311" s="14" t="s">
        <v>173</v>
      </c>
      <c r="BM311" s="241" t="s">
        <v>768</v>
      </c>
    </row>
    <row r="312" s="2" customFormat="1" ht="21.75" customHeight="1">
      <c r="A312" s="35"/>
      <c r="B312" s="36"/>
      <c r="C312" s="229" t="s">
        <v>769</v>
      </c>
      <c r="D312" s="229" t="s">
        <v>143</v>
      </c>
      <c r="E312" s="230" t="s">
        <v>770</v>
      </c>
      <c r="F312" s="231" t="s">
        <v>771</v>
      </c>
      <c r="G312" s="232" t="s">
        <v>368</v>
      </c>
      <c r="H312" s="254"/>
      <c r="I312" s="234"/>
      <c r="J312" s="235">
        <f>ROUND(I312*H312,2)</f>
        <v>0</v>
      </c>
      <c r="K312" s="236"/>
      <c r="L312" s="41"/>
      <c r="M312" s="237" t="s">
        <v>1</v>
      </c>
      <c r="N312" s="238" t="s">
        <v>40</v>
      </c>
      <c r="O312" s="88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1" t="s">
        <v>173</v>
      </c>
      <c r="AT312" s="241" t="s">
        <v>143</v>
      </c>
      <c r="AU312" s="241" t="s">
        <v>85</v>
      </c>
      <c r="AY312" s="14" t="s">
        <v>140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4" t="s">
        <v>83</v>
      </c>
      <c r="BK312" s="242">
        <f>ROUND(I312*H312,2)</f>
        <v>0</v>
      </c>
      <c r="BL312" s="14" t="s">
        <v>173</v>
      </c>
      <c r="BM312" s="241" t="s">
        <v>772</v>
      </c>
    </row>
    <row r="313" s="2" customFormat="1" ht="21.75" customHeight="1">
      <c r="A313" s="35"/>
      <c r="B313" s="36"/>
      <c r="C313" s="229" t="s">
        <v>773</v>
      </c>
      <c r="D313" s="229" t="s">
        <v>143</v>
      </c>
      <c r="E313" s="230" t="s">
        <v>774</v>
      </c>
      <c r="F313" s="231" t="s">
        <v>775</v>
      </c>
      <c r="G313" s="232" t="s">
        <v>368</v>
      </c>
      <c r="H313" s="254"/>
      <c r="I313" s="234"/>
      <c r="J313" s="235">
        <f>ROUND(I313*H313,2)</f>
        <v>0</v>
      </c>
      <c r="K313" s="236"/>
      <c r="L313" s="41"/>
      <c r="M313" s="237" t="s">
        <v>1</v>
      </c>
      <c r="N313" s="238" t="s">
        <v>40</v>
      </c>
      <c r="O313" s="88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1" t="s">
        <v>173</v>
      </c>
      <c r="AT313" s="241" t="s">
        <v>143</v>
      </c>
      <c r="AU313" s="241" t="s">
        <v>85</v>
      </c>
      <c r="AY313" s="14" t="s">
        <v>140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4" t="s">
        <v>83</v>
      </c>
      <c r="BK313" s="242">
        <f>ROUND(I313*H313,2)</f>
        <v>0</v>
      </c>
      <c r="BL313" s="14" t="s">
        <v>173</v>
      </c>
      <c r="BM313" s="241" t="s">
        <v>776</v>
      </c>
    </row>
    <row r="314" s="12" customFormat="1" ht="22.8" customHeight="1">
      <c r="A314" s="12"/>
      <c r="B314" s="213"/>
      <c r="C314" s="214"/>
      <c r="D314" s="215" t="s">
        <v>74</v>
      </c>
      <c r="E314" s="227" t="s">
        <v>777</v>
      </c>
      <c r="F314" s="227" t="s">
        <v>778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SUM(P315:P329)</f>
        <v>0</v>
      </c>
      <c r="Q314" s="221"/>
      <c r="R314" s="222">
        <f>SUM(R315:R329)</f>
        <v>0.064079999999999998</v>
      </c>
      <c r="S314" s="221"/>
      <c r="T314" s="223">
        <f>SUM(T315:T329)</f>
        <v>0.12414500000000001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85</v>
      </c>
      <c r="AT314" s="225" t="s">
        <v>74</v>
      </c>
      <c r="AU314" s="225" t="s">
        <v>83</v>
      </c>
      <c r="AY314" s="224" t="s">
        <v>140</v>
      </c>
      <c r="BK314" s="226">
        <f>SUM(BK315:BK329)</f>
        <v>0</v>
      </c>
    </row>
    <row r="315" s="2" customFormat="1" ht="21.75" customHeight="1">
      <c r="A315" s="35"/>
      <c r="B315" s="36"/>
      <c r="C315" s="229" t="s">
        <v>779</v>
      </c>
      <c r="D315" s="229" t="s">
        <v>143</v>
      </c>
      <c r="E315" s="230" t="s">
        <v>780</v>
      </c>
      <c r="F315" s="231" t="s">
        <v>781</v>
      </c>
      <c r="G315" s="232" t="s">
        <v>246</v>
      </c>
      <c r="H315" s="233">
        <v>1</v>
      </c>
      <c r="I315" s="234"/>
      <c r="J315" s="235">
        <f>ROUND(I315*H315,2)</f>
        <v>0</v>
      </c>
      <c r="K315" s="236"/>
      <c r="L315" s="41"/>
      <c r="M315" s="237" t="s">
        <v>1</v>
      </c>
      <c r="N315" s="238" t="s">
        <v>40</v>
      </c>
      <c r="O315" s="88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1" t="s">
        <v>173</v>
      </c>
      <c r="AT315" s="241" t="s">
        <v>143</v>
      </c>
      <c r="AU315" s="241" t="s">
        <v>85</v>
      </c>
      <c r="AY315" s="14" t="s">
        <v>140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4" t="s">
        <v>83</v>
      </c>
      <c r="BK315" s="242">
        <f>ROUND(I315*H315,2)</f>
        <v>0</v>
      </c>
      <c r="BL315" s="14" t="s">
        <v>173</v>
      </c>
      <c r="BM315" s="241" t="s">
        <v>782</v>
      </c>
    </row>
    <row r="316" s="2" customFormat="1" ht="16.5" customHeight="1">
      <c r="A316" s="35"/>
      <c r="B316" s="36"/>
      <c r="C316" s="229" t="s">
        <v>783</v>
      </c>
      <c r="D316" s="229" t="s">
        <v>143</v>
      </c>
      <c r="E316" s="230" t="s">
        <v>784</v>
      </c>
      <c r="F316" s="231" t="s">
        <v>785</v>
      </c>
      <c r="G316" s="232" t="s">
        <v>246</v>
      </c>
      <c r="H316" s="233">
        <v>1</v>
      </c>
      <c r="I316" s="234"/>
      <c r="J316" s="235">
        <f>ROUND(I316*H316,2)</f>
        <v>0</v>
      </c>
      <c r="K316" s="236"/>
      <c r="L316" s="41"/>
      <c r="M316" s="237" t="s">
        <v>1</v>
      </c>
      <c r="N316" s="238" t="s">
        <v>40</v>
      </c>
      <c r="O316" s="88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1" t="s">
        <v>173</v>
      </c>
      <c r="AT316" s="241" t="s">
        <v>143</v>
      </c>
      <c r="AU316" s="241" t="s">
        <v>85</v>
      </c>
      <c r="AY316" s="14" t="s">
        <v>140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4" t="s">
        <v>83</v>
      </c>
      <c r="BK316" s="242">
        <f>ROUND(I316*H316,2)</f>
        <v>0</v>
      </c>
      <c r="BL316" s="14" t="s">
        <v>173</v>
      </c>
      <c r="BM316" s="241" t="s">
        <v>786</v>
      </c>
    </row>
    <row r="317" s="2" customFormat="1" ht="16.5" customHeight="1">
      <c r="A317" s="35"/>
      <c r="B317" s="36"/>
      <c r="C317" s="229" t="s">
        <v>787</v>
      </c>
      <c r="D317" s="229" t="s">
        <v>143</v>
      </c>
      <c r="E317" s="230" t="s">
        <v>788</v>
      </c>
      <c r="F317" s="231" t="s">
        <v>789</v>
      </c>
      <c r="G317" s="232" t="s">
        <v>146</v>
      </c>
      <c r="H317" s="233">
        <v>7</v>
      </c>
      <c r="I317" s="234"/>
      <c r="J317" s="235">
        <f>ROUND(I317*H317,2)</f>
        <v>0</v>
      </c>
      <c r="K317" s="236"/>
      <c r="L317" s="41"/>
      <c r="M317" s="237" t="s">
        <v>1</v>
      </c>
      <c r="N317" s="238" t="s">
        <v>40</v>
      </c>
      <c r="O317" s="88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1" t="s">
        <v>173</v>
      </c>
      <c r="AT317" s="241" t="s">
        <v>143</v>
      </c>
      <c r="AU317" s="241" t="s">
        <v>85</v>
      </c>
      <c r="AY317" s="14" t="s">
        <v>140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4" t="s">
        <v>83</v>
      </c>
      <c r="BK317" s="242">
        <f>ROUND(I317*H317,2)</f>
        <v>0</v>
      </c>
      <c r="BL317" s="14" t="s">
        <v>173</v>
      </c>
      <c r="BM317" s="241" t="s">
        <v>790</v>
      </c>
    </row>
    <row r="318" s="2" customFormat="1" ht="21.75" customHeight="1">
      <c r="A318" s="35"/>
      <c r="B318" s="36"/>
      <c r="C318" s="243" t="s">
        <v>791</v>
      </c>
      <c r="D318" s="243" t="s">
        <v>238</v>
      </c>
      <c r="E318" s="244" t="s">
        <v>792</v>
      </c>
      <c r="F318" s="245" t="s">
        <v>793</v>
      </c>
      <c r="G318" s="246" t="s">
        <v>146</v>
      </c>
      <c r="H318" s="247">
        <v>7</v>
      </c>
      <c r="I318" s="248"/>
      <c r="J318" s="249">
        <f>ROUND(I318*H318,2)</f>
        <v>0</v>
      </c>
      <c r="K318" s="250"/>
      <c r="L318" s="251"/>
      <c r="M318" s="252" t="s">
        <v>1</v>
      </c>
      <c r="N318" s="253" t="s">
        <v>40</v>
      </c>
      <c r="O318" s="88"/>
      <c r="P318" s="239">
        <f>O318*H318</f>
        <v>0</v>
      </c>
      <c r="Q318" s="239">
        <v>0.00040000000000000002</v>
      </c>
      <c r="R318" s="239">
        <f>Q318*H318</f>
        <v>0.0028</v>
      </c>
      <c r="S318" s="239">
        <v>0</v>
      </c>
      <c r="T318" s="24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1" t="s">
        <v>272</v>
      </c>
      <c r="AT318" s="241" t="s">
        <v>238</v>
      </c>
      <c r="AU318" s="241" t="s">
        <v>85</v>
      </c>
      <c r="AY318" s="14" t="s">
        <v>140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4" t="s">
        <v>83</v>
      </c>
      <c r="BK318" s="242">
        <f>ROUND(I318*H318,2)</f>
        <v>0</v>
      </c>
      <c r="BL318" s="14" t="s">
        <v>173</v>
      </c>
      <c r="BM318" s="241" t="s">
        <v>794</v>
      </c>
    </row>
    <row r="319" s="2" customFormat="1" ht="16.5" customHeight="1">
      <c r="A319" s="35"/>
      <c r="B319" s="36"/>
      <c r="C319" s="229" t="s">
        <v>795</v>
      </c>
      <c r="D319" s="229" t="s">
        <v>143</v>
      </c>
      <c r="E319" s="230" t="s">
        <v>796</v>
      </c>
      <c r="F319" s="231" t="s">
        <v>797</v>
      </c>
      <c r="G319" s="232" t="s">
        <v>146</v>
      </c>
      <c r="H319" s="233">
        <v>7</v>
      </c>
      <c r="I319" s="234"/>
      <c r="J319" s="235">
        <f>ROUND(I319*H319,2)</f>
        <v>0</v>
      </c>
      <c r="K319" s="236"/>
      <c r="L319" s="41"/>
      <c r="M319" s="237" t="s">
        <v>1</v>
      </c>
      <c r="N319" s="238" t="s">
        <v>40</v>
      </c>
      <c r="O319" s="88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1" t="s">
        <v>173</v>
      </c>
      <c r="AT319" s="241" t="s">
        <v>143</v>
      </c>
      <c r="AU319" s="241" t="s">
        <v>85</v>
      </c>
      <c r="AY319" s="14" t="s">
        <v>140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4" t="s">
        <v>83</v>
      </c>
      <c r="BK319" s="242">
        <f>ROUND(I319*H319,2)</f>
        <v>0</v>
      </c>
      <c r="BL319" s="14" t="s">
        <v>173</v>
      </c>
      <c r="BM319" s="241" t="s">
        <v>798</v>
      </c>
    </row>
    <row r="320" s="2" customFormat="1" ht="16.5" customHeight="1">
      <c r="A320" s="35"/>
      <c r="B320" s="36"/>
      <c r="C320" s="243" t="s">
        <v>799</v>
      </c>
      <c r="D320" s="243" t="s">
        <v>238</v>
      </c>
      <c r="E320" s="244" t="s">
        <v>800</v>
      </c>
      <c r="F320" s="245" t="s">
        <v>801</v>
      </c>
      <c r="G320" s="246" t="s">
        <v>146</v>
      </c>
      <c r="H320" s="247">
        <v>7</v>
      </c>
      <c r="I320" s="248"/>
      <c r="J320" s="249">
        <f>ROUND(I320*H320,2)</f>
        <v>0</v>
      </c>
      <c r="K320" s="250"/>
      <c r="L320" s="251"/>
      <c r="M320" s="252" t="s">
        <v>1</v>
      </c>
      <c r="N320" s="253" t="s">
        <v>40</v>
      </c>
      <c r="O320" s="88"/>
      <c r="P320" s="239">
        <f>O320*H320</f>
        <v>0</v>
      </c>
      <c r="Q320" s="239">
        <v>0.00024000000000000001</v>
      </c>
      <c r="R320" s="239">
        <f>Q320*H320</f>
        <v>0.0016800000000000001</v>
      </c>
      <c r="S320" s="239">
        <v>0</v>
      </c>
      <c r="T320" s="24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1" t="s">
        <v>272</v>
      </c>
      <c r="AT320" s="241" t="s">
        <v>238</v>
      </c>
      <c r="AU320" s="241" t="s">
        <v>85</v>
      </c>
      <c r="AY320" s="14" t="s">
        <v>140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4" t="s">
        <v>83</v>
      </c>
      <c r="BK320" s="242">
        <f>ROUND(I320*H320,2)</f>
        <v>0</v>
      </c>
      <c r="BL320" s="14" t="s">
        <v>173</v>
      </c>
      <c r="BM320" s="241" t="s">
        <v>802</v>
      </c>
    </row>
    <row r="321" s="2" customFormat="1" ht="16.5" customHeight="1">
      <c r="A321" s="35"/>
      <c r="B321" s="36"/>
      <c r="C321" s="229" t="s">
        <v>803</v>
      </c>
      <c r="D321" s="229" t="s">
        <v>143</v>
      </c>
      <c r="E321" s="230" t="s">
        <v>804</v>
      </c>
      <c r="F321" s="231" t="s">
        <v>805</v>
      </c>
      <c r="G321" s="232" t="s">
        <v>146</v>
      </c>
      <c r="H321" s="233">
        <v>10</v>
      </c>
      <c r="I321" s="234"/>
      <c r="J321" s="235">
        <f>ROUND(I321*H321,2)</f>
        <v>0</v>
      </c>
      <c r="K321" s="236"/>
      <c r="L321" s="41"/>
      <c r="M321" s="237" t="s">
        <v>1</v>
      </c>
      <c r="N321" s="238" t="s">
        <v>40</v>
      </c>
      <c r="O321" s="88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1" t="s">
        <v>173</v>
      </c>
      <c r="AT321" s="241" t="s">
        <v>143</v>
      </c>
      <c r="AU321" s="241" t="s">
        <v>85</v>
      </c>
      <c r="AY321" s="14" t="s">
        <v>140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4" t="s">
        <v>83</v>
      </c>
      <c r="BK321" s="242">
        <f>ROUND(I321*H321,2)</f>
        <v>0</v>
      </c>
      <c r="BL321" s="14" t="s">
        <v>173</v>
      </c>
      <c r="BM321" s="241" t="s">
        <v>806</v>
      </c>
    </row>
    <row r="322" s="2" customFormat="1" ht="16.5" customHeight="1">
      <c r="A322" s="35"/>
      <c r="B322" s="36"/>
      <c r="C322" s="243" t="s">
        <v>807</v>
      </c>
      <c r="D322" s="243" t="s">
        <v>238</v>
      </c>
      <c r="E322" s="244" t="s">
        <v>808</v>
      </c>
      <c r="F322" s="245" t="s">
        <v>809</v>
      </c>
      <c r="G322" s="246" t="s">
        <v>146</v>
      </c>
      <c r="H322" s="247">
        <v>10</v>
      </c>
      <c r="I322" s="248"/>
      <c r="J322" s="249">
        <f>ROUND(I322*H322,2)</f>
        <v>0</v>
      </c>
      <c r="K322" s="250"/>
      <c r="L322" s="251"/>
      <c r="M322" s="252" t="s">
        <v>1</v>
      </c>
      <c r="N322" s="253" t="s">
        <v>40</v>
      </c>
      <c r="O322" s="88"/>
      <c r="P322" s="239">
        <f>O322*H322</f>
        <v>0</v>
      </c>
      <c r="Q322" s="239">
        <v>0.0025999999999999999</v>
      </c>
      <c r="R322" s="239">
        <f>Q322*H322</f>
        <v>0.025999999999999999</v>
      </c>
      <c r="S322" s="239">
        <v>0</v>
      </c>
      <c r="T322" s="24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1" t="s">
        <v>272</v>
      </c>
      <c r="AT322" s="241" t="s">
        <v>238</v>
      </c>
      <c r="AU322" s="241" t="s">
        <v>85</v>
      </c>
      <c r="AY322" s="14" t="s">
        <v>140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4" t="s">
        <v>83</v>
      </c>
      <c r="BK322" s="242">
        <f>ROUND(I322*H322,2)</f>
        <v>0</v>
      </c>
      <c r="BL322" s="14" t="s">
        <v>173</v>
      </c>
      <c r="BM322" s="241" t="s">
        <v>810</v>
      </c>
    </row>
    <row r="323" s="2" customFormat="1" ht="21.75" customHeight="1">
      <c r="A323" s="35"/>
      <c r="B323" s="36"/>
      <c r="C323" s="229" t="s">
        <v>811</v>
      </c>
      <c r="D323" s="229" t="s">
        <v>143</v>
      </c>
      <c r="E323" s="230" t="s">
        <v>812</v>
      </c>
      <c r="F323" s="231" t="s">
        <v>813</v>
      </c>
      <c r="G323" s="232" t="s">
        <v>146</v>
      </c>
      <c r="H323" s="233">
        <v>5</v>
      </c>
      <c r="I323" s="234"/>
      <c r="J323" s="235">
        <f>ROUND(I323*H323,2)</f>
        <v>0</v>
      </c>
      <c r="K323" s="236"/>
      <c r="L323" s="41"/>
      <c r="M323" s="237" t="s">
        <v>1</v>
      </c>
      <c r="N323" s="238" t="s">
        <v>40</v>
      </c>
      <c r="O323" s="88"/>
      <c r="P323" s="239">
        <f>O323*H323</f>
        <v>0</v>
      </c>
      <c r="Q323" s="239">
        <v>0</v>
      </c>
      <c r="R323" s="239">
        <f>Q323*H323</f>
        <v>0</v>
      </c>
      <c r="S323" s="239">
        <v>0.000125</v>
      </c>
      <c r="T323" s="240">
        <f>S323*H323</f>
        <v>0.00062500000000000001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1" t="s">
        <v>173</v>
      </c>
      <c r="AT323" s="241" t="s">
        <v>143</v>
      </c>
      <c r="AU323" s="241" t="s">
        <v>85</v>
      </c>
      <c r="AY323" s="14" t="s">
        <v>140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4" t="s">
        <v>83</v>
      </c>
      <c r="BK323" s="242">
        <f>ROUND(I323*H323,2)</f>
        <v>0</v>
      </c>
      <c r="BL323" s="14" t="s">
        <v>173</v>
      </c>
      <c r="BM323" s="241" t="s">
        <v>814</v>
      </c>
    </row>
    <row r="324" s="2" customFormat="1" ht="21.75" customHeight="1">
      <c r="A324" s="35"/>
      <c r="B324" s="36"/>
      <c r="C324" s="229" t="s">
        <v>815</v>
      </c>
      <c r="D324" s="229" t="s">
        <v>143</v>
      </c>
      <c r="E324" s="230" t="s">
        <v>816</v>
      </c>
      <c r="F324" s="231" t="s">
        <v>817</v>
      </c>
      <c r="G324" s="232" t="s">
        <v>155</v>
      </c>
      <c r="H324" s="233">
        <v>12</v>
      </c>
      <c r="I324" s="234"/>
      <c r="J324" s="235">
        <f>ROUND(I324*H324,2)</f>
        <v>0</v>
      </c>
      <c r="K324" s="236"/>
      <c r="L324" s="41"/>
      <c r="M324" s="237" t="s">
        <v>1</v>
      </c>
      <c r="N324" s="238" t="s">
        <v>40</v>
      </c>
      <c r="O324" s="88"/>
      <c r="P324" s="239">
        <f>O324*H324</f>
        <v>0</v>
      </c>
      <c r="Q324" s="239">
        <v>0</v>
      </c>
      <c r="R324" s="239">
        <f>Q324*H324</f>
        <v>0</v>
      </c>
      <c r="S324" s="239">
        <v>0.0082100000000000003</v>
      </c>
      <c r="T324" s="240">
        <f>S324*H324</f>
        <v>0.098519999999999996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1" t="s">
        <v>173</v>
      </c>
      <c r="AT324" s="241" t="s">
        <v>143</v>
      </c>
      <c r="AU324" s="241" t="s">
        <v>85</v>
      </c>
      <c r="AY324" s="14" t="s">
        <v>140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4" t="s">
        <v>83</v>
      </c>
      <c r="BK324" s="242">
        <f>ROUND(I324*H324,2)</f>
        <v>0</v>
      </c>
      <c r="BL324" s="14" t="s">
        <v>173</v>
      </c>
      <c r="BM324" s="241" t="s">
        <v>818</v>
      </c>
    </row>
    <row r="325" s="2" customFormat="1" ht="21.75" customHeight="1">
      <c r="A325" s="35"/>
      <c r="B325" s="36"/>
      <c r="C325" s="229" t="s">
        <v>819</v>
      </c>
      <c r="D325" s="229" t="s">
        <v>143</v>
      </c>
      <c r="E325" s="230" t="s">
        <v>820</v>
      </c>
      <c r="F325" s="231" t="s">
        <v>821</v>
      </c>
      <c r="G325" s="232" t="s">
        <v>155</v>
      </c>
      <c r="H325" s="233">
        <v>14</v>
      </c>
      <c r="I325" s="234"/>
      <c r="J325" s="235">
        <f>ROUND(I325*H325,2)</f>
        <v>0</v>
      </c>
      <c r="K325" s="236"/>
      <c r="L325" s="41"/>
      <c r="M325" s="237" t="s">
        <v>1</v>
      </c>
      <c r="N325" s="238" t="s">
        <v>40</v>
      </c>
      <c r="O325" s="88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1" t="s">
        <v>173</v>
      </c>
      <c r="AT325" s="241" t="s">
        <v>143</v>
      </c>
      <c r="AU325" s="241" t="s">
        <v>85</v>
      </c>
      <c r="AY325" s="14" t="s">
        <v>140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4" t="s">
        <v>83</v>
      </c>
      <c r="BK325" s="242">
        <f>ROUND(I325*H325,2)</f>
        <v>0</v>
      </c>
      <c r="BL325" s="14" t="s">
        <v>173</v>
      </c>
      <c r="BM325" s="241" t="s">
        <v>822</v>
      </c>
    </row>
    <row r="326" s="2" customFormat="1" ht="21.75" customHeight="1">
      <c r="A326" s="35"/>
      <c r="B326" s="36"/>
      <c r="C326" s="243" t="s">
        <v>823</v>
      </c>
      <c r="D326" s="243" t="s">
        <v>238</v>
      </c>
      <c r="E326" s="244" t="s">
        <v>824</v>
      </c>
      <c r="F326" s="245" t="s">
        <v>825</v>
      </c>
      <c r="G326" s="246" t="s">
        <v>155</v>
      </c>
      <c r="H326" s="247">
        <v>14</v>
      </c>
      <c r="I326" s="248"/>
      <c r="J326" s="249">
        <f>ROUND(I326*H326,2)</f>
        <v>0</v>
      </c>
      <c r="K326" s="250"/>
      <c r="L326" s="251"/>
      <c r="M326" s="252" t="s">
        <v>1</v>
      </c>
      <c r="N326" s="253" t="s">
        <v>40</v>
      </c>
      <c r="O326" s="88"/>
      <c r="P326" s="239">
        <f>O326*H326</f>
        <v>0</v>
      </c>
      <c r="Q326" s="239">
        <v>0.0023999999999999998</v>
      </c>
      <c r="R326" s="239">
        <f>Q326*H326</f>
        <v>0.033599999999999998</v>
      </c>
      <c r="S326" s="239">
        <v>0</v>
      </c>
      <c r="T326" s="240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1" t="s">
        <v>272</v>
      </c>
      <c r="AT326" s="241" t="s">
        <v>238</v>
      </c>
      <c r="AU326" s="241" t="s">
        <v>85</v>
      </c>
      <c r="AY326" s="14" t="s">
        <v>140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4" t="s">
        <v>83</v>
      </c>
      <c r="BK326" s="242">
        <f>ROUND(I326*H326,2)</f>
        <v>0</v>
      </c>
      <c r="BL326" s="14" t="s">
        <v>173</v>
      </c>
      <c r="BM326" s="241" t="s">
        <v>826</v>
      </c>
    </row>
    <row r="327" s="2" customFormat="1" ht="33" customHeight="1">
      <c r="A327" s="35"/>
      <c r="B327" s="36"/>
      <c r="C327" s="229" t="s">
        <v>827</v>
      </c>
      <c r="D327" s="229" t="s">
        <v>143</v>
      </c>
      <c r="E327" s="230" t="s">
        <v>828</v>
      </c>
      <c r="F327" s="231" t="s">
        <v>829</v>
      </c>
      <c r="G327" s="232" t="s">
        <v>146</v>
      </c>
      <c r="H327" s="233">
        <v>1</v>
      </c>
      <c r="I327" s="234"/>
      <c r="J327" s="235">
        <f>ROUND(I327*H327,2)</f>
        <v>0</v>
      </c>
      <c r="K327" s="236"/>
      <c r="L327" s="41"/>
      <c r="M327" s="237" t="s">
        <v>1</v>
      </c>
      <c r="N327" s="238" t="s">
        <v>40</v>
      </c>
      <c r="O327" s="88"/>
      <c r="P327" s="239">
        <f>O327*H327</f>
        <v>0</v>
      </c>
      <c r="Q327" s="239">
        <v>0</v>
      </c>
      <c r="R327" s="239">
        <f>Q327*H327</f>
        <v>0</v>
      </c>
      <c r="S327" s="239">
        <v>0.025000000000000001</v>
      </c>
      <c r="T327" s="240">
        <f>S327*H327</f>
        <v>0.025000000000000001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1" t="s">
        <v>173</v>
      </c>
      <c r="AT327" s="241" t="s">
        <v>143</v>
      </c>
      <c r="AU327" s="241" t="s">
        <v>85</v>
      </c>
      <c r="AY327" s="14" t="s">
        <v>140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4" t="s">
        <v>83</v>
      </c>
      <c r="BK327" s="242">
        <f>ROUND(I327*H327,2)</f>
        <v>0</v>
      </c>
      <c r="BL327" s="14" t="s">
        <v>173</v>
      </c>
      <c r="BM327" s="241" t="s">
        <v>830</v>
      </c>
    </row>
    <row r="328" s="2" customFormat="1" ht="21.75" customHeight="1">
      <c r="A328" s="35"/>
      <c r="B328" s="36"/>
      <c r="C328" s="229" t="s">
        <v>831</v>
      </c>
      <c r="D328" s="229" t="s">
        <v>143</v>
      </c>
      <c r="E328" s="230" t="s">
        <v>832</v>
      </c>
      <c r="F328" s="231" t="s">
        <v>833</v>
      </c>
      <c r="G328" s="232" t="s">
        <v>368</v>
      </c>
      <c r="H328" s="254"/>
      <c r="I328" s="234"/>
      <c r="J328" s="235">
        <f>ROUND(I328*H328,2)</f>
        <v>0</v>
      </c>
      <c r="K328" s="236"/>
      <c r="L328" s="41"/>
      <c r="M328" s="237" t="s">
        <v>1</v>
      </c>
      <c r="N328" s="238" t="s">
        <v>40</v>
      </c>
      <c r="O328" s="88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1" t="s">
        <v>173</v>
      </c>
      <c r="AT328" s="241" t="s">
        <v>143</v>
      </c>
      <c r="AU328" s="241" t="s">
        <v>85</v>
      </c>
      <c r="AY328" s="14" t="s">
        <v>140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4" t="s">
        <v>83</v>
      </c>
      <c r="BK328" s="242">
        <f>ROUND(I328*H328,2)</f>
        <v>0</v>
      </c>
      <c r="BL328" s="14" t="s">
        <v>173</v>
      </c>
      <c r="BM328" s="241" t="s">
        <v>834</v>
      </c>
    </row>
    <row r="329" s="2" customFormat="1" ht="21.75" customHeight="1">
      <c r="A329" s="35"/>
      <c r="B329" s="36"/>
      <c r="C329" s="229" t="s">
        <v>835</v>
      </c>
      <c r="D329" s="229" t="s">
        <v>143</v>
      </c>
      <c r="E329" s="230" t="s">
        <v>836</v>
      </c>
      <c r="F329" s="231" t="s">
        <v>837</v>
      </c>
      <c r="G329" s="232" t="s">
        <v>368</v>
      </c>
      <c r="H329" s="254"/>
      <c r="I329" s="234"/>
      <c r="J329" s="235">
        <f>ROUND(I329*H329,2)</f>
        <v>0</v>
      </c>
      <c r="K329" s="236"/>
      <c r="L329" s="41"/>
      <c r="M329" s="237" t="s">
        <v>1</v>
      </c>
      <c r="N329" s="238" t="s">
        <v>40</v>
      </c>
      <c r="O329" s="88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1" t="s">
        <v>173</v>
      </c>
      <c r="AT329" s="241" t="s">
        <v>143</v>
      </c>
      <c r="AU329" s="241" t="s">
        <v>85</v>
      </c>
      <c r="AY329" s="14" t="s">
        <v>140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4" t="s">
        <v>83</v>
      </c>
      <c r="BK329" s="242">
        <f>ROUND(I329*H329,2)</f>
        <v>0</v>
      </c>
      <c r="BL329" s="14" t="s">
        <v>173</v>
      </c>
      <c r="BM329" s="241" t="s">
        <v>838</v>
      </c>
    </row>
    <row r="330" s="12" customFormat="1" ht="22.8" customHeight="1">
      <c r="A330" s="12"/>
      <c r="B330" s="213"/>
      <c r="C330" s="214"/>
      <c r="D330" s="215" t="s">
        <v>74</v>
      </c>
      <c r="E330" s="227" t="s">
        <v>839</v>
      </c>
      <c r="F330" s="227" t="s">
        <v>840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P331</f>
        <v>0</v>
      </c>
      <c r="Q330" s="221"/>
      <c r="R330" s="222">
        <f>R331</f>
        <v>0</v>
      </c>
      <c r="S330" s="221"/>
      <c r="T330" s="223">
        <f>T331</f>
        <v>0.054999999999999993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85</v>
      </c>
      <c r="AT330" s="225" t="s">
        <v>74</v>
      </c>
      <c r="AU330" s="225" t="s">
        <v>83</v>
      </c>
      <c r="AY330" s="224" t="s">
        <v>140</v>
      </c>
      <c r="BK330" s="226">
        <f>BK331</f>
        <v>0</v>
      </c>
    </row>
    <row r="331" s="2" customFormat="1" ht="21.75" customHeight="1">
      <c r="A331" s="35"/>
      <c r="B331" s="36"/>
      <c r="C331" s="229" t="s">
        <v>841</v>
      </c>
      <c r="D331" s="229" t="s">
        <v>143</v>
      </c>
      <c r="E331" s="230" t="s">
        <v>842</v>
      </c>
      <c r="F331" s="231" t="s">
        <v>843</v>
      </c>
      <c r="G331" s="232" t="s">
        <v>151</v>
      </c>
      <c r="H331" s="233">
        <v>2.5</v>
      </c>
      <c r="I331" s="234"/>
      <c r="J331" s="235">
        <f>ROUND(I331*H331,2)</f>
        <v>0</v>
      </c>
      <c r="K331" s="236"/>
      <c r="L331" s="41"/>
      <c r="M331" s="237" t="s">
        <v>1</v>
      </c>
      <c r="N331" s="238" t="s">
        <v>40</v>
      </c>
      <c r="O331" s="88"/>
      <c r="P331" s="239">
        <f>O331*H331</f>
        <v>0</v>
      </c>
      <c r="Q331" s="239">
        <v>0</v>
      </c>
      <c r="R331" s="239">
        <f>Q331*H331</f>
        <v>0</v>
      </c>
      <c r="S331" s="239">
        <v>0.021999999999999999</v>
      </c>
      <c r="T331" s="240">
        <f>S331*H331</f>
        <v>0.054999999999999993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1" t="s">
        <v>173</v>
      </c>
      <c r="AT331" s="241" t="s">
        <v>143</v>
      </c>
      <c r="AU331" s="241" t="s">
        <v>85</v>
      </c>
      <c r="AY331" s="14" t="s">
        <v>140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4" t="s">
        <v>83</v>
      </c>
      <c r="BK331" s="242">
        <f>ROUND(I331*H331,2)</f>
        <v>0</v>
      </c>
      <c r="BL331" s="14" t="s">
        <v>173</v>
      </c>
      <c r="BM331" s="241" t="s">
        <v>844</v>
      </c>
    </row>
    <row r="332" s="12" customFormat="1" ht="22.8" customHeight="1">
      <c r="A332" s="12"/>
      <c r="B332" s="213"/>
      <c r="C332" s="214"/>
      <c r="D332" s="215" t="s">
        <v>74</v>
      </c>
      <c r="E332" s="227" t="s">
        <v>845</v>
      </c>
      <c r="F332" s="227" t="s">
        <v>846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SUM(P333:P346)</f>
        <v>0</v>
      </c>
      <c r="Q332" s="221"/>
      <c r="R332" s="222">
        <f>SUM(R333:R346)</f>
        <v>2.0061020000000003</v>
      </c>
      <c r="S332" s="221"/>
      <c r="T332" s="223">
        <f>SUM(T333:T346)</f>
        <v>0.058000000000000003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85</v>
      </c>
      <c r="AT332" s="225" t="s">
        <v>74</v>
      </c>
      <c r="AU332" s="225" t="s">
        <v>83</v>
      </c>
      <c r="AY332" s="224" t="s">
        <v>140</v>
      </c>
      <c r="BK332" s="226">
        <f>SUM(BK333:BK346)</f>
        <v>0</v>
      </c>
    </row>
    <row r="333" s="2" customFormat="1" ht="33" customHeight="1">
      <c r="A333" s="35"/>
      <c r="B333" s="36"/>
      <c r="C333" s="229" t="s">
        <v>847</v>
      </c>
      <c r="D333" s="229" t="s">
        <v>143</v>
      </c>
      <c r="E333" s="230" t="s">
        <v>848</v>
      </c>
      <c r="F333" s="231" t="s">
        <v>849</v>
      </c>
      <c r="G333" s="232" t="s">
        <v>151</v>
      </c>
      <c r="H333" s="233">
        <v>14</v>
      </c>
      <c r="I333" s="234"/>
      <c r="J333" s="235">
        <f>ROUND(I333*H333,2)</f>
        <v>0</v>
      </c>
      <c r="K333" s="236"/>
      <c r="L333" s="41"/>
      <c r="M333" s="237" t="s">
        <v>1</v>
      </c>
      <c r="N333" s="238" t="s">
        <v>40</v>
      </c>
      <c r="O333" s="88"/>
      <c r="P333" s="239">
        <f>O333*H333</f>
        <v>0</v>
      </c>
      <c r="Q333" s="239">
        <v>0.046030000000000001</v>
      </c>
      <c r="R333" s="239">
        <f>Q333*H333</f>
        <v>0.64441999999999999</v>
      </c>
      <c r="S333" s="239">
        <v>0</v>
      </c>
      <c r="T333" s="240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1" t="s">
        <v>173</v>
      </c>
      <c r="AT333" s="241" t="s">
        <v>143</v>
      </c>
      <c r="AU333" s="241" t="s">
        <v>85</v>
      </c>
      <c r="AY333" s="14" t="s">
        <v>140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4" t="s">
        <v>83</v>
      </c>
      <c r="BK333" s="242">
        <f>ROUND(I333*H333,2)</f>
        <v>0</v>
      </c>
      <c r="BL333" s="14" t="s">
        <v>173</v>
      </c>
      <c r="BM333" s="241" t="s">
        <v>850</v>
      </c>
    </row>
    <row r="334" s="2" customFormat="1" ht="44.25" customHeight="1">
      <c r="A334" s="35"/>
      <c r="B334" s="36"/>
      <c r="C334" s="229" t="s">
        <v>851</v>
      </c>
      <c r="D334" s="229" t="s">
        <v>143</v>
      </c>
      <c r="E334" s="230" t="s">
        <v>852</v>
      </c>
      <c r="F334" s="231" t="s">
        <v>853</v>
      </c>
      <c r="G334" s="232" t="s">
        <v>151</v>
      </c>
      <c r="H334" s="233">
        <v>12.6</v>
      </c>
      <c r="I334" s="234"/>
      <c r="J334" s="235">
        <f>ROUND(I334*H334,2)</f>
        <v>0</v>
      </c>
      <c r="K334" s="236"/>
      <c r="L334" s="41"/>
      <c r="M334" s="237" t="s">
        <v>1</v>
      </c>
      <c r="N334" s="238" t="s">
        <v>40</v>
      </c>
      <c r="O334" s="88"/>
      <c r="P334" s="239">
        <f>O334*H334</f>
        <v>0</v>
      </c>
      <c r="Q334" s="239">
        <v>0.011820000000000001</v>
      </c>
      <c r="R334" s="239">
        <f>Q334*H334</f>
        <v>0.14893200000000001</v>
      </c>
      <c r="S334" s="239">
        <v>0</v>
      </c>
      <c r="T334" s="24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1" t="s">
        <v>173</v>
      </c>
      <c r="AT334" s="241" t="s">
        <v>143</v>
      </c>
      <c r="AU334" s="241" t="s">
        <v>85</v>
      </c>
      <c r="AY334" s="14" t="s">
        <v>140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4" t="s">
        <v>83</v>
      </c>
      <c r="BK334" s="242">
        <f>ROUND(I334*H334,2)</f>
        <v>0</v>
      </c>
      <c r="BL334" s="14" t="s">
        <v>173</v>
      </c>
      <c r="BM334" s="241" t="s">
        <v>854</v>
      </c>
    </row>
    <row r="335" s="2" customFormat="1" ht="33" customHeight="1">
      <c r="A335" s="35"/>
      <c r="B335" s="36"/>
      <c r="C335" s="229" t="s">
        <v>855</v>
      </c>
      <c r="D335" s="229" t="s">
        <v>143</v>
      </c>
      <c r="E335" s="230" t="s">
        <v>856</v>
      </c>
      <c r="F335" s="231" t="s">
        <v>857</v>
      </c>
      <c r="G335" s="232" t="s">
        <v>151</v>
      </c>
      <c r="H335" s="233">
        <v>4</v>
      </c>
      <c r="I335" s="234"/>
      <c r="J335" s="235">
        <f>ROUND(I335*H335,2)</f>
        <v>0</v>
      </c>
      <c r="K335" s="236"/>
      <c r="L335" s="41"/>
      <c r="M335" s="237" t="s">
        <v>1</v>
      </c>
      <c r="N335" s="238" t="s">
        <v>40</v>
      </c>
      <c r="O335" s="88"/>
      <c r="P335" s="239">
        <f>O335*H335</f>
        <v>0</v>
      </c>
      <c r="Q335" s="239">
        <v>0.01236</v>
      </c>
      <c r="R335" s="239">
        <f>Q335*H335</f>
        <v>0.049439999999999998</v>
      </c>
      <c r="S335" s="239">
        <v>0</v>
      </c>
      <c r="T335" s="24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1" t="s">
        <v>173</v>
      </c>
      <c r="AT335" s="241" t="s">
        <v>143</v>
      </c>
      <c r="AU335" s="241" t="s">
        <v>85</v>
      </c>
      <c r="AY335" s="14" t="s">
        <v>140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4" t="s">
        <v>83</v>
      </c>
      <c r="BK335" s="242">
        <f>ROUND(I335*H335,2)</f>
        <v>0</v>
      </c>
      <c r="BL335" s="14" t="s">
        <v>173</v>
      </c>
      <c r="BM335" s="241" t="s">
        <v>858</v>
      </c>
    </row>
    <row r="336" s="2" customFormat="1" ht="33" customHeight="1">
      <c r="A336" s="35"/>
      <c r="B336" s="36"/>
      <c r="C336" s="229" t="s">
        <v>859</v>
      </c>
      <c r="D336" s="229" t="s">
        <v>143</v>
      </c>
      <c r="E336" s="230" t="s">
        <v>860</v>
      </c>
      <c r="F336" s="231" t="s">
        <v>861</v>
      </c>
      <c r="G336" s="232" t="s">
        <v>146</v>
      </c>
      <c r="H336" s="233">
        <v>2</v>
      </c>
      <c r="I336" s="234"/>
      <c r="J336" s="235">
        <f>ROUND(I336*H336,2)</f>
        <v>0</v>
      </c>
      <c r="K336" s="236"/>
      <c r="L336" s="41"/>
      <c r="M336" s="237" t="s">
        <v>1</v>
      </c>
      <c r="N336" s="238" t="s">
        <v>40</v>
      </c>
      <c r="O336" s="88"/>
      <c r="P336" s="239">
        <f>O336*H336</f>
        <v>0</v>
      </c>
      <c r="Q336" s="239">
        <v>0.0016999999999999999</v>
      </c>
      <c r="R336" s="239">
        <f>Q336*H336</f>
        <v>0.0033999999999999998</v>
      </c>
      <c r="S336" s="239">
        <v>0.0042500000000000003</v>
      </c>
      <c r="T336" s="240">
        <f>S336*H336</f>
        <v>0.0085000000000000006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1" t="s">
        <v>173</v>
      </c>
      <c r="AT336" s="241" t="s">
        <v>143</v>
      </c>
      <c r="AU336" s="241" t="s">
        <v>85</v>
      </c>
      <c r="AY336" s="14" t="s">
        <v>140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4" t="s">
        <v>83</v>
      </c>
      <c r="BK336" s="242">
        <f>ROUND(I336*H336,2)</f>
        <v>0</v>
      </c>
      <c r="BL336" s="14" t="s">
        <v>173</v>
      </c>
      <c r="BM336" s="241" t="s">
        <v>862</v>
      </c>
    </row>
    <row r="337" s="2" customFormat="1" ht="21.75" customHeight="1">
      <c r="A337" s="35"/>
      <c r="B337" s="36"/>
      <c r="C337" s="229" t="s">
        <v>863</v>
      </c>
      <c r="D337" s="229" t="s">
        <v>143</v>
      </c>
      <c r="E337" s="230" t="s">
        <v>864</v>
      </c>
      <c r="F337" s="231" t="s">
        <v>865</v>
      </c>
      <c r="G337" s="232" t="s">
        <v>151</v>
      </c>
      <c r="H337" s="233">
        <v>75</v>
      </c>
      <c r="I337" s="234"/>
      <c r="J337" s="235">
        <f>ROUND(I337*H337,2)</f>
        <v>0</v>
      </c>
      <c r="K337" s="236"/>
      <c r="L337" s="41"/>
      <c r="M337" s="237" t="s">
        <v>1</v>
      </c>
      <c r="N337" s="238" t="s">
        <v>40</v>
      </c>
      <c r="O337" s="88"/>
      <c r="P337" s="239">
        <f>O337*H337</f>
        <v>0</v>
      </c>
      <c r="Q337" s="239">
        <v>0.01223</v>
      </c>
      <c r="R337" s="239">
        <f>Q337*H337</f>
        <v>0.91725000000000001</v>
      </c>
      <c r="S337" s="239">
        <v>0</v>
      </c>
      <c r="T337" s="240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1" t="s">
        <v>173</v>
      </c>
      <c r="AT337" s="241" t="s">
        <v>143</v>
      </c>
      <c r="AU337" s="241" t="s">
        <v>85</v>
      </c>
      <c r="AY337" s="14" t="s">
        <v>140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4" t="s">
        <v>83</v>
      </c>
      <c r="BK337" s="242">
        <f>ROUND(I337*H337,2)</f>
        <v>0</v>
      </c>
      <c r="BL337" s="14" t="s">
        <v>173</v>
      </c>
      <c r="BM337" s="241" t="s">
        <v>866</v>
      </c>
    </row>
    <row r="338" s="2" customFormat="1" ht="21.75" customHeight="1">
      <c r="A338" s="35"/>
      <c r="B338" s="36"/>
      <c r="C338" s="229" t="s">
        <v>867</v>
      </c>
      <c r="D338" s="229" t="s">
        <v>143</v>
      </c>
      <c r="E338" s="230" t="s">
        <v>868</v>
      </c>
      <c r="F338" s="231" t="s">
        <v>869</v>
      </c>
      <c r="G338" s="232" t="s">
        <v>151</v>
      </c>
      <c r="H338" s="233">
        <v>18</v>
      </c>
      <c r="I338" s="234"/>
      <c r="J338" s="235">
        <f>ROUND(I338*H338,2)</f>
        <v>0</v>
      </c>
      <c r="K338" s="236"/>
      <c r="L338" s="41"/>
      <c r="M338" s="237" t="s">
        <v>1</v>
      </c>
      <c r="N338" s="238" t="s">
        <v>40</v>
      </c>
      <c r="O338" s="88"/>
      <c r="P338" s="239">
        <f>O338*H338</f>
        <v>0</v>
      </c>
      <c r="Q338" s="239">
        <v>0.012540000000000001</v>
      </c>
      <c r="R338" s="239">
        <f>Q338*H338</f>
        <v>0.22572</v>
      </c>
      <c r="S338" s="239">
        <v>0</v>
      </c>
      <c r="T338" s="24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1" t="s">
        <v>173</v>
      </c>
      <c r="AT338" s="241" t="s">
        <v>143</v>
      </c>
      <c r="AU338" s="241" t="s">
        <v>85</v>
      </c>
      <c r="AY338" s="14" t="s">
        <v>140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4" t="s">
        <v>83</v>
      </c>
      <c r="BK338" s="242">
        <f>ROUND(I338*H338,2)</f>
        <v>0</v>
      </c>
      <c r="BL338" s="14" t="s">
        <v>173</v>
      </c>
      <c r="BM338" s="241" t="s">
        <v>870</v>
      </c>
    </row>
    <row r="339" s="2" customFormat="1" ht="21.75" customHeight="1">
      <c r="A339" s="35"/>
      <c r="B339" s="36"/>
      <c r="C339" s="229" t="s">
        <v>871</v>
      </c>
      <c r="D339" s="229" t="s">
        <v>143</v>
      </c>
      <c r="E339" s="230" t="s">
        <v>872</v>
      </c>
      <c r="F339" s="231" t="s">
        <v>873</v>
      </c>
      <c r="G339" s="232" t="s">
        <v>151</v>
      </c>
      <c r="H339" s="233">
        <v>5</v>
      </c>
      <c r="I339" s="234"/>
      <c r="J339" s="235">
        <f>ROUND(I339*H339,2)</f>
        <v>0</v>
      </c>
      <c r="K339" s="236"/>
      <c r="L339" s="41"/>
      <c r="M339" s="237" t="s">
        <v>1</v>
      </c>
      <c r="N339" s="238" t="s">
        <v>40</v>
      </c>
      <c r="O339" s="88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1" t="s">
        <v>173</v>
      </c>
      <c r="AT339" s="241" t="s">
        <v>143</v>
      </c>
      <c r="AU339" s="241" t="s">
        <v>85</v>
      </c>
      <c r="AY339" s="14" t="s">
        <v>140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4" t="s">
        <v>83</v>
      </c>
      <c r="BK339" s="242">
        <f>ROUND(I339*H339,2)</f>
        <v>0</v>
      </c>
      <c r="BL339" s="14" t="s">
        <v>173</v>
      </c>
      <c r="BM339" s="241" t="s">
        <v>874</v>
      </c>
    </row>
    <row r="340" s="2" customFormat="1" ht="21.75" customHeight="1">
      <c r="A340" s="35"/>
      <c r="B340" s="36"/>
      <c r="C340" s="229" t="s">
        <v>875</v>
      </c>
      <c r="D340" s="229" t="s">
        <v>143</v>
      </c>
      <c r="E340" s="230" t="s">
        <v>876</v>
      </c>
      <c r="F340" s="231" t="s">
        <v>877</v>
      </c>
      <c r="G340" s="232" t="s">
        <v>151</v>
      </c>
      <c r="H340" s="233">
        <v>41</v>
      </c>
      <c r="I340" s="234"/>
      <c r="J340" s="235">
        <f>ROUND(I340*H340,2)</f>
        <v>0</v>
      </c>
      <c r="K340" s="236"/>
      <c r="L340" s="41"/>
      <c r="M340" s="237" t="s">
        <v>1</v>
      </c>
      <c r="N340" s="238" t="s">
        <v>40</v>
      </c>
      <c r="O340" s="88"/>
      <c r="P340" s="239">
        <f>O340*H340</f>
        <v>0</v>
      </c>
      <c r="Q340" s="239">
        <v>0.00014999999999999999</v>
      </c>
      <c r="R340" s="239">
        <f>Q340*H340</f>
        <v>0.0061499999999999992</v>
      </c>
      <c r="S340" s="239">
        <v>0</v>
      </c>
      <c r="T340" s="240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1" t="s">
        <v>173</v>
      </c>
      <c r="AT340" s="241" t="s">
        <v>143</v>
      </c>
      <c r="AU340" s="241" t="s">
        <v>85</v>
      </c>
      <c r="AY340" s="14" t="s">
        <v>140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4" t="s">
        <v>83</v>
      </c>
      <c r="BK340" s="242">
        <f>ROUND(I340*H340,2)</f>
        <v>0</v>
      </c>
      <c r="BL340" s="14" t="s">
        <v>173</v>
      </c>
      <c r="BM340" s="241" t="s">
        <v>878</v>
      </c>
    </row>
    <row r="341" s="2" customFormat="1" ht="33" customHeight="1">
      <c r="A341" s="35"/>
      <c r="B341" s="36"/>
      <c r="C341" s="229" t="s">
        <v>879</v>
      </c>
      <c r="D341" s="229" t="s">
        <v>143</v>
      </c>
      <c r="E341" s="230" t="s">
        <v>880</v>
      </c>
      <c r="F341" s="231" t="s">
        <v>881</v>
      </c>
      <c r="G341" s="232" t="s">
        <v>146</v>
      </c>
      <c r="H341" s="233">
        <v>7</v>
      </c>
      <c r="I341" s="234"/>
      <c r="J341" s="235">
        <f>ROUND(I341*H341,2)</f>
        <v>0</v>
      </c>
      <c r="K341" s="236"/>
      <c r="L341" s="41"/>
      <c r="M341" s="237" t="s">
        <v>1</v>
      </c>
      <c r="N341" s="238" t="s">
        <v>40</v>
      </c>
      <c r="O341" s="88"/>
      <c r="P341" s="239">
        <f>O341*H341</f>
        <v>0</v>
      </c>
      <c r="Q341" s="239">
        <v>0.00107</v>
      </c>
      <c r="R341" s="239">
        <f>Q341*H341</f>
        <v>0.0074900000000000001</v>
      </c>
      <c r="S341" s="239">
        <v>0.0054999999999999997</v>
      </c>
      <c r="T341" s="240">
        <f>S341*H341</f>
        <v>0.0385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1" t="s">
        <v>173</v>
      </c>
      <c r="AT341" s="241" t="s">
        <v>143</v>
      </c>
      <c r="AU341" s="241" t="s">
        <v>85</v>
      </c>
      <c r="AY341" s="14" t="s">
        <v>140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4" t="s">
        <v>83</v>
      </c>
      <c r="BK341" s="242">
        <f>ROUND(I341*H341,2)</f>
        <v>0</v>
      </c>
      <c r="BL341" s="14" t="s">
        <v>173</v>
      </c>
      <c r="BM341" s="241" t="s">
        <v>882</v>
      </c>
    </row>
    <row r="342" s="2" customFormat="1" ht="33" customHeight="1">
      <c r="A342" s="35"/>
      <c r="B342" s="36"/>
      <c r="C342" s="229" t="s">
        <v>883</v>
      </c>
      <c r="D342" s="229" t="s">
        <v>143</v>
      </c>
      <c r="E342" s="230" t="s">
        <v>884</v>
      </c>
      <c r="F342" s="231" t="s">
        <v>885</v>
      </c>
      <c r="G342" s="232" t="s">
        <v>146</v>
      </c>
      <c r="H342" s="233">
        <v>2</v>
      </c>
      <c r="I342" s="234"/>
      <c r="J342" s="235">
        <f>ROUND(I342*H342,2)</f>
        <v>0</v>
      </c>
      <c r="K342" s="236"/>
      <c r="L342" s="41"/>
      <c r="M342" s="237" t="s">
        <v>1</v>
      </c>
      <c r="N342" s="238" t="s">
        <v>40</v>
      </c>
      <c r="O342" s="88"/>
      <c r="P342" s="239">
        <f>O342*H342</f>
        <v>0</v>
      </c>
      <c r="Q342" s="239">
        <v>0.00107</v>
      </c>
      <c r="R342" s="239">
        <f>Q342*H342</f>
        <v>0.00214</v>
      </c>
      <c r="S342" s="239">
        <v>0.0054999999999999997</v>
      </c>
      <c r="T342" s="240">
        <f>S342*H342</f>
        <v>0.010999999999999999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1" t="s">
        <v>173</v>
      </c>
      <c r="AT342" s="241" t="s">
        <v>143</v>
      </c>
      <c r="AU342" s="241" t="s">
        <v>85</v>
      </c>
      <c r="AY342" s="14" t="s">
        <v>140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4" t="s">
        <v>83</v>
      </c>
      <c r="BK342" s="242">
        <f>ROUND(I342*H342,2)</f>
        <v>0</v>
      </c>
      <c r="BL342" s="14" t="s">
        <v>173</v>
      </c>
      <c r="BM342" s="241" t="s">
        <v>886</v>
      </c>
    </row>
    <row r="343" s="2" customFormat="1" ht="16.5" customHeight="1">
      <c r="A343" s="35"/>
      <c r="B343" s="36"/>
      <c r="C343" s="229" t="s">
        <v>887</v>
      </c>
      <c r="D343" s="229" t="s">
        <v>143</v>
      </c>
      <c r="E343" s="230" t="s">
        <v>888</v>
      </c>
      <c r="F343" s="231" t="s">
        <v>889</v>
      </c>
      <c r="G343" s="232" t="s">
        <v>146</v>
      </c>
      <c r="H343" s="233">
        <v>2</v>
      </c>
      <c r="I343" s="234"/>
      <c r="J343" s="235">
        <f>ROUND(I343*H343,2)</f>
        <v>0</v>
      </c>
      <c r="K343" s="236"/>
      <c r="L343" s="41"/>
      <c r="M343" s="237" t="s">
        <v>1</v>
      </c>
      <c r="N343" s="238" t="s">
        <v>40</v>
      </c>
      <c r="O343" s="88"/>
      <c r="P343" s="239">
        <f>O343*H343</f>
        <v>0</v>
      </c>
      <c r="Q343" s="239">
        <v>3.0000000000000001E-05</v>
      </c>
      <c r="R343" s="239">
        <f>Q343*H343</f>
        <v>6.0000000000000002E-05</v>
      </c>
      <c r="S343" s="239">
        <v>0</v>
      </c>
      <c r="T343" s="24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1" t="s">
        <v>173</v>
      </c>
      <c r="AT343" s="241" t="s">
        <v>143</v>
      </c>
      <c r="AU343" s="241" t="s">
        <v>85</v>
      </c>
      <c r="AY343" s="14" t="s">
        <v>140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4" t="s">
        <v>83</v>
      </c>
      <c r="BK343" s="242">
        <f>ROUND(I343*H343,2)</f>
        <v>0</v>
      </c>
      <c r="BL343" s="14" t="s">
        <v>173</v>
      </c>
      <c r="BM343" s="241" t="s">
        <v>890</v>
      </c>
    </row>
    <row r="344" s="2" customFormat="1" ht="16.5" customHeight="1">
      <c r="A344" s="35"/>
      <c r="B344" s="36"/>
      <c r="C344" s="243" t="s">
        <v>891</v>
      </c>
      <c r="D344" s="243" t="s">
        <v>238</v>
      </c>
      <c r="E344" s="244" t="s">
        <v>892</v>
      </c>
      <c r="F344" s="245" t="s">
        <v>893</v>
      </c>
      <c r="G344" s="246" t="s">
        <v>146</v>
      </c>
      <c r="H344" s="247">
        <v>2</v>
      </c>
      <c r="I344" s="248"/>
      <c r="J344" s="249">
        <f>ROUND(I344*H344,2)</f>
        <v>0</v>
      </c>
      <c r="K344" s="250"/>
      <c r="L344" s="251"/>
      <c r="M344" s="252" t="s">
        <v>1</v>
      </c>
      <c r="N344" s="253" t="s">
        <v>40</v>
      </c>
      <c r="O344" s="88"/>
      <c r="P344" s="239">
        <f>O344*H344</f>
        <v>0</v>
      </c>
      <c r="Q344" s="239">
        <v>0.00055000000000000003</v>
      </c>
      <c r="R344" s="239">
        <f>Q344*H344</f>
        <v>0.0011000000000000001</v>
      </c>
      <c r="S344" s="239">
        <v>0</v>
      </c>
      <c r="T344" s="240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1" t="s">
        <v>272</v>
      </c>
      <c r="AT344" s="241" t="s">
        <v>238</v>
      </c>
      <c r="AU344" s="241" t="s">
        <v>85</v>
      </c>
      <c r="AY344" s="14" t="s">
        <v>140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4" t="s">
        <v>83</v>
      </c>
      <c r="BK344" s="242">
        <f>ROUND(I344*H344,2)</f>
        <v>0</v>
      </c>
      <c r="BL344" s="14" t="s">
        <v>173</v>
      </c>
      <c r="BM344" s="241" t="s">
        <v>894</v>
      </c>
    </row>
    <row r="345" s="2" customFormat="1" ht="21.75" customHeight="1">
      <c r="A345" s="35"/>
      <c r="B345" s="36"/>
      <c r="C345" s="229" t="s">
        <v>895</v>
      </c>
      <c r="D345" s="229" t="s">
        <v>143</v>
      </c>
      <c r="E345" s="230" t="s">
        <v>896</v>
      </c>
      <c r="F345" s="231" t="s">
        <v>897</v>
      </c>
      <c r="G345" s="232" t="s">
        <v>368</v>
      </c>
      <c r="H345" s="254"/>
      <c r="I345" s="234"/>
      <c r="J345" s="235">
        <f>ROUND(I345*H345,2)</f>
        <v>0</v>
      </c>
      <c r="K345" s="236"/>
      <c r="L345" s="41"/>
      <c r="M345" s="237" t="s">
        <v>1</v>
      </c>
      <c r="N345" s="238" t="s">
        <v>40</v>
      </c>
      <c r="O345" s="88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1" t="s">
        <v>173</v>
      </c>
      <c r="AT345" s="241" t="s">
        <v>143</v>
      </c>
      <c r="AU345" s="241" t="s">
        <v>85</v>
      </c>
      <c r="AY345" s="14" t="s">
        <v>140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4" t="s">
        <v>83</v>
      </c>
      <c r="BK345" s="242">
        <f>ROUND(I345*H345,2)</f>
        <v>0</v>
      </c>
      <c r="BL345" s="14" t="s">
        <v>173</v>
      </c>
      <c r="BM345" s="241" t="s">
        <v>898</v>
      </c>
    </row>
    <row r="346" s="2" customFormat="1" ht="21.75" customHeight="1">
      <c r="A346" s="35"/>
      <c r="B346" s="36"/>
      <c r="C346" s="229" t="s">
        <v>899</v>
      </c>
      <c r="D346" s="229" t="s">
        <v>143</v>
      </c>
      <c r="E346" s="230" t="s">
        <v>900</v>
      </c>
      <c r="F346" s="231" t="s">
        <v>901</v>
      </c>
      <c r="G346" s="232" t="s">
        <v>368</v>
      </c>
      <c r="H346" s="254"/>
      <c r="I346" s="234"/>
      <c r="J346" s="235">
        <f>ROUND(I346*H346,2)</f>
        <v>0</v>
      </c>
      <c r="K346" s="236"/>
      <c r="L346" s="41"/>
      <c r="M346" s="237" t="s">
        <v>1</v>
      </c>
      <c r="N346" s="238" t="s">
        <v>40</v>
      </c>
      <c r="O346" s="88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1" t="s">
        <v>173</v>
      </c>
      <c r="AT346" s="241" t="s">
        <v>143</v>
      </c>
      <c r="AU346" s="241" t="s">
        <v>85</v>
      </c>
      <c r="AY346" s="14" t="s">
        <v>140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4" t="s">
        <v>83</v>
      </c>
      <c r="BK346" s="242">
        <f>ROUND(I346*H346,2)</f>
        <v>0</v>
      </c>
      <c r="BL346" s="14" t="s">
        <v>173</v>
      </c>
      <c r="BM346" s="241" t="s">
        <v>902</v>
      </c>
    </row>
    <row r="347" s="12" customFormat="1" ht="22.8" customHeight="1">
      <c r="A347" s="12"/>
      <c r="B347" s="213"/>
      <c r="C347" s="214"/>
      <c r="D347" s="215" t="s">
        <v>74</v>
      </c>
      <c r="E347" s="227" t="s">
        <v>903</v>
      </c>
      <c r="F347" s="227" t="s">
        <v>904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SUM(P348:P370)</f>
        <v>0</v>
      </c>
      <c r="Q347" s="221"/>
      <c r="R347" s="222">
        <f>SUM(R348:R370)</f>
        <v>0.15207999999999999</v>
      </c>
      <c r="S347" s="221"/>
      <c r="T347" s="223">
        <f>SUM(T348:T370)</f>
        <v>3.4840119999999999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85</v>
      </c>
      <c r="AT347" s="225" t="s">
        <v>74</v>
      </c>
      <c r="AU347" s="225" t="s">
        <v>83</v>
      </c>
      <c r="AY347" s="224" t="s">
        <v>140</v>
      </c>
      <c r="BK347" s="226">
        <f>SUM(BK348:BK370)</f>
        <v>0</v>
      </c>
    </row>
    <row r="348" s="2" customFormat="1" ht="33" customHeight="1">
      <c r="A348" s="35"/>
      <c r="B348" s="36"/>
      <c r="C348" s="229" t="s">
        <v>905</v>
      </c>
      <c r="D348" s="229" t="s">
        <v>143</v>
      </c>
      <c r="E348" s="230" t="s">
        <v>906</v>
      </c>
      <c r="F348" s="231" t="s">
        <v>907</v>
      </c>
      <c r="G348" s="232" t="s">
        <v>151</v>
      </c>
      <c r="H348" s="233">
        <v>5.5999999999999996</v>
      </c>
      <c r="I348" s="234"/>
      <c r="J348" s="235">
        <f>ROUND(I348*H348,2)</f>
        <v>0</v>
      </c>
      <c r="K348" s="236"/>
      <c r="L348" s="41"/>
      <c r="M348" s="237" t="s">
        <v>1</v>
      </c>
      <c r="N348" s="238" t="s">
        <v>40</v>
      </c>
      <c r="O348" s="88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1" t="s">
        <v>173</v>
      </c>
      <c r="AT348" s="241" t="s">
        <v>143</v>
      </c>
      <c r="AU348" s="241" t="s">
        <v>85</v>
      </c>
      <c r="AY348" s="14" t="s">
        <v>140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4" t="s">
        <v>83</v>
      </c>
      <c r="BK348" s="242">
        <f>ROUND(I348*H348,2)</f>
        <v>0</v>
      </c>
      <c r="BL348" s="14" t="s">
        <v>173</v>
      </c>
      <c r="BM348" s="241" t="s">
        <v>908</v>
      </c>
    </row>
    <row r="349" s="2" customFormat="1" ht="33" customHeight="1">
      <c r="A349" s="35"/>
      <c r="B349" s="36"/>
      <c r="C349" s="229" t="s">
        <v>909</v>
      </c>
      <c r="D349" s="229" t="s">
        <v>143</v>
      </c>
      <c r="E349" s="230" t="s">
        <v>910</v>
      </c>
      <c r="F349" s="231" t="s">
        <v>911</v>
      </c>
      <c r="G349" s="232" t="s">
        <v>912</v>
      </c>
      <c r="H349" s="233">
        <v>2</v>
      </c>
      <c r="I349" s="234"/>
      <c r="J349" s="235">
        <f>ROUND(I349*H349,2)</f>
        <v>0</v>
      </c>
      <c r="K349" s="236"/>
      <c r="L349" s="41"/>
      <c r="M349" s="237" t="s">
        <v>1</v>
      </c>
      <c r="N349" s="238" t="s">
        <v>40</v>
      </c>
      <c r="O349" s="88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1" t="s">
        <v>173</v>
      </c>
      <c r="AT349" s="241" t="s">
        <v>143</v>
      </c>
      <c r="AU349" s="241" t="s">
        <v>85</v>
      </c>
      <c r="AY349" s="14" t="s">
        <v>140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4" t="s">
        <v>83</v>
      </c>
      <c r="BK349" s="242">
        <f>ROUND(I349*H349,2)</f>
        <v>0</v>
      </c>
      <c r="BL349" s="14" t="s">
        <v>173</v>
      </c>
      <c r="BM349" s="241" t="s">
        <v>913</v>
      </c>
    </row>
    <row r="350" s="2" customFormat="1" ht="33" customHeight="1">
      <c r="A350" s="35"/>
      <c r="B350" s="36"/>
      <c r="C350" s="229" t="s">
        <v>914</v>
      </c>
      <c r="D350" s="229" t="s">
        <v>143</v>
      </c>
      <c r="E350" s="230" t="s">
        <v>915</v>
      </c>
      <c r="F350" s="231" t="s">
        <v>916</v>
      </c>
      <c r="G350" s="232" t="s">
        <v>912</v>
      </c>
      <c r="H350" s="233">
        <v>12</v>
      </c>
      <c r="I350" s="234"/>
      <c r="J350" s="235">
        <f>ROUND(I350*H350,2)</f>
        <v>0</v>
      </c>
      <c r="K350" s="236"/>
      <c r="L350" s="41"/>
      <c r="M350" s="237" t="s">
        <v>1</v>
      </c>
      <c r="N350" s="238" t="s">
        <v>40</v>
      </c>
      <c r="O350" s="88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1" t="s">
        <v>173</v>
      </c>
      <c r="AT350" s="241" t="s">
        <v>143</v>
      </c>
      <c r="AU350" s="241" t="s">
        <v>85</v>
      </c>
      <c r="AY350" s="14" t="s">
        <v>140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4" t="s">
        <v>83</v>
      </c>
      <c r="BK350" s="242">
        <f>ROUND(I350*H350,2)</f>
        <v>0</v>
      </c>
      <c r="BL350" s="14" t="s">
        <v>173</v>
      </c>
      <c r="BM350" s="241" t="s">
        <v>917</v>
      </c>
    </row>
    <row r="351" s="2" customFormat="1" ht="33" customHeight="1">
      <c r="A351" s="35"/>
      <c r="B351" s="36"/>
      <c r="C351" s="229" t="s">
        <v>918</v>
      </c>
      <c r="D351" s="229" t="s">
        <v>143</v>
      </c>
      <c r="E351" s="230" t="s">
        <v>919</v>
      </c>
      <c r="F351" s="231" t="s">
        <v>920</v>
      </c>
      <c r="G351" s="232" t="s">
        <v>912</v>
      </c>
      <c r="H351" s="233">
        <v>3</v>
      </c>
      <c r="I351" s="234"/>
      <c r="J351" s="235">
        <f>ROUND(I351*H351,2)</f>
        <v>0</v>
      </c>
      <c r="K351" s="236"/>
      <c r="L351" s="41"/>
      <c r="M351" s="237" t="s">
        <v>1</v>
      </c>
      <c r="N351" s="238" t="s">
        <v>40</v>
      </c>
      <c r="O351" s="88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1" t="s">
        <v>173</v>
      </c>
      <c r="AT351" s="241" t="s">
        <v>143</v>
      </c>
      <c r="AU351" s="241" t="s">
        <v>85</v>
      </c>
      <c r="AY351" s="14" t="s">
        <v>140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4" t="s">
        <v>83</v>
      </c>
      <c r="BK351" s="242">
        <f>ROUND(I351*H351,2)</f>
        <v>0</v>
      </c>
      <c r="BL351" s="14" t="s">
        <v>173</v>
      </c>
      <c r="BM351" s="241" t="s">
        <v>921</v>
      </c>
    </row>
    <row r="352" s="2" customFormat="1" ht="21.75" customHeight="1">
      <c r="A352" s="35"/>
      <c r="B352" s="36"/>
      <c r="C352" s="229" t="s">
        <v>922</v>
      </c>
      <c r="D352" s="229" t="s">
        <v>143</v>
      </c>
      <c r="E352" s="230" t="s">
        <v>923</v>
      </c>
      <c r="F352" s="231" t="s">
        <v>924</v>
      </c>
      <c r="G352" s="232" t="s">
        <v>151</v>
      </c>
      <c r="H352" s="233">
        <v>6</v>
      </c>
      <c r="I352" s="234"/>
      <c r="J352" s="235">
        <f>ROUND(I352*H352,2)</f>
        <v>0</v>
      </c>
      <c r="K352" s="236"/>
      <c r="L352" s="41"/>
      <c r="M352" s="237" t="s">
        <v>1</v>
      </c>
      <c r="N352" s="238" t="s">
        <v>40</v>
      </c>
      <c r="O352" s="88"/>
      <c r="P352" s="239">
        <f>O352*H352</f>
        <v>0</v>
      </c>
      <c r="Q352" s="239">
        <v>0</v>
      </c>
      <c r="R352" s="239">
        <f>Q352*H352</f>
        <v>0</v>
      </c>
      <c r="S352" s="239">
        <v>0.024649999999999998</v>
      </c>
      <c r="T352" s="240">
        <f>S352*H352</f>
        <v>0.14789999999999998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1" t="s">
        <v>173</v>
      </c>
      <c r="AT352" s="241" t="s">
        <v>143</v>
      </c>
      <c r="AU352" s="241" t="s">
        <v>85</v>
      </c>
      <c r="AY352" s="14" t="s">
        <v>140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4" t="s">
        <v>83</v>
      </c>
      <c r="BK352" s="242">
        <f>ROUND(I352*H352,2)</f>
        <v>0</v>
      </c>
      <c r="BL352" s="14" t="s">
        <v>173</v>
      </c>
      <c r="BM352" s="241" t="s">
        <v>925</v>
      </c>
    </row>
    <row r="353" s="2" customFormat="1" ht="21.75" customHeight="1">
      <c r="A353" s="35"/>
      <c r="B353" s="36"/>
      <c r="C353" s="229" t="s">
        <v>926</v>
      </c>
      <c r="D353" s="229" t="s">
        <v>143</v>
      </c>
      <c r="E353" s="230" t="s">
        <v>927</v>
      </c>
      <c r="F353" s="231" t="s">
        <v>928</v>
      </c>
      <c r="G353" s="232" t="s">
        <v>151</v>
      </c>
      <c r="H353" s="233">
        <v>30.300000000000001</v>
      </c>
      <c r="I353" s="234"/>
      <c r="J353" s="235">
        <f>ROUND(I353*H353,2)</f>
        <v>0</v>
      </c>
      <c r="K353" s="236"/>
      <c r="L353" s="41"/>
      <c r="M353" s="237" t="s">
        <v>1</v>
      </c>
      <c r="N353" s="238" t="s">
        <v>40</v>
      </c>
      <c r="O353" s="88"/>
      <c r="P353" s="239">
        <f>O353*H353</f>
        <v>0</v>
      </c>
      <c r="Q353" s="239">
        <v>0</v>
      </c>
      <c r="R353" s="239">
        <f>Q353*H353</f>
        <v>0</v>
      </c>
      <c r="S353" s="239">
        <v>0.01098</v>
      </c>
      <c r="T353" s="240">
        <f>S353*H353</f>
        <v>0.33269399999999999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1" t="s">
        <v>173</v>
      </c>
      <c r="AT353" s="241" t="s">
        <v>143</v>
      </c>
      <c r="AU353" s="241" t="s">
        <v>85</v>
      </c>
      <c r="AY353" s="14" t="s">
        <v>140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4" t="s">
        <v>83</v>
      </c>
      <c r="BK353" s="242">
        <f>ROUND(I353*H353,2)</f>
        <v>0</v>
      </c>
      <c r="BL353" s="14" t="s">
        <v>173</v>
      </c>
      <c r="BM353" s="241" t="s">
        <v>929</v>
      </c>
    </row>
    <row r="354" s="2" customFormat="1" ht="21.75" customHeight="1">
      <c r="A354" s="35"/>
      <c r="B354" s="36"/>
      <c r="C354" s="229" t="s">
        <v>930</v>
      </c>
      <c r="D354" s="229" t="s">
        <v>143</v>
      </c>
      <c r="E354" s="230" t="s">
        <v>931</v>
      </c>
      <c r="F354" s="231" t="s">
        <v>932</v>
      </c>
      <c r="G354" s="232" t="s">
        <v>151</v>
      </c>
      <c r="H354" s="233">
        <v>18.399999999999999</v>
      </c>
      <c r="I354" s="234"/>
      <c r="J354" s="235">
        <f>ROUND(I354*H354,2)</f>
        <v>0</v>
      </c>
      <c r="K354" s="236"/>
      <c r="L354" s="41"/>
      <c r="M354" s="237" t="s">
        <v>1</v>
      </c>
      <c r="N354" s="238" t="s">
        <v>40</v>
      </c>
      <c r="O354" s="88"/>
      <c r="P354" s="239">
        <f>O354*H354</f>
        <v>0</v>
      </c>
      <c r="Q354" s="239">
        <v>0</v>
      </c>
      <c r="R354" s="239">
        <f>Q354*H354</f>
        <v>0</v>
      </c>
      <c r="S354" s="239">
        <v>0.01098</v>
      </c>
      <c r="T354" s="240">
        <f>S354*H354</f>
        <v>0.20203199999999999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1" t="s">
        <v>173</v>
      </c>
      <c r="AT354" s="241" t="s">
        <v>143</v>
      </c>
      <c r="AU354" s="241" t="s">
        <v>85</v>
      </c>
      <c r="AY354" s="14" t="s">
        <v>140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4" t="s">
        <v>83</v>
      </c>
      <c r="BK354" s="242">
        <f>ROUND(I354*H354,2)</f>
        <v>0</v>
      </c>
      <c r="BL354" s="14" t="s">
        <v>173</v>
      </c>
      <c r="BM354" s="241" t="s">
        <v>933</v>
      </c>
    </row>
    <row r="355" s="2" customFormat="1" ht="21.75" customHeight="1">
      <c r="A355" s="35"/>
      <c r="B355" s="36"/>
      <c r="C355" s="229" t="s">
        <v>934</v>
      </c>
      <c r="D355" s="229" t="s">
        <v>143</v>
      </c>
      <c r="E355" s="230" t="s">
        <v>935</v>
      </c>
      <c r="F355" s="231" t="s">
        <v>936</v>
      </c>
      <c r="G355" s="232" t="s">
        <v>151</v>
      </c>
      <c r="H355" s="233">
        <v>30.300000000000001</v>
      </c>
      <c r="I355" s="234"/>
      <c r="J355" s="235">
        <f>ROUND(I355*H355,2)</f>
        <v>0</v>
      </c>
      <c r="K355" s="236"/>
      <c r="L355" s="41"/>
      <c r="M355" s="237" t="s">
        <v>1</v>
      </c>
      <c r="N355" s="238" t="s">
        <v>40</v>
      </c>
      <c r="O355" s="88"/>
      <c r="P355" s="239">
        <f>O355*H355</f>
        <v>0</v>
      </c>
      <c r="Q355" s="239">
        <v>0</v>
      </c>
      <c r="R355" s="239">
        <f>Q355*H355</f>
        <v>0</v>
      </c>
      <c r="S355" s="239">
        <v>0.0080000000000000002</v>
      </c>
      <c r="T355" s="240">
        <f>S355*H355</f>
        <v>0.2424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1" t="s">
        <v>173</v>
      </c>
      <c r="AT355" s="241" t="s">
        <v>143</v>
      </c>
      <c r="AU355" s="241" t="s">
        <v>85</v>
      </c>
      <c r="AY355" s="14" t="s">
        <v>140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4" t="s">
        <v>83</v>
      </c>
      <c r="BK355" s="242">
        <f>ROUND(I355*H355,2)</f>
        <v>0</v>
      </c>
      <c r="BL355" s="14" t="s">
        <v>173</v>
      </c>
      <c r="BM355" s="241" t="s">
        <v>937</v>
      </c>
    </row>
    <row r="356" s="2" customFormat="1" ht="21.75" customHeight="1">
      <c r="A356" s="35"/>
      <c r="B356" s="36"/>
      <c r="C356" s="229" t="s">
        <v>938</v>
      </c>
      <c r="D356" s="229" t="s">
        <v>143</v>
      </c>
      <c r="E356" s="230" t="s">
        <v>939</v>
      </c>
      <c r="F356" s="231" t="s">
        <v>940</v>
      </c>
      <c r="G356" s="232" t="s">
        <v>151</v>
      </c>
      <c r="H356" s="233">
        <v>18.399999999999999</v>
      </c>
      <c r="I356" s="234"/>
      <c r="J356" s="235">
        <f>ROUND(I356*H356,2)</f>
        <v>0</v>
      </c>
      <c r="K356" s="236"/>
      <c r="L356" s="41"/>
      <c r="M356" s="237" t="s">
        <v>1</v>
      </c>
      <c r="N356" s="238" t="s">
        <v>40</v>
      </c>
      <c r="O356" s="88"/>
      <c r="P356" s="239">
        <f>O356*H356</f>
        <v>0</v>
      </c>
      <c r="Q356" s="239">
        <v>0</v>
      </c>
      <c r="R356" s="239">
        <f>Q356*H356</f>
        <v>0</v>
      </c>
      <c r="S356" s="239">
        <v>0.0080000000000000002</v>
      </c>
      <c r="T356" s="240">
        <f>S356*H356</f>
        <v>0.1472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1" t="s">
        <v>173</v>
      </c>
      <c r="AT356" s="241" t="s">
        <v>143</v>
      </c>
      <c r="AU356" s="241" t="s">
        <v>85</v>
      </c>
      <c r="AY356" s="14" t="s">
        <v>140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4" t="s">
        <v>83</v>
      </c>
      <c r="BK356" s="242">
        <f>ROUND(I356*H356,2)</f>
        <v>0</v>
      </c>
      <c r="BL356" s="14" t="s">
        <v>173</v>
      </c>
      <c r="BM356" s="241" t="s">
        <v>941</v>
      </c>
    </row>
    <row r="357" s="2" customFormat="1" ht="21.75" customHeight="1">
      <c r="A357" s="35"/>
      <c r="B357" s="36"/>
      <c r="C357" s="229" t="s">
        <v>942</v>
      </c>
      <c r="D357" s="229" t="s">
        <v>143</v>
      </c>
      <c r="E357" s="230" t="s">
        <v>943</v>
      </c>
      <c r="F357" s="231" t="s">
        <v>944</v>
      </c>
      <c r="G357" s="232" t="s">
        <v>151</v>
      </c>
      <c r="H357" s="233">
        <v>6</v>
      </c>
      <c r="I357" s="234"/>
      <c r="J357" s="235">
        <f>ROUND(I357*H357,2)</f>
        <v>0</v>
      </c>
      <c r="K357" s="236"/>
      <c r="L357" s="41"/>
      <c r="M357" s="237" t="s">
        <v>1</v>
      </c>
      <c r="N357" s="238" t="s">
        <v>40</v>
      </c>
      <c r="O357" s="88"/>
      <c r="P357" s="239">
        <f>O357*H357</f>
        <v>0</v>
      </c>
      <c r="Q357" s="239">
        <v>0</v>
      </c>
      <c r="R357" s="239">
        <f>Q357*H357</f>
        <v>0</v>
      </c>
      <c r="S357" s="239">
        <v>0.0080000000000000002</v>
      </c>
      <c r="T357" s="240">
        <f>S357*H357</f>
        <v>0.048000000000000001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1" t="s">
        <v>173</v>
      </c>
      <c r="AT357" s="241" t="s">
        <v>143</v>
      </c>
      <c r="AU357" s="241" t="s">
        <v>85</v>
      </c>
      <c r="AY357" s="14" t="s">
        <v>140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4" t="s">
        <v>83</v>
      </c>
      <c r="BK357" s="242">
        <f>ROUND(I357*H357,2)</f>
        <v>0</v>
      </c>
      <c r="BL357" s="14" t="s">
        <v>173</v>
      </c>
      <c r="BM357" s="241" t="s">
        <v>945</v>
      </c>
    </row>
    <row r="358" s="2" customFormat="1" ht="21.75" customHeight="1">
      <c r="A358" s="35"/>
      <c r="B358" s="36"/>
      <c r="C358" s="229" t="s">
        <v>946</v>
      </c>
      <c r="D358" s="229" t="s">
        <v>143</v>
      </c>
      <c r="E358" s="230" t="s">
        <v>947</v>
      </c>
      <c r="F358" s="231" t="s">
        <v>948</v>
      </c>
      <c r="G358" s="232" t="s">
        <v>151</v>
      </c>
      <c r="H358" s="233">
        <v>5.7000000000000002</v>
      </c>
      <c r="I358" s="234"/>
      <c r="J358" s="235">
        <f>ROUND(I358*H358,2)</f>
        <v>0</v>
      </c>
      <c r="K358" s="236"/>
      <c r="L358" s="41"/>
      <c r="M358" s="237" t="s">
        <v>1</v>
      </c>
      <c r="N358" s="238" t="s">
        <v>40</v>
      </c>
      <c r="O358" s="88"/>
      <c r="P358" s="239">
        <f>O358*H358</f>
        <v>0</v>
      </c>
      <c r="Q358" s="239">
        <v>0</v>
      </c>
      <c r="R358" s="239">
        <f>Q358*H358</f>
        <v>0</v>
      </c>
      <c r="S358" s="239">
        <v>0.01098</v>
      </c>
      <c r="T358" s="240">
        <f>S358*H358</f>
        <v>0.062586000000000003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1" t="s">
        <v>173</v>
      </c>
      <c r="AT358" s="241" t="s">
        <v>143</v>
      </c>
      <c r="AU358" s="241" t="s">
        <v>85</v>
      </c>
      <c r="AY358" s="14" t="s">
        <v>140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4" t="s">
        <v>83</v>
      </c>
      <c r="BK358" s="242">
        <f>ROUND(I358*H358,2)</f>
        <v>0</v>
      </c>
      <c r="BL358" s="14" t="s">
        <v>173</v>
      </c>
      <c r="BM358" s="241" t="s">
        <v>949</v>
      </c>
    </row>
    <row r="359" s="2" customFormat="1" ht="21.75" customHeight="1">
      <c r="A359" s="35"/>
      <c r="B359" s="36"/>
      <c r="C359" s="229" t="s">
        <v>950</v>
      </c>
      <c r="D359" s="229" t="s">
        <v>143</v>
      </c>
      <c r="E359" s="230" t="s">
        <v>951</v>
      </c>
      <c r="F359" s="231" t="s">
        <v>952</v>
      </c>
      <c r="G359" s="232" t="s">
        <v>151</v>
      </c>
      <c r="H359" s="233">
        <v>5.7000000000000002</v>
      </c>
      <c r="I359" s="234"/>
      <c r="J359" s="235">
        <f>ROUND(I359*H359,2)</f>
        <v>0</v>
      </c>
      <c r="K359" s="236"/>
      <c r="L359" s="41"/>
      <c r="M359" s="237" t="s">
        <v>1</v>
      </c>
      <c r="N359" s="238" t="s">
        <v>40</v>
      </c>
      <c r="O359" s="88"/>
      <c r="P359" s="239">
        <f>O359*H359</f>
        <v>0</v>
      </c>
      <c r="Q359" s="239">
        <v>0</v>
      </c>
      <c r="R359" s="239">
        <f>Q359*H359</f>
        <v>0</v>
      </c>
      <c r="S359" s="239">
        <v>0.0080000000000000002</v>
      </c>
      <c r="T359" s="240">
        <f>S359*H359</f>
        <v>0.045600000000000002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1" t="s">
        <v>173</v>
      </c>
      <c r="AT359" s="241" t="s">
        <v>143</v>
      </c>
      <c r="AU359" s="241" t="s">
        <v>85</v>
      </c>
      <c r="AY359" s="14" t="s">
        <v>140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4" t="s">
        <v>83</v>
      </c>
      <c r="BK359" s="242">
        <f>ROUND(I359*H359,2)</f>
        <v>0</v>
      </c>
      <c r="BL359" s="14" t="s">
        <v>173</v>
      </c>
      <c r="BM359" s="241" t="s">
        <v>953</v>
      </c>
    </row>
    <row r="360" s="2" customFormat="1" ht="21.75" customHeight="1">
      <c r="A360" s="35"/>
      <c r="B360" s="36"/>
      <c r="C360" s="229" t="s">
        <v>954</v>
      </c>
      <c r="D360" s="229" t="s">
        <v>143</v>
      </c>
      <c r="E360" s="230" t="s">
        <v>955</v>
      </c>
      <c r="F360" s="231" t="s">
        <v>956</v>
      </c>
      <c r="G360" s="232" t="s">
        <v>155</v>
      </c>
      <c r="H360" s="233">
        <v>10</v>
      </c>
      <c r="I360" s="234"/>
      <c r="J360" s="235">
        <f>ROUND(I360*H360,2)</f>
        <v>0</v>
      </c>
      <c r="K360" s="236"/>
      <c r="L360" s="41"/>
      <c r="M360" s="237" t="s">
        <v>1</v>
      </c>
      <c r="N360" s="238" t="s">
        <v>40</v>
      </c>
      <c r="O360" s="88"/>
      <c r="P360" s="239">
        <f>O360*H360</f>
        <v>0</v>
      </c>
      <c r="Q360" s="239">
        <v>0</v>
      </c>
      <c r="R360" s="239">
        <f>Q360*H360</f>
        <v>0</v>
      </c>
      <c r="S360" s="239">
        <v>0.08208</v>
      </c>
      <c r="T360" s="240">
        <f>S360*H360</f>
        <v>0.82079999999999997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1" t="s">
        <v>173</v>
      </c>
      <c r="AT360" s="241" t="s">
        <v>143</v>
      </c>
      <c r="AU360" s="241" t="s">
        <v>85</v>
      </c>
      <c r="AY360" s="14" t="s">
        <v>140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4" t="s">
        <v>83</v>
      </c>
      <c r="BK360" s="242">
        <f>ROUND(I360*H360,2)</f>
        <v>0</v>
      </c>
      <c r="BL360" s="14" t="s">
        <v>173</v>
      </c>
      <c r="BM360" s="241" t="s">
        <v>957</v>
      </c>
    </row>
    <row r="361" s="2" customFormat="1" ht="21.75" customHeight="1">
      <c r="A361" s="35"/>
      <c r="B361" s="36"/>
      <c r="C361" s="229" t="s">
        <v>958</v>
      </c>
      <c r="D361" s="229" t="s">
        <v>143</v>
      </c>
      <c r="E361" s="230" t="s">
        <v>959</v>
      </c>
      <c r="F361" s="231" t="s">
        <v>960</v>
      </c>
      <c r="G361" s="232" t="s">
        <v>146</v>
      </c>
      <c r="H361" s="233">
        <v>9</v>
      </c>
      <c r="I361" s="234"/>
      <c r="J361" s="235">
        <f>ROUND(I361*H361,2)</f>
        <v>0</v>
      </c>
      <c r="K361" s="236"/>
      <c r="L361" s="41"/>
      <c r="M361" s="237" t="s">
        <v>1</v>
      </c>
      <c r="N361" s="238" t="s">
        <v>40</v>
      </c>
      <c r="O361" s="88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1" t="s">
        <v>173</v>
      </c>
      <c r="AT361" s="241" t="s">
        <v>143</v>
      </c>
      <c r="AU361" s="241" t="s">
        <v>85</v>
      </c>
      <c r="AY361" s="14" t="s">
        <v>140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4" t="s">
        <v>83</v>
      </c>
      <c r="BK361" s="242">
        <f>ROUND(I361*H361,2)</f>
        <v>0</v>
      </c>
      <c r="BL361" s="14" t="s">
        <v>173</v>
      </c>
      <c r="BM361" s="241" t="s">
        <v>961</v>
      </c>
    </row>
    <row r="362" s="2" customFormat="1" ht="33" customHeight="1">
      <c r="A362" s="35"/>
      <c r="B362" s="36"/>
      <c r="C362" s="243" t="s">
        <v>962</v>
      </c>
      <c r="D362" s="243" t="s">
        <v>238</v>
      </c>
      <c r="E362" s="244" t="s">
        <v>963</v>
      </c>
      <c r="F362" s="245" t="s">
        <v>964</v>
      </c>
      <c r="G362" s="246" t="s">
        <v>146</v>
      </c>
      <c r="H362" s="247">
        <v>7</v>
      </c>
      <c r="I362" s="248"/>
      <c r="J362" s="249">
        <f>ROUND(I362*H362,2)</f>
        <v>0</v>
      </c>
      <c r="K362" s="250"/>
      <c r="L362" s="251"/>
      <c r="M362" s="252" t="s">
        <v>1</v>
      </c>
      <c r="N362" s="253" t="s">
        <v>40</v>
      </c>
      <c r="O362" s="88"/>
      <c r="P362" s="239">
        <f>O362*H362</f>
        <v>0</v>
      </c>
      <c r="Q362" s="239">
        <v>0.016</v>
      </c>
      <c r="R362" s="239">
        <f>Q362*H362</f>
        <v>0.112</v>
      </c>
      <c r="S362" s="239">
        <v>0</v>
      </c>
      <c r="T362" s="240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1" t="s">
        <v>272</v>
      </c>
      <c r="AT362" s="241" t="s">
        <v>238</v>
      </c>
      <c r="AU362" s="241" t="s">
        <v>85</v>
      </c>
      <c r="AY362" s="14" t="s">
        <v>140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4" t="s">
        <v>83</v>
      </c>
      <c r="BK362" s="242">
        <f>ROUND(I362*H362,2)</f>
        <v>0</v>
      </c>
      <c r="BL362" s="14" t="s">
        <v>173</v>
      </c>
      <c r="BM362" s="241" t="s">
        <v>965</v>
      </c>
    </row>
    <row r="363" s="2" customFormat="1" ht="33" customHeight="1">
      <c r="A363" s="35"/>
      <c r="B363" s="36"/>
      <c r="C363" s="243" t="s">
        <v>966</v>
      </c>
      <c r="D363" s="243" t="s">
        <v>238</v>
      </c>
      <c r="E363" s="244" t="s">
        <v>967</v>
      </c>
      <c r="F363" s="245" t="s">
        <v>968</v>
      </c>
      <c r="G363" s="246" t="s">
        <v>146</v>
      </c>
      <c r="H363" s="247">
        <v>2</v>
      </c>
      <c r="I363" s="248"/>
      <c r="J363" s="249">
        <f>ROUND(I363*H363,2)</f>
        <v>0</v>
      </c>
      <c r="K363" s="250"/>
      <c r="L363" s="251"/>
      <c r="M363" s="252" t="s">
        <v>1</v>
      </c>
      <c r="N363" s="253" t="s">
        <v>40</v>
      </c>
      <c r="O363" s="88"/>
      <c r="P363" s="239">
        <f>O363*H363</f>
        <v>0</v>
      </c>
      <c r="Q363" s="239">
        <v>0.0138</v>
      </c>
      <c r="R363" s="239">
        <f>Q363*H363</f>
        <v>0.0276</v>
      </c>
      <c r="S363" s="239">
        <v>0</v>
      </c>
      <c r="T363" s="24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1" t="s">
        <v>272</v>
      </c>
      <c r="AT363" s="241" t="s">
        <v>238</v>
      </c>
      <c r="AU363" s="241" t="s">
        <v>85</v>
      </c>
      <c r="AY363" s="14" t="s">
        <v>140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4" t="s">
        <v>83</v>
      </c>
      <c r="BK363" s="242">
        <f>ROUND(I363*H363,2)</f>
        <v>0</v>
      </c>
      <c r="BL363" s="14" t="s">
        <v>173</v>
      </c>
      <c r="BM363" s="241" t="s">
        <v>969</v>
      </c>
    </row>
    <row r="364" s="2" customFormat="1" ht="16.5" customHeight="1">
      <c r="A364" s="35"/>
      <c r="B364" s="36"/>
      <c r="C364" s="229" t="s">
        <v>970</v>
      </c>
      <c r="D364" s="229" t="s">
        <v>143</v>
      </c>
      <c r="E364" s="230" t="s">
        <v>971</v>
      </c>
      <c r="F364" s="231" t="s">
        <v>972</v>
      </c>
      <c r="G364" s="232" t="s">
        <v>146</v>
      </c>
      <c r="H364" s="233">
        <v>6</v>
      </c>
      <c r="I364" s="234"/>
      <c r="J364" s="235">
        <f>ROUND(I364*H364,2)</f>
        <v>0</v>
      </c>
      <c r="K364" s="236"/>
      <c r="L364" s="41"/>
      <c r="M364" s="237" t="s">
        <v>1</v>
      </c>
      <c r="N364" s="238" t="s">
        <v>40</v>
      </c>
      <c r="O364" s="88"/>
      <c r="P364" s="239">
        <f>O364*H364</f>
        <v>0</v>
      </c>
      <c r="Q364" s="239">
        <v>0</v>
      </c>
      <c r="R364" s="239">
        <f>Q364*H364</f>
        <v>0</v>
      </c>
      <c r="S364" s="239">
        <v>0.0018</v>
      </c>
      <c r="T364" s="240">
        <f>S364*H364</f>
        <v>0.010800000000000001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41" t="s">
        <v>173</v>
      </c>
      <c r="AT364" s="241" t="s">
        <v>143</v>
      </c>
      <c r="AU364" s="241" t="s">
        <v>85</v>
      </c>
      <c r="AY364" s="14" t="s">
        <v>140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4" t="s">
        <v>83</v>
      </c>
      <c r="BK364" s="242">
        <f>ROUND(I364*H364,2)</f>
        <v>0</v>
      </c>
      <c r="BL364" s="14" t="s">
        <v>173</v>
      </c>
      <c r="BM364" s="241" t="s">
        <v>973</v>
      </c>
    </row>
    <row r="365" s="2" customFormat="1" ht="21.75" customHeight="1">
      <c r="A365" s="35"/>
      <c r="B365" s="36"/>
      <c r="C365" s="229" t="s">
        <v>974</v>
      </c>
      <c r="D365" s="229" t="s">
        <v>143</v>
      </c>
      <c r="E365" s="230" t="s">
        <v>975</v>
      </c>
      <c r="F365" s="231" t="s">
        <v>976</v>
      </c>
      <c r="G365" s="232" t="s">
        <v>146</v>
      </c>
      <c r="H365" s="233">
        <v>4</v>
      </c>
      <c r="I365" s="234"/>
      <c r="J365" s="235">
        <f>ROUND(I365*H365,2)</f>
        <v>0</v>
      </c>
      <c r="K365" s="236"/>
      <c r="L365" s="41"/>
      <c r="M365" s="237" t="s">
        <v>1</v>
      </c>
      <c r="N365" s="238" t="s">
        <v>40</v>
      </c>
      <c r="O365" s="88"/>
      <c r="P365" s="239">
        <f>O365*H365</f>
        <v>0</v>
      </c>
      <c r="Q365" s="239">
        <v>0</v>
      </c>
      <c r="R365" s="239">
        <f>Q365*H365</f>
        <v>0</v>
      </c>
      <c r="S365" s="239">
        <v>0.024</v>
      </c>
      <c r="T365" s="240">
        <f>S365*H365</f>
        <v>0.096000000000000002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1" t="s">
        <v>173</v>
      </c>
      <c r="AT365" s="241" t="s">
        <v>143</v>
      </c>
      <c r="AU365" s="241" t="s">
        <v>85</v>
      </c>
      <c r="AY365" s="14" t="s">
        <v>140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4" t="s">
        <v>83</v>
      </c>
      <c r="BK365" s="242">
        <f>ROUND(I365*H365,2)</f>
        <v>0</v>
      </c>
      <c r="BL365" s="14" t="s">
        <v>173</v>
      </c>
      <c r="BM365" s="241" t="s">
        <v>977</v>
      </c>
    </row>
    <row r="366" s="2" customFormat="1" ht="21.75" customHeight="1">
      <c r="A366" s="35"/>
      <c r="B366" s="36"/>
      <c r="C366" s="229" t="s">
        <v>978</v>
      </c>
      <c r="D366" s="229" t="s">
        <v>143</v>
      </c>
      <c r="E366" s="230" t="s">
        <v>979</v>
      </c>
      <c r="F366" s="231" t="s">
        <v>980</v>
      </c>
      <c r="G366" s="232" t="s">
        <v>146</v>
      </c>
      <c r="H366" s="233">
        <v>6</v>
      </c>
      <c r="I366" s="234"/>
      <c r="J366" s="235">
        <f>ROUND(I366*H366,2)</f>
        <v>0</v>
      </c>
      <c r="K366" s="236"/>
      <c r="L366" s="41"/>
      <c r="M366" s="237" t="s">
        <v>1</v>
      </c>
      <c r="N366" s="238" t="s">
        <v>40</v>
      </c>
      <c r="O366" s="88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1" t="s">
        <v>173</v>
      </c>
      <c r="AT366" s="241" t="s">
        <v>143</v>
      </c>
      <c r="AU366" s="241" t="s">
        <v>85</v>
      </c>
      <c r="AY366" s="14" t="s">
        <v>140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4" t="s">
        <v>83</v>
      </c>
      <c r="BK366" s="242">
        <f>ROUND(I366*H366,2)</f>
        <v>0</v>
      </c>
      <c r="BL366" s="14" t="s">
        <v>173</v>
      </c>
      <c r="BM366" s="241" t="s">
        <v>981</v>
      </c>
    </row>
    <row r="367" s="2" customFormat="1" ht="33" customHeight="1">
      <c r="A367" s="35"/>
      <c r="B367" s="36"/>
      <c r="C367" s="243" t="s">
        <v>982</v>
      </c>
      <c r="D367" s="243" t="s">
        <v>238</v>
      </c>
      <c r="E367" s="244" t="s">
        <v>983</v>
      </c>
      <c r="F367" s="245" t="s">
        <v>984</v>
      </c>
      <c r="G367" s="246" t="s">
        <v>146</v>
      </c>
      <c r="H367" s="247">
        <v>6</v>
      </c>
      <c r="I367" s="248"/>
      <c r="J367" s="249">
        <f>ROUND(I367*H367,2)</f>
        <v>0</v>
      </c>
      <c r="K367" s="250"/>
      <c r="L367" s="251"/>
      <c r="M367" s="252" t="s">
        <v>1</v>
      </c>
      <c r="N367" s="253" t="s">
        <v>40</v>
      </c>
      <c r="O367" s="88"/>
      <c r="P367" s="239">
        <f>O367*H367</f>
        <v>0</v>
      </c>
      <c r="Q367" s="239">
        <v>0.0020799999999999998</v>
      </c>
      <c r="R367" s="239">
        <f>Q367*H367</f>
        <v>0.012479999999999998</v>
      </c>
      <c r="S367" s="239">
        <v>0</v>
      </c>
      <c r="T367" s="24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1" t="s">
        <v>272</v>
      </c>
      <c r="AT367" s="241" t="s">
        <v>238</v>
      </c>
      <c r="AU367" s="241" t="s">
        <v>85</v>
      </c>
      <c r="AY367" s="14" t="s">
        <v>140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4" t="s">
        <v>83</v>
      </c>
      <c r="BK367" s="242">
        <f>ROUND(I367*H367,2)</f>
        <v>0</v>
      </c>
      <c r="BL367" s="14" t="s">
        <v>173</v>
      </c>
      <c r="BM367" s="241" t="s">
        <v>985</v>
      </c>
    </row>
    <row r="368" s="2" customFormat="1" ht="21.75" customHeight="1">
      <c r="A368" s="35"/>
      <c r="B368" s="36"/>
      <c r="C368" s="229" t="s">
        <v>986</v>
      </c>
      <c r="D368" s="229" t="s">
        <v>143</v>
      </c>
      <c r="E368" s="230" t="s">
        <v>987</v>
      </c>
      <c r="F368" s="231" t="s">
        <v>988</v>
      </c>
      <c r="G368" s="232" t="s">
        <v>146</v>
      </c>
      <c r="H368" s="233">
        <v>8</v>
      </c>
      <c r="I368" s="234"/>
      <c r="J368" s="235">
        <f>ROUND(I368*H368,2)</f>
        <v>0</v>
      </c>
      <c r="K368" s="236"/>
      <c r="L368" s="41"/>
      <c r="M368" s="237" t="s">
        <v>1</v>
      </c>
      <c r="N368" s="238" t="s">
        <v>40</v>
      </c>
      <c r="O368" s="88"/>
      <c r="P368" s="239">
        <f>O368*H368</f>
        <v>0</v>
      </c>
      <c r="Q368" s="239">
        <v>0</v>
      </c>
      <c r="R368" s="239">
        <f>Q368*H368</f>
        <v>0</v>
      </c>
      <c r="S368" s="239">
        <v>0.16600000000000001</v>
      </c>
      <c r="T368" s="240">
        <f>S368*H368</f>
        <v>1.3280000000000001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1" t="s">
        <v>173</v>
      </c>
      <c r="AT368" s="241" t="s">
        <v>143</v>
      </c>
      <c r="AU368" s="241" t="s">
        <v>85</v>
      </c>
      <c r="AY368" s="14" t="s">
        <v>140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4" t="s">
        <v>83</v>
      </c>
      <c r="BK368" s="242">
        <f>ROUND(I368*H368,2)</f>
        <v>0</v>
      </c>
      <c r="BL368" s="14" t="s">
        <v>173</v>
      </c>
      <c r="BM368" s="241" t="s">
        <v>989</v>
      </c>
    </row>
    <row r="369" s="2" customFormat="1" ht="21.75" customHeight="1">
      <c r="A369" s="35"/>
      <c r="B369" s="36"/>
      <c r="C369" s="229" t="s">
        <v>990</v>
      </c>
      <c r="D369" s="229" t="s">
        <v>143</v>
      </c>
      <c r="E369" s="230" t="s">
        <v>991</v>
      </c>
      <c r="F369" s="231" t="s">
        <v>992</v>
      </c>
      <c r="G369" s="232" t="s">
        <v>368</v>
      </c>
      <c r="H369" s="254"/>
      <c r="I369" s="234"/>
      <c r="J369" s="235">
        <f>ROUND(I369*H369,2)</f>
        <v>0</v>
      </c>
      <c r="K369" s="236"/>
      <c r="L369" s="41"/>
      <c r="M369" s="237" t="s">
        <v>1</v>
      </c>
      <c r="N369" s="238" t="s">
        <v>40</v>
      </c>
      <c r="O369" s="88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1" t="s">
        <v>173</v>
      </c>
      <c r="AT369" s="241" t="s">
        <v>143</v>
      </c>
      <c r="AU369" s="241" t="s">
        <v>85</v>
      </c>
      <c r="AY369" s="14" t="s">
        <v>140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4" t="s">
        <v>83</v>
      </c>
      <c r="BK369" s="242">
        <f>ROUND(I369*H369,2)</f>
        <v>0</v>
      </c>
      <c r="BL369" s="14" t="s">
        <v>173</v>
      </c>
      <c r="BM369" s="241" t="s">
        <v>993</v>
      </c>
    </row>
    <row r="370" s="2" customFormat="1" ht="21.75" customHeight="1">
      <c r="A370" s="35"/>
      <c r="B370" s="36"/>
      <c r="C370" s="229" t="s">
        <v>994</v>
      </c>
      <c r="D370" s="229" t="s">
        <v>143</v>
      </c>
      <c r="E370" s="230" t="s">
        <v>995</v>
      </c>
      <c r="F370" s="231" t="s">
        <v>996</v>
      </c>
      <c r="G370" s="232" t="s">
        <v>368</v>
      </c>
      <c r="H370" s="254"/>
      <c r="I370" s="234"/>
      <c r="J370" s="235">
        <f>ROUND(I370*H370,2)</f>
        <v>0</v>
      </c>
      <c r="K370" s="236"/>
      <c r="L370" s="41"/>
      <c r="M370" s="237" t="s">
        <v>1</v>
      </c>
      <c r="N370" s="238" t="s">
        <v>40</v>
      </c>
      <c r="O370" s="88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1" t="s">
        <v>173</v>
      </c>
      <c r="AT370" s="241" t="s">
        <v>143</v>
      </c>
      <c r="AU370" s="241" t="s">
        <v>85</v>
      </c>
      <c r="AY370" s="14" t="s">
        <v>140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4" t="s">
        <v>83</v>
      </c>
      <c r="BK370" s="242">
        <f>ROUND(I370*H370,2)</f>
        <v>0</v>
      </c>
      <c r="BL370" s="14" t="s">
        <v>173</v>
      </c>
      <c r="BM370" s="241" t="s">
        <v>997</v>
      </c>
    </row>
    <row r="371" s="12" customFormat="1" ht="22.8" customHeight="1">
      <c r="A371" s="12"/>
      <c r="B371" s="213"/>
      <c r="C371" s="214"/>
      <c r="D371" s="215" t="s">
        <v>74</v>
      </c>
      <c r="E371" s="227" t="s">
        <v>998</v>
      </c>
      <c r="F371" s="227" t="s">
        <v>999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SUM(P372:P381)</f>
        <v>0</v>
      </c>
      <c r="Q371" s="221"/>
      <c r="R371" s="222">
        <f>SUM(R372:R381)</f>
        <v>0.65249999999999997</v>
      </c>
      <c r="S371" s="221"/>
      <c r="T371" s="223">
        <f>SUM(T372:T381)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74</v>
      </c>
      <c r="AU371" s="225" t="s">
        <v>83</v>
      </c>
      <c r="AY371" s="224" t="s">
        <v>140</v>
      </c>
      <c r="BK371" s="226">
        <f>SUM(BK372:BK381)</f>
        <v>0</v>
      </c>
    </row>
    <row r="372" s="2" customFormat="1" ht="16.5" customHeight="1">
      <c r="A372" s="35"/>
      <c r="B372" s="36"/>
      <c r="C372" s="229" t="s">
        <v>1000</v>
      </c>
      <c r="D372" s="229" t="s">
        <v>143</v>
      </c>
      <c r="E372" s="230" t="s">
        <v>1001</v>
      </c>
      <c r="F372" s="231" t="s">
        <v>1002</v>
      </c>
      <c r="G372" s="232" t="s">
        <v>151</v>
      </c>
      <c r="H372" s="233">
        <v>23</v>
      </c>
      <c r="I372" s="234"/>
      <c r="J372" s="235">
        <f>ROUND(I372*H372,2)</f>
        <v>0</v>
      </c>
      <c r="K372" s="236"/>
      <c r="L372" s="41"/>
      <c r="M372" s="237" t="s">
        <v>1</v>
      </c>
      <c r="N372" s="238" t="s">
        <v>40</v>
      </c>
      <c r="O372" s="88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1" t="s">
        <v>173</v>
      </c>
      <c r="AT372" s="241" t="s">
        <v>143</v>
      </c>
      <c r="AU372" s="241" t="s">
        <v>85</v>
      </c>
      <c r="AY372" s="14" t="s">
        <v>140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4" t="s">
        <v>83</v>
      </c>
      <c r="BK372" s="242">
        <f>ROUND(I372*H372,2)</f>
        <v>0</v>
      </c>
      <c r="BL372" s="14" t="s">
        <v>173</v>
      </c>
      <c r="BM372" s="241" t="s">
        <v>1003</v>
      </c>
    </row>
    <row r="373" s="2" customFormat="1" ht="16.5" customHeight="1">
      <c r="A373" s="35"/>
      <c r="B373" s="36"/>
      <c r="C373" s="229" t="s">
        <v>1004</v>
      </c>
      <c r="D373" s="229" t="s">
        <v>143</v>
      </c>
      <c r="E373" s="230" t="s">
        <v>1005</v>
      </c>
      <c r="F373" s="231" t="s">
        <v>1006</v>
      </c>
      <c r="G373" s="232" t="s">
        <v>151</v>
      </c>
      <c r="H373" s="233">
        <v>23</v>
      </c>
      <c r="I373" s="234"/>
      <c r="J373" s="235">
        <f>ROUND(I373*H373,2)</f>
        <v>0</v>
      </c>
      <c r="K373" s="236"/>
      <c r="L373" s="41"/>
      <c r="M373" s="237" t="s">
        <v>1</v>
      </c>
      <c r="N373" s="238" t="s">
        <v>40</v>
      </c>
      <c r="O373" s="88"/>
      <c r="P373" s="239">
        <f>O373*H373</f>
        <v>0</v>
      </c>
      <c r="Q373" s="239">
        <v>0.00029999999999999997</v>
      </c>
      <c r="R373" s="239">
        <f>Q373*H373</f>
        <v>0.006899999999999999</v>
      </c>
      <c r="S373" s="239">
        <v>0</v>
      </c>
      <c r="T373" s="24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1" t="s">
        <v>173</v>
      </c>
      <c r="AT373" s="241" t="s">
        <v>143</v>
      </c>
      <c r="AU373" s="241" t="s">
        <v>85</v>
      </c>
      <c r="AY373" s="14" t="s">
        <v>140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4" t="s">
        <v>83</v>
      </c>
      <c r="BK373" s="242">
        <f>ROUND(I373*H373,2)</f>
        <v>0</v>
      </c>
      <c r="BL373" s="14" t="s">
        <v>173</v>
      </c>
      <c r="BM373" s="241" t="s">
        <v>1007</v>
      </c>
    </row>
    <row r="374" s="2" customFormat="1" ht="21.75" customHeight="1">
      <c r="A374" s="35"/>
      <c r="B374" s="36"/>
      <c r="C374" s="229" t="s">
        <v>1008</v>
      </c>
      <c r="D374" s="229" t="s">
        <v>143</v>
      </c>
      <c r="E374" s="230" t="s">
        <v>1009</v>
      </c>
      <c r="F374" s="231" t="s">
        <v>1010</v>
      </c>
      <c r="G374" s="232" t="s">
        <v>151</v>
      </c>
      <c r="H374" s="233">
        <v>5</v>
      </c>
      <c r="I374" s="234"/>
      <c r="J374" s="235">
        <f>ROUND(I374*H374,2)</f>
        <v>0</v>
      </c>
      <c r="K374" s="236"/>
      <c r="L374" s="41"/>
      <c r="M374" s="237" t="s">
        <v>1</v>
      </c>
      <c r="N374" s="238" t="s">
        <v>40</v>
      </c>
      <c r="O374" s="88"/>
      <c r="P374" s="239">
        <f>O374*H374</f>
        <v>0</v>
      </c>
      <c r="Q374" s="239">
        <v>0.0054000000000000003</v>
      </c>
      <c r="R374" s="239">
        <f>Q374*H374</f>
        <v>0.027000000000000003</v>
      </c>
      <c r="S374" s="239">
        <v>0</v>
      </c>
      <c r="T374" s="240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1" t="s">
        <v>173</v>
      </c>
      <c r="AT374" s="241" t="s">
        <v>143</v>
      </c>
      <c r="AU374" s="241" t="s">
        <v>85</v>
      </c>
      <c r="AY374" s="14" t="s">
        <v>140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4" t="s">
        <v>83</v>
      </c>
      <c r="BK374" s="242">
        <f>ROUND(I374*H374,2)</f>
        <v>0</v>
      </c>
      <c r="BL374" s="14" t="s">
        <v>173</v>
      </c>
      <c r="BM374" s="241" t="s">
        <v>1011</v>
      </c>
    </row>
    <row r="375" s="2" customFormat="1" ht="33" customHeight="1">
      <c r="A375" s="35"/>
      <c r="B375" s="36"/>
      <c r="C375" s="243" t="s">
        <v>1012</v>
      </c>
      <c r="D375" s="243" t="s">
        <v>238</v>
      </c>
      <c r="E375" s="244" t="s">
        <v>1013</v>
      </c>
      <c r="F375" s="245" t="s">
        <v>1014</v>
      </c>
      <c r="G375" s="246" t="s">
        <v>151</v>
      </c>
      <c r="H375" s="247">
        <v>5.5</v>
      </c>
      <c r="I375" s="248"/>
      <c r="J375" s="249">
        <f>ROUND(I375*H375,2)</f>
        <v>0</v>
      </c>
      <c r="K375" s="250"/>
      <c r="L375" s="251"/>
      <c r="M375" s="252" t="s">
        <v>1</v>
      </c>
      <c r="N375" s="253" t="s">
        <v>40</v>
      </c>
      <c r="O375" s="88"/>
      <c r="P375" s="239">
        <f>O375*H375</f>
        <v>0</v>
      </c>
      <c r="Q375" s="239">
        <v>0.019199999999999998</v>
      </c>
      <c r="R375" s="239">
        <f>Q375*H375</f>
        <v>0.10559999999999999</v>
      </c>
      <c r="S375" s="239">
        <v>0</v>
      </c>
      <c r="T375" s="24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1" t="s">
        <v>272</v>
      </c>
      <c r="AT375" s="241" t="s">
        <v>238</v>
      </c>
      <c r="AU375" s="241" t="s">
        <v>85</v>
      </c>
      <c r="AY375" s="14" t="s">
        <v>140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4" t="s">
        <v>83</v>
      </c>
      <c r="BK375" s="242">
        <f>ROUND(I375*H375,2)</f>
        <v>0</v>
      </c>
      <c r="BL375" s="14" t="s">
        <v>173</v>
      </c>
      <c r="BM375" s="241" t="s">
        <v>1015</v>
      </c>
    </row>
    <row r="376" s="2" customFormat="1" ht="33" customHeight="1">
      <c r="A376" s="35"/>
      <c r="B376" s="36"/>
      <c r="C376" s="229" t="s">
        <v>1016</v>
      </c>
      <c r="D376" s="229" t="s">
        <v>143</v>
      </c>
      <c r="E376" s="230" t="s">
        <v>1017</v>
      </c>
      <c r="F376" s="231" t="s">
        <v>1018</v>
      </c>
      <c r="G376" s="232" t="s">
        <v>151</v>
      </c>
      <c r="H376" s="233">
        <v>18</v>
      </c>
      <c r="I376" s="234"/>
      <c r="J376" s="235">
        <f>ROUND(I376*H376,2)</f>
        <v>0</v>
      </c>
      <c r="K376" s="236"/>
      <c r="L376" s="41"/>
      <c r="M376" s="237" t="s">
        <v>1</v>
      </c>
      <c r="N376" s="238" t="s">
        <v>40</v>
      </c>
      <c r="O376" s="88"/>
      <c r="P376" s="239">
        <f>O376*H376</f>
        <v>0</v>
      </c>
      <c r="Q376" s="239">
        <v>0.0058799999999999998</v>
      </c>
      <c r="R376" s="239">
        <f>Q376*H376</f>
        <v>0.10583999999999999</v>
      </c>
      <c r="S376" s="239">
        <v>0</v>
      </c>
      <c r="T376" s="240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1" t="s">
        <v>173</v>
      </c>
      <c r="AT376" s="241" t="s">
        <v>143</v>
      </c>
      <c r="AU376" s="241" t="s">
        <v>85</v>
      </c>
      <c r="AY376" s="14" t="s">
        <v>140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4" t="s">
        <v>83</v>
      </c>
      <c r="BK376" s="242">
        <f>ROUND(I376*H376,2)</f>
        <v>0</v>
      </c>
      <c r="BL376" s="14" t="s">
        <v>173</v>
      </c>
      <c r="BM376" s="241" t="s">
        <v>1019</v>
      </c>
    </row>
    <row r="377" s="2" customFormat="1" ht="44.25" customHeight="1">
      <c r="A377" s="35"/>
      <c r="B377" s="36"/>
      <c r="C377" s="243" t="s">
        <v>1020</v>
      </c>
      <c r="D377" s="243" t="s">
        <v>238</v>
      </c>
      <c r="E377" s="244" t="s">
        <v>1021</v>
      </c>
      <c r="F377" s="245" t="s">
        <v>1022</v>
      </c>
      <c r="G377" s="246" t="s">
        <v>151</v>
      </c>
      <c r="H377" s="247">
        <v>19.800000000000001</v>
      </c>
      <c r="I377" s="248"/>
      <c r="J377" s="249">
        <f>ROUND(I377*H377,2)</f>
        <v>0</v>
      </c>
      <c r="K377" s="250"/>
      <c r="L377" s="251"/>
      <c r="M377" s="252" t="s">
        <v>1</v>
      </c>
      <c r="N377" s="253" t="s">
        <v>40</v>
      </c>
      <c r="O377" s="88"/>
      <c r="P377" s="239">
        <f>O377*H377</f>
        <v>0</v>
      </c>
      <c r="Q377" s="239">
        <v>0.019199999999999998</v>
      </c>
      <c r="R377" s="239">
        <f>Q377*H377</f>
        <v>0.38016</v>
      </c>
      <c r="S377" s="239">
        <v>0</v>
      </c>
      <c r="T377" s="24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1" t="s">
        <v>272</v>
      </c>
      <c r="AT377" s="241" t="s">
        <v>238</v>
      </c>
      <c r="AU377" s="241" t="s">
        <v>85</v>
      </c>
      <c r="AY377" s="14" t="s">
        <v>140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4" t="s">
        <v>83</v>
      </c>
      <c r="BK377" s="242">
        <f>ROUND(I377*H377,2)</f>
        <v>0</v>
      </c>
      <c r="BL377" s="14" t="s">
        <v>173</v>
      </c>
      <c r="BM377" s="241" t="s">
        <v>1023</v>
      </c>
    </row>
    <row r="378" s="2" customFormat="1" ht="21.75" customHeight="1">
      <c r="A378" s="35"/>
      <c r="B378" s="36"/>
      <c r="C378" s="229" t="s">
        <v>1024</v>
      </c>
      <c r="D378" s="229" t="s">
        <v>143</v>
      </c>
      <c r="E378" s="230" t="s">
        <v>1025</v>
      </c>
      <c r="F378" s="231" t="s">
        <v>1026</v>
      </c>
      <c r="G378" s="232" t="s">
        <v>151</v>
      </c>
      <c r="H378" s="233">
        <v>5</v>
      </c>
      <c r="I378" s="234"/>
      <c r="J378" s="235">
        <f>ROUND(I378*H378,2)</f>
        <v>0</v>
      </c>
      <c r="K378" s="236"/>
      <c r="L378" s="41"/>
      <c r="M378" s="237" t="s">
        <v>1</v>
      </c>
      <c r="N378" s="238" t="s">
        <v>40</v>
      </c>
      <c r="O378" s="88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1" t="s">
        <v>173</v>
      </c>
      <c r="AT378" s="241" t="s">
        <v>143</v>
      </c>
      <c r="AU378" s="241" t="s">
        <v>85</v>
      </c>
      <c r="AY378" s="14" t="s">
        <v>140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4" t="s">
        <v>83</v>
      </c>
      <c r="BK378" s="242">
        <f>ROUND(I378*H378,2)</f>
        <v>0</v>
      </c>
      <c r="BL378" s="14" t="s">
        <v>173</v>
      </c>
      <c r="BM378" s="241" t="s">
        <v>1027</v>
      </c>
    </row>
    <row r="379" s="2" customFormat="1" ht="21.75" customHeight="1">
      <c r="A379" s="35"/>
      <c r="B379" s="36"/>
      <c r="C379" s="229" t="s">
        <v>1028</v>
      </c>
      <c r="D379" s="229" t="s">
        <v>143</v>
      </c>
      <c r="E379" s="230" t="s">
        <v>1029</v>
      </c>
      <c r="F379" s="231" t="s">
        <v>1030</v>
      </c>
      <c r="G379" s="232" t="s">
        <v>151</v>
      </c>
      <c r="H379" s="233">
        <v>18</v>
      </c>
      <c r="I379" s="234"/>
      <c r="J379" s="235">
        <f>ROUND(I379*H379,2)</f>
        <v>0</v>
      </c>
      <c r="K379" s="236"/>
      <c r="L379" s="41"/>
      <c r="M379" s="237" t="s">
        <v>1</v>
      </c>
      <c r="N379" s="238" t="s">
        <v>40</v>
      </c>
      <c r="O379" s="88"/>
      <c r="P379" s="239">
        <f>O379*H379</f>
        <v>0</v>
      </c>
      <c r="Q379" s="239">
        <v>0.0015</v>
      </c>
      <c r="R379" s="239">
        <f>Q379*H379</f>
        <v>0.027</v>
      </c>
      <c r="S379" s="239">
        <v>0</v>
      </c>
      <c r="T379" s="24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1" t="s">
        <v>173</v>
      </c>
      <c r="AT379" s="241" t="s">
        <v>143</v>
      </c>
      <c r="AU379" s="241" t="s">
        <v>85</v>
      </c>
      <c r="AY379" s="14" t="s">
        <v>140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4" t="s">
        <v>83</v>
      </c>
      <c r="BK379" s="242">
        <f>ROUND(I379*H379,2)</f>
        <v>0</v>
      </c>
      <c r="BL379" s="14" t="s">
        <v>173</v>
      </c>
      <c r="BM379" s="241" t="s">
        <v>1031</v>
      </c>
    </row>
    <row r="380" s="2" customFormat="1" ht="21.75" customHeight="1">
      <c r="A380" s="35"/>
      <c r="B380" s="36"/>
      <c r="C380" s="229" t="s">
        <v>1032</v>
      </c>
      <c r="D380" s="229" t="s">
        <v>143</v>
      </c>
      <c r="E380" s="230" t="s">
        <v>1033</v>
      </c>
      <c r="F380" s="231" t="s">
        <v>1034</v>
      </c>
      <c r="G380" s="232" t="s">
        <v>368</v>
      </c>
      <c r="H380" s="254"/>
      <c r="I380" s="234"/>
      <c r="J380" s="235">
        <f>ROUND(I380*H380,2)</f>
        <v>0</v>
      </c>
      <c r="K380" s="236"/>
      <c r="L380" s="41"/>
      <c r="M380" s="237" t="s">
        <v>1</v>
      </c>
      <c r="N380" s="238" t="s">
        <v>40</v>
      </c>
      <c r="O380" s="88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1" t="s">
        <v>173</v>
      </c>
      <c r="AT380" s="241" t="s">
        <v>143</v>
      </c>
      <c r="AU380" s="241" t="s">
        <v>85</v>
      </c>
      <c r="AY380" s="14" t="s">
        <v>140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4" t="s">
        <v>83</v>
      </c>
      <c r="BK380" s="242">
        <f>ROUND(I380*H380,2)</f>
        <v>0</v>
      </c>
      <c r="BL380" s="14" t="s">
        <v>173</v>
      </c>
      <c r="BM380" s="241" t="s">
        <v>1035</v>
      </c>
    </row>
    <row r="381" s="2" customFormat="1" ht="21.75" customHeight="1">
      <c r="A381" s="35"/>
      <c r="B381" s="36"/>
      <c r="C381" s="229" t="s">
        <v>1036</v>
      </c>
      <c r="D381" s="229" t="s">
        <v>143</v>
      </c>
      <c r="E381" s="230" t="s">
        <v>1037</v>
      </c>
      <c r="F381" s="231" t="s">
        <v>1038</v>
      </c>
      <c r="G381" s="232" t="s">
        <v>368</v>
      </c>
      <c r="H381" s="254"/>
      <c r="I381" s="234"/>
      <c r="J381" s="235">
        <f>ROUND(I381*H381,2)</f>
        <v>0</v>
      </c>
      <c r="K381" s="236"/>
      <c r="L381" s="41"/>
      <c r="M381" s="237" t="s">
        <v>1</v>
      </c>
      <c r="N381" s="238" t="s">
        <v>40</v>
      </c>
      <c r="O381" s="88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1" t="s">
        <v>173</v>
      </c>
      <c r="AT381" s="241" t="s">
        <v>143</v>
      </c>
      <c r="AU381" s="241" t="s">
        <v>85</v>
      </c>
      <c r="AY381" s="14" t="s">
        <v>140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4" t="s">
        <v>83</v>
      </c>
      <c r="BK381" s="242">
        <f>ROUND(I381*H381,2)</f>
        <v>0</v>
      </c>
      <c r="BL381" s="14" t="s">
        <v>173</v>
      </c>
      <c r="BM381" s="241" t="s">
        <v>1039</v>
      </c>
    </row>
    <row r="382" s="12" customFormat="1" ht="22.8" customHeight="1">
      <c r="A382" s="12"/>
      <c r="B382" s="213"/>
      <c r="C382" s="214"/>
      <c r="D382" s="215" t="s">
        <v>74</v>
      </c>
      <c r="E382" s="227" t="s">
        <v>1040</v>
      </c>
      <c r="F382" s="227" t="s">
        <v>1041</v>
      </c>
      <c r="G382" s="214"/>
      <c r="H382" s="214"/>
      <c r="I382" s="217"/>
      <c r="J382" s="228">
        <f>BK382</f>
        <v>0</v>
      </c>
      <c r="K382" s="214"/>
      <c r="L382" s="219"/>
      <c r="M382" s="220"/>
      <c r="N382" s="221"/>
      <c r="O382" s="221"/>
      <c r="P382" s="222">
        <f>SUM(P383:P401)</f>
        <v>0</v>
      </c>
      <c r="Q382" s="221"/>
      <c r="R382" s="222">
        <f>SUM(R383:R401)</f>
        <v>0.61806139999999998</v>
      </c>
      <c r="S382" s="221"/>
      <c r="T382" s="223">
        <f>SUM(T383:T401)</f>
        <v>0.16419999999999999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4" t="s">
        <v>85</v>
      </c>
      <c r="AT382" s="225" t="s">
        <v>74</v>
      </c>
      <c r="AU382" s="225" t="s">
        <v>83</v>
      </c>
      <c r="AY382" s="224" t="s">
        <v>140</v>
      </c>
      <c r="BK382" s="226">
        <f>SUM(BK383:BK401)</f>
        <v>0</v>
      </c>
    </row>
    <row r="383" s="2" customFormat="1" ht="16.5" customHeight="1">
      <c r="A383" s="35"/>
      <c r="B383" s="36"/>
      <c r="C383" s="229" t="s">
        <v>1042</v>
      </c>
      <c r="D383" s="229" t="s">
        <v>143</v>
      </c>
      <c r="E383" s="230" t="s">
        <v>1043</v>
      </c>
      <c r="F383" s="231" t="s">
        <v>1044</v>
      </c>
      <c r="G383" s="232" t="s">
        <v>151</v>
      </c>
      <c r="H383" s="233">
        <v>78</v>
      </c>
      <c r="I383" s="234"/>
      <c r="J383" s="235">
        <f>ROUND(I383*H383,2)</f>
        <v>0</v>
      </c>
      <c r="K383" s="236"/>
      <c r="L383" s="41"/>
      <c r="M383" s="237" t="s">
        <v>1</v>
      </c>
      <c r="N383" s="238" t="s">
        <v>40</v>
      </c>
      <c r="O383" s="88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1" t="s">
        <v>173</v>
      </c>
      <c r="AT383" s="241" t="s">
        <v>143</v>
      </c>
      <c r="AU383" s="241" t="s">
        <v>85</v>
      </c>
      <c r="AY383" s="14" t="s">
        <v>140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4" t="s">
        <v>83</v>
      </c>
      <c r="BK383" s="242">
        <f>ROUND(I383*H383,2)</f>
        <v>0</v>
      </c>
      <c r="BL383" s="14" t="s">
        <v>173</v>
      </c>
      <c r="BM383" s="241" t="s">
        <v>1045</v>
      </c>
    </row>
    <row r="384" s="2" customFormat="1" ht="16.5" customHeight="1">
      <c r="A384" s="35"/>
      <c r="B384" s="36"/>
      <c r="C384" s="229" t="s">
        <v>1046</v>
      </c>
      <c r="D384" s="229" t="s">
        <v>143</v>
      </c>
      <c r="E384" s="230" t="s">
        <v>1047</v>
      </c>
      <c r="F384" s="231" t="s">
        <v>1048</v>
      </c>
      <c r="G384" s="232" t="s">
        <v>151</v>
      </c>
      <c r="H384" s="233">
        <v>78</v>
      </c>
      <c r="I384" s="234"/>
      <c r="J384" s="235">
        <f>ROUND(I384*H384,2)</f>
        <v>0</v>
      </c>
      <c r="K384" s="236"/>
      <c r="L384" s="41"/>
      <c r="M384" s="237" t="s">
        <v>1</v>
      </c>
      <c r="N384" s="238" t="s">
        <v>40</v>
      </c>
      <c r="O384" s="88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1" t="s">
        <v>173</v>
      </c>
      <c r="AT384" s="241" t="s">
        <v>143</v>
      </c>
      <c r="AU384" s="241" t="s">
        <v>85</v>
      </c>
      <c r="AY384" s="14" t="s">
        <v>140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4" t="s">
        <v>83</v>
      </c>
      <c r="BK384" s="242">
        <f>ROUND(I384*H384,2)</f>
        <v>0</v>
      </c>
      <c r="BL384" s="14" t="s">
        <v>173</v>
      </c>
      <c r="BM384" s="241" t="s">
        <v>1049</v>
      </c>
    </row>
    <row r="385" s="2" customFormat="1" ht="21.75" customHeight="1">
      <c r="A385" s="35"/>
      <c r="B385" s="36"/>
      <c r="C385" s="229" t="s">
        <v>1050</v>
      </c>
      <c r="D385" s="229" t="s">
        <v>143</v>
      </c>
      <c r="E385" s="230" t="s">
        <v>1051</v>
      </c>
      <c r="F385" s="231" t="s">
        <v>1052</v>
      </c>
      <c r="G385" s="232" t="s">
        <v>151</v>
      </c>
      <c r="H385" s="233">
        <v>78</v>
      </c>
      <c r="I385" s="234"/>
      <c r="J385" s="235">
        <f>ROUND(I385*H385,2)</f>
        <v>0</v>
      </c>
      <c r="K385" s="236"/>
      <c r="L385" s="41"/>
      <c r="M385" s="237" t="s">
        <v>1</v>
      </c>
      <c r="N385" s="238" t="s">
        <v>40</v>
      </c>
      <c r="O385" s="88"/>
      <c r="P385" s="239">
        <f>O385*H385</f>
        <v>0</v>
      </c>
      <c r="Q385" s="239">
        <v>3.0000000000000001E-05</v>
      </c>
      <c r="R385" s="239">
        <f>Q385*H385</f>
        <v>0.0023400000000000001</v>
      </c>
      <c r="S385" s="239">
        <v>0</v>
      </c>
      <c r="T385" s="240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1" t="s">
        <v>173</v>
      </c>
      <c r="AT385" s="241" t="s">
        <v>143</v>
      </c>
      <c r="AU385" s="241" t="s">
        <v>85</v>
      </c>
      <c r="AY385" s="14" t="s">
        <v>140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4" t="s">
        <v>83</v>
      </c>
      <c r="BK385" s="242">
        <f>ROUND(I385*H385,2)</f>
        <v>0</v>
      </c>
      <c r="BL385" s="14" t="s">
        <v>173</v>
      </c>
      <c r="BM385" s="241" t="s">
        <v>1053</v>
      </c>
    </row>
    <row r="386" s="2" customFormat="1" ht="21.75" customHeight="1">
      <c r="A386" s="35"/>
      <c r="B386" s="36"/>
      <c r="C386" s="229" t="s">
        <v>1054</v>
      </c>
      <c r="D386" s="229" t="s">
        <v>143</v>
      </c>
      <c r="E386" s="230" t="s">
        <v>1055</v>
      </c>
      <c r="F386" s="231" t="s">
        <v>1056</v>
      </c>
      <c r="G386" s="232" t="s">
        <v>151</v>
      </c>
      <c r="H386" s="233">
        <v>78</v>
      </c>
      <c r="I386" s="234"/>
      <c r="J386" s="235">
        <f>ROUND(I386*H386,2)</f>
        <v>0</v>
      </c>
      <c r="K386" s="236"/>
      <c r="L386" s="41"/>
      <c r="M386" s="237" t="s">
        <v>1</v>
      </c>
      <c r="N386" s="238" t="s">
        <v>40</v>
      </c>
      <c r="O386" s="88"/>
      <c r="P386" s="239">
        <f>O386*H386</f>
        <v>0</v>
      </c>
      <c r="Q386" s="239">
        <v>0.0045500000000000002</v>
      </c>
      <c r="R386" s="239">
        <f>Q386*H386</f>
        <v>0.35489999999999999</v>
      </c>
      <c r="S386" s="239">
        <v>0</v>
      </c>
      <c r="T386" s="24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1" t="s">
        <v>173</v>
      </c>
      <c r="AT386" s="241" t="s">
        <v>143</v>
      </c>
      <c r="AU386" s="241" t="s">
        <v>85</v>
      </c>
      <c r="AY386" s="14" t="s">
        <v>140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4" t="s">
        <v>83</v>
      </c>
      <c r="BK386" s="242">
        <f>ROUND(I386*H386,2)</f>
        <v>0</v>
      </c>
      <c r="BL386" s="14" t="s">
        <v>173</v>
      </c>
      <c r="BM386" s="241" t="s">
        <v>1057</v>
      </c>
    </row>
    <row r="387" s="2" customFormat="1" ht="21.75" customHeight="1">
      <c r="A387" s="35"/>
      <c r="B387" s="36"/>
      <c r="C387" s="229" t="s">
        <v>1058</v>
      </c>
      <c r="D387" s="229" t="s">
        <v>143</v>
      </c>
      <c r="E387" s="230" t="s">
        <v>1059</v>
      </c>
      <c r="F387" s="231" t="s">
        <v>1060</v>
      </c>
      <c r="G387" s="232" t="s">
        <v>151</v>
      </c>
      <c r="H387" s="233">
        <v>2</v>
      </c>
      <c r="I387" s="234"/>
      <c r="J387" s="235">
        <f>ROUND(I387*H387,2)</f>
        <v>0</v>
      </c>
      <c r="K387" s="236"/>
      <c r="L387" s="41"/>
      <c r="M387" s="237" t="s">
        <v>1</v>
      </c>
      <c r="N387" s="238" t="s">
        <v>40</v>
      </c>
      <c r="O387" s="88"/>
      <c r="P387" s="239">
        <f>O387*H387</f>
        <v>0</v>
      </c>
      <c r="Q387" s="239">
        <v>0.014999999999999999</v>
      </c>
      <c r="R387" s="239">
        <f>Q387*H387</f>
        <v>0.029999999999999999</v>
      </c>
      <c r="S387" s="239">
        <v>0</v>
      </c>
      <c r="T387" s="240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1" t="s">
        <v>173</v>
      </c>
      <c r="AT387" s="241" t="s">
        <v>143</v>
      </c>
      <c r="AU387" s="241" t="s">
        <v>85</v>
      </c>
      <c r="AY387" s="14" t="s">
        <v>140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4" t="s">
        <v>83</v>
      </c>
      <c r="BK387" s="242">
        <f>ROUND(I387*H387,2)</f>
        <v>0</v>
      </c>
      <c r="BL387" s="14" t="s">
        <v>173</v>
      </c>
      <c r="BM387" s="241" t="s">
        <v>1061</v>
      </c>
    </row>
    <row r="388" s="2" customFormat="1" ht="21.75" customHeight="1">
      <c r="A388" s="35"/>
      <c r="B388" s="36"/>
      <c r="C388" s="229" t="s">
        <v>1062</v>
      </c>
      <c r="D388" s="229" t="s">
        <v>143</v>
      </c>
      <c r="E388" s="230" t="s">
        <v>1063</v>
      </c>
      <c r="F388" s="231" t="s">
        <v>1064</v>
      </c>
      <c r="G388" s="232" t="s">
        <v>151</v>
      </c>
      <c r="H388" s="233">
        <v>58</v>
      </c>
      <c r="I388" s="234"/>
      <c r="J388" s="235">
        <f>ROUND(I388*H388,2)</f>
        <v>0</v>
      </c>
      <c r="K388" s="236"/>
      <c r="L388" s="41"/>
      <c r="M388" s="237" t="s">
        <v>1</v>
      </c>
      <c r="N388" s="238" t="s">
        <v>40</v>
      </c>
      <c r="O388" s="88"/>
      <c r="P388" s="239">
        <f>O388*H388</f>
        <v>0</v>
      </c>
      <c r="Q388" s="239">
        <v>0</v>
      </c>
      <c r="R388" s="239">
        <f>Q388*H388</f>
        <v>0</v>
      </c>
      <c r="S388" s="239">
        <v>0.0025000000000000001</v>
      </c>
      <c r="T388" s="240">
        <f>S388*H388</f>
        <v>0.14499999999999999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1" t="s">
        <v>173</v>
      </c>
      <c r="AT388" s="241" t="s">
        <v>143</v>
      </c>
      <c r="AU388" s="241" t="s">
        <v>85</v>
      </c>
      <c r="AY388" s="14" t="s">
        <v>140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4" t="s">
        <v>83</v>
      </c>
      <c r="BK388" s="242">
        <f>ROUND(I388*H388,2)</f>
        <v>0</v>
      </c>
      <c r="BL388" s="14" t="s">
        <v>173</v>
      </c>
      <c r="BM388" s="241" t="s">
        <v>1065</v>
      </c>
    </row>
    <row r="389" s="2" customFormat="1" ht="33" customHeight="1">
      <c r="A389" s="35"/>
      <c r="B389" s="36"/>
      <c r="C389" s="229" t="s">
        <v>1066</v>
      </c>
      <c r="D389" s="229" t="s">
        <v>143</v>
      </c>
      <c r="E389" s="230" t="s">
        <v>1067</v>
      </c>
      <c r="F389" s="231" t="s">
        <v>1068</v>
      </c>
      <c r="G389" s="232" t="s">
        <v>151</v>
      </c>
      <c r="H389" s="233">
        <v>20</v>
      </c>
      <c r="I389" s="234"/>
      <c r="J389" s="235">
        <f>ROUND(I389*H389,2)</f>
        <v>0</v>
      </c>
      <c r="K389" s="236"/>
      <c r="L389" s="41"/>
      <c r="M389" s="237" t="s">
        <v>1</v>
      </c>
      <c r="N389" s="238" t="s">
        <v>40</v>
      </c>
      <c r="O389" s="88"/>
      <c r="P389" s="239">
        <f>O389*H389</f>
        <v>0</v>
      </c>
      <c r="Q389" s="239">
        <v>0.00040000000000000002</v>
      </c>
      <c r="R389" s="239">
        <f>Q389*H389</f>
        <v>0.0080000000000000002</v>
      </c>
      <c r="S389" s="239">
        <v>0</v>
      </c>
      <c r="T389" s="240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1" t="s">
        <v>173</v>
      </c>
      <c r="AT389" s="241" t="s">
        <v>143</v>
      </c>
      <c r="AU389" s="241" t="s">
        <v>85</v>
      </c>
      <c r="AY389" s="14" t="s">
        <v>140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4" t="s">
        <v>83</v>
      </c>
      <c r="BK389" s="242">
        <f>ROUND(I389*H389,2)</f>
        <v>0</v>
      </c>
      <c r="BL389" s="14" t="s">
        <v>173</v>
      </c>
      <c r="BM389" s="241" t="s">
        <v>1069</v>
      </c>
    </row>
    <row r="390" s="2" customFormat="1" ht="21.75" customHeight="1">
      <c r="A390" s="35"/>
      <c r="B390" s="36"/>
      <c r="C390" s="229" t="s">
        <v>1070</v>
      </c>
      <c r="D390" s="229" t="s">
        <v>143</v>
      </c>
      <c r="E390" s="230" t="s">
        <v>1071</v>
      </c>
      <c r="F390" s="231" t="s">
        <v>1072</v>
      </c>
      <c r="G390" s="232" t="s">
        <v>151</v>
      </c>
      <c r="H390" s="233">
        <v>58</v>
      </c>
      <c r="I390" s="234"/>
      <c r="J390" s="235">
        <f>ROUND(I390*H390,2)</f>
        <v>0</v>
      </c>
      <c r="K390" s="236"/>
      <c r="L390" s="41"/>
      <c r="M390" s="237" t="s">
        <v>1</v>
      </c>
      <c r="N390" s="238" t="s">
        <v>40</v>
      </c>
      <c r="O390" s="88"/>
      <c r="P390" s="239">
        <f>O390*H390</f>
        <v>0</v>
      </c>
      <c r="Q390" s="239">
        <v>0.00069999999999999999</v>
      </c>
      <c r="R390" s="239">
        <f>Q390*H390</f>
        <v>0.040599999999999997</v>
      </c>
      <c r="S390" s="239">
        <v>0</v>
      </c>
      <c r="T390" s="24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1" t="s">
        <v>173</v>
      </c>
      <c r="AT390" s="241" t="s">
        <v>143</v>
      </c>
      <c r="AU390" s="241" t="s">
        <v>85</v>
      </c>
      <c r="AY390" s="14" t="s">
        <v>140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4" t="s">
        <v>83</v>
      </c>
      <c r="BK390" s="242">
        <f>ROUND(I390*H390,2)</f>
        <v>0</v>
      </c>
      <c r="BL390" s="14" t="s">
        <v>173</v>
      </c>
      <c r="BM390" s="241" t="s">
        <v>1073</v>
      </c>
    </row>
    <row r="391" s="2" customFormat="1" ht="21.75" customHeight="1">
      <c r="A391" s="35"/>
      <c r="B391" s="36"/>
      <c r="C391" s="243" t="s">
        <v>1074</v>
      </c>
      <c r="D391" s="243" t="s">
        <v>238</v>
      </c>
      <c r="E391" s="244" t="s">
        <v>1075</v>
      </c>
      <c r="F391" s="245" t="s">
        <v>1076</v>
      </c>
      <c r="G391" s="246" t="s">
        <v>151</v>
      </c>
      <c r="H391" s="247">
        <v>85.799999999999997</v>
      </c>
      <c r="I391" s="248"/>
      <c r="J391" s="249">
        <f>ROUND(I391*H391,2)</f>
        <v>0</v>
      </c>
      <c r="K391" s="250"/>
      <c r="L391" s="251"/>
      <c r="M391" s="252" t="s">
        <v>1</v>
      </c>
      <c r="N391" s="253" t="s">
        <v>40</v>
      </c>
      <c r="O391" s="88"/>
      <c r="P391" s="239">
        <f>O391*H391</f>
        <v>0</v>
      </c>
      <c r="Q391" s="239">
        <v>0.0018500000000000001</v>
      </c>
      <c r="R391" s="239">
        <f>Q391*H391</f>
        <v>0.15873000000000001</v>
      </c>
      <c r="S391" s="239">
        <v>0</v>
      </c>
      <c r="T391" s="240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1" t="s">
        <v>272</v>
      </c>
      <c r="AT391" s="241" t="s">
        <v>238</v>
      </c>
      <c r="AU391" s="241" t="s">
        <v>85</v>
      </c>
      <c r="AY391" s="14" t="s">
        <v>140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4" t="s">
        <v>83</v>
      </c>
      <c r="BK391" s="242">
        <f>ROUND(I391*H391,2)</f>
        <v>0</v>
      </c>
      <c r="BL391" s="14" t="s">
        <v>173</v>
      </c>
      <c r="BM391" s="241" t="s">
        <v>1077</v>
      </c>
    </row>
    <row r="392" s="2" customFormat="1" ht="16.5" customHeight="1">
      <c r="A392" s="35"/>
      <c r="B392" s="36"/>
      <c r="C392" s="229" t="s">
        <v>1078</v>
      </c>
      <c r="D392" s="229" t="s">
        <v>143</v>
      </c>
      <c r="E392" s="230" t="s">
        <v>1079</v>
      </c>
      <c r="F392" s="231" t="s">
        <v>1080</v>
      </c>
      <c r="G392" s="232" t="s">
        <v>155</v>
      </c>
      <c r="H392" s="233">
        <v>44</v>
      </c>
      <c r="I392" s="234"/>
      <c r="J392" s="235">
        <f>ROUND(I392*H392,2)</f>
        <v>0</v>
      </c>
      <c r="K392" s="236"/>
      <c r="L392" s="41"/>
      <c r="M392" s="237" t="s">
        <v>1</v>
      </c>
      <c r="N392" s="238" t="s">
        <v>40</v>
      </c>
      <c r="O392" s="88"/>
      <c r="P392" s="239">
        <f>O392*H392</f>
        <v>0</v>
      </c>
      <c r="Q392" s="239">
        <v>0</v>
      </c>
      <c r="R392" s="239">
        <f>Q392*H392</f>
        <v>0</v>
      </c>
      <c r="S392" s="239">
        <v>0.00029999999999999997</v>
      </c>
      <c r="T392" s="240">
        <f>S392*H392</f>
        <v>0.013199999999999998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41" t="s">
        <v>173</v>
      </c>
      <c r="AT392" s="241" t="s">
        <v>143</v>
      </c>
      <c r="AU392" s="241" t="s">
        <v>85</v>
      </c>
      <c r="AY392" s="14" t="s">
        <v>140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4" t="s">
        <v>83</v>
      </c>
      <c r="BK392" s="242">
        <f>ROUND(I392*H392,2)</f>
        <v>0</v>
      </c>
      <c r="BL392" s="14" t="s">
        <v>173</v>
      </c>
      <c r="BM392" s="241" t="s">
        <v>1081</v>
      </c>
    </row>
    <row r="393" s="2" customFormat="1" ht="21.75" customHeight="1">
      <c r="A393" s="35"/>
      <c r="B393" s="36"/>
      <c r="C393" s="229" t="s">
        <v>1082</v>
      </c>
      <c r="D393" s="229" t="s">
        <v>143</v>
      </c>
      <c r="E393" s="230" t="s">
        <v>1083</v>
      </c>
      <c r="F393" s="231" t="s">
        <v>1084</v>
      </c>
      <c r="G393" s="232" t="s">
        <v>155</v>
      </c>
      <c r="H393" s="233">
        <v>20</v>
      </c>
      <c r="I393" s="234"/>
      <c r="J393" s="235">
        <f>ROUND(I393*H393,2)</f>
        <v>0</v>
      </c>
      <c r="K393" s="236"/>
      <c r="L393" s="41"/>
      <c r="M393" s="237" t="s">
        <v>1</v>
      </c>
      <c r="N393" s="238" t="s">
        <v>40</v>
      </c>
      <c r="O393" s="88"/>
      <c r="P393" s="239">
        <f>O393*H393</f>
        <v>0</v>
      </c>
      <c r="Q393" s="239">
        <v>0</v>
      </c>
      <c r="R393" s="239">
        <f>Q393*H393</f>
        <v>0</v>
      </c>
      <c r="S393" s="239">
        <v>0.00029999999999999997</v>
      </c>
      <c r="T393" s="240">
        <f>S393*H393</f>
        <v>0.0059999999999999993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1" t="s">
        <v>173</v>
      </c>
      <c r="AT393" s="241" t="s">
        <v>143</v>
      </c>
      <c r="AU393" s="241" t="s">
        <v>85</v>
      </c>
      <c r="AY393" s="14" t="s">
        <v>140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4" t="s">
        <v>83</v>
      </c>
      <c r="BK393" s="242">
        <f>ROUND(I393*H393,2)</f>
        <v>0</v>
      </c>
      <c r="BL393" s="14" t="s">
        <v>173</v>
      </c>
      <c r="BM393" s="241" t="s">
        <v>1085</v>
      </c>
    </row>
    <row r="394" s="2" customFormat="1" ht="16.5" customHeight="1">
      <c r="A394" s="35"/>
      <c r="B394" s="36"/>
      <c r="C394" s="229" t="s">
        <v>1086</v>
      </c>
      <c r="D394" s="229" t="s">
        <v>143</v>
      </c>
      <c r="E394" s="230" t="s">
        <v>1087</v>
      </c>
      <c r="F394" s="231" t="s">
        <v>1088</v>
      </c>
      <c r="G394" s="232" t="s">
        <v>155</v>
      </c>
      <c r="H394" s="233">
        <v>78</v>
      </c>
      <c r="I394" s="234"/>
      <c r="J394" s="235">
        <f>ROUND(I394*H394,2)</f>
        <v>0</v>
      </c>
      <c r="K394" s="236"/>
      <c r="L394" s="41"/>
      <c r="M394" s="237" t="s">
        <v>1</v>
      </c>
      <c r="N394" s="238" t="s">
        <v>40</v>
      </c>
      <c r="O394" s="88"/>
      <c r="P394" s="239">
        <f>O394*H394</f>
        <v>0</v>
      </c>
      <c r="Q394" s="239">
        <v>1.0000000000000001E-05</v>
      </c>
      <c r="R394" s="239">
        <f>Q394*H394</f>
        <v>0.00078000000000000009</v>
      </c>
      <c r="S394" s="239">
        <v>0</v>
      </c>
      <c r="T394" s="24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1" t="s">
        <v>173</v>
      </c>
      <c r="AT394" s="241" t="s">
        <v>143</v>
      </c>
      <c r="AU394" s="241" t="s">
        <v>85</v>
      </c>
      <c r="AY394" s="14" t="s">
        <v>140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4" t="s">
        <v>83</v>
      </c>
      <c r="BK394" s="242">
        <f>ROUND(I394*H394,2)</f>
        <v>0</v>
      </c>
      <c r="BL394" s="14" t="s">
        <v>173</v>
      </c>
      <c r="BM394" s="241" t="s">
        <v>1089</v>
      </c>
    </row>
    <row r="395" s="2" customFormat="1" ht="16.5" customHeight="1">
      <c r="A395" s="35"/>
      <c r="B395" s="36"/>
      <c r="C395" s="243" t="s">
        <v>1090</v>
      </c>
      <c r="D395" s="243" t="s">
        <v>238</v>
      </c>
      <c r="E395" s="244" t="s">
        <v>1091</v>
      </c>
      <c r="F395" s="245" t="s">
        <v>1092</v>
      </c>
      <c r="G395" s="246" t="s">
        <v>155</v>
      </c>
      <c r="H395" s="247">
        <v>79.560000000000002</v>
      </c>
      <c r="I395" s="248"/>
      <c r="J395" s="249">
        <f>ROUND(I395*H395,2)</f>
        <v>0</v>
      </c>
      <c r="K395" s="250"/>
      <c r="L395" s="251"/>
      <c r="M395" s="252" t="s">
        <v>1</v>
      </c>
      <c r="N395" s="253" t="s">
        <v>40</v>
      </c>
      <c r="O395" s="88"/>
      <c r="P395" s="239">
        <f>O395*H395</f>
        <v>0</v>
      </c>
      <c r="Q395" s="239">
        <v>0.00022000000000000001</v>
      </c>
      <c r="R395" s="239">
        <f>Q395*H395</f>
        <v>0.0175032</v>
      </c>
      <c r="S395" s="239">
        <v>0</v>
      </c>
      <c r="T395" s="24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1" t="s">
        <v>272</v>
      </c>
      <c r="AT395" s="241" t="s">
        <v>238</v>
      </c>
      <c r="AU395" s="241" t="s">
        <v>85</v>
      </c>
      <c r="AY395" s="14" t="s">
        <v>140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4" t="s">
        <v>83</v>
      </c>
      <c r="BK395" s="242">
        <f>ROUND(I395*H395,2)</f>
        <v>0</v>
      </c>
      <c r="BL395" s="14" t="s">
        <v>173</v>
      </c>
      <c r="BM395" s="241" t="s">
        <v>1093</v>
      </c>
    </row>
    <row r="396" s="2" customFormat="1" ht="21.75" customHeight="1">
      <c r="A396" s="35"/>
      <c r="B396" s="36"/>
      <c r="C396" s="229" t="s">
        <v>1094</v>
      </c>
      <c r="D396" s="229" t="s">
        <v>143</v>
      </c>
      <c r="E396" s="230" t="s">
        <v>1095</v>
      </c>
      <c r="F396" s="231" t="s">
        <v>1096</v>
      </c>
      <c r="G396" s="232" t="s">
        <v>155</v>
      </c>
      <c r="H396" s="233">
        <v>20</v>
      </c>
      <c r="I396" s="234"/>
      <c r="J396" s="235">
        <f>ROUND(I396*H396,2)</f>
        <v>0</v>
      </c>
      <c r="K396" s="236"/>
      <c r="L396" s="41"/>
      <c r="M396" s="237" t="s">
        <v>1</v>
      </c>
      <c r="N396" s="238" t="s">
        <v>40</v>
      </c>
      <c r="O396" s="88"/>
      <c r="P396" s="239">
        <f>O396*H396</f>
        <v>0</v>
      </c>
      <c r="Q396" s="239">
        <v>1.0000000000000001E-05</v>
      </c>
      <c r="R396" s="239">
        <f>Q396*H396</f>
        <v>0.00020000000000000001</v>
      </c>
      <c r="S396" s="239">
        <v>0</v>
      </c>
      <c r="T396" s="24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1" t="s">
        <v>173</v>
      </c>
      <c r="AT396" s="241" t="s">
        <v>143</v>
      </c>
      <c r="AU396" s="241" t="s">
        <v>85</v>
      </c>
      <c r="AY396" s="14" t="s">
        <v>140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4" t="s">
        <v>83</v>
      </c>
      <c r="BK396" s="242">
        <f>ROUND(I396*H396,2)</f>
        <v>0</v>
      </c>
      <c r="BL396" s="14" t="s">
        <v>173</v>
      </c>
      <c r="BM396" s="241" t="s">
        <v>1097</v>
      </c>
    </row>
    <row r="397" s="2" customFormat="1" ht="21.75" customHeight="1">
      <c r="A397" s="35"/>
      <c r="B397" s="36"/>
      <c r="C397" s="243" t="s">
        <v>1098</v>
      </c>
      <c r="D397" s="243" t="s">
        <v>238</v>
      </c>
      <c r="E397" s="244" t="s">
        <v>1099</v>
      </c>
      <c r="F397" s="245" t="s">
        <v>1100</v>
      </c>
      <c r="G397" s="246" t="s">
        <v>155</v>
      </c>
      <c r="H397" s="247">
        <v>20.399999999999999</v>
      </c>
      <c r="I397" s="248"/>
      <c r="J397" s="249">
        <f>ROUND(I397*H397,2)</f>
        <v>0</v>
      </c>
      <c r="K397" s="250"/>
      <c r="L397" s="251"/>
      <c r="M397" s="252" t="s">
        <v>1</v>
      </c>
      <c r="N397" s="253" t="s">
        <v>40</v>
      </c>
      <c r="O397" s="88"/>
      <c r="P397" s="239">
        <f>O397*H397</f>
        <v>0</v>
      </c>
      <c r="Q397" s="239">
        <v>0.00022000000000000001</v>
      </c>
      <c r="R397" s="239">
        <f>Q397*H397</f>
        <v>0.0044879999999999998</v>
      </c>
      <c r="S397" s="239">
        <v>0</v>
      </c>
      <c r="T397" s="240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1" t="s">
        <v>272</v>
      </c>
      <c r="AT397" s="241" t="s">
        <v>238</v>
      </c>
      <c r="AU397" s="241" t="s">
        <v>85</v>
      </c>
      <c r="AY397" s="14" t="s">
        <v>140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4" t="s">
        <v>83</v>
      </c>
      <c r="BK397" s="242">
        <f>ROUND(I397*H397,2)</f>
        <v>0</v>
      </c>
      <c r="BL397" s="14" t="s">
        <v>173</v>
      </c>
      <c r="BM397" s="241" t="s">
        <v>1101</v>
      </c>
    </row>
    <row r="398" s="2" customFormat="1" ht="16.5" customHeight="1">
      <c r="A398" s="35"/>
      <c r="B398" s="36"/>
      <c r="C398" s="229" t="s">
        <v>1102</v>
      </c>
      <c r="D398" s="229" t="s">
        <v>143</v>
      </c>
      <c r="E398" s="230" t="s">
        <v>1103</v>
      </c>
      <c r="F398" s="231" t="s">
        <v>1104</v>
      </c>
      <c r="G398" s="232" t="s">
        <v>155</v>
      </c>
      <c r="H398" s="233">
        <v>3</v>
      </c>
      <c r="I398" s="234"/>
      <c r="J398" s="235">
        <f>ROUND(I398*H398,2)</f>
        <v>0</v>
      </c>
      <c r="K398" s="236"/>
      <c r="L398" s="41"/>
      <c r="M398" s="237" t="s">
        <v>1</v>
      </c>
      <c r="N398" s="238" t="s">
        <v>40</v>
      </c>
      <c r="O398" s="88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41" t="s">
        <v>173</v>
      </c>
      <c r="AT398" s="241" t="s">
        <v>143</v>
      </c>
      <c r="AU398" s="241" t="s">
        <v>85</v>
      </c>
      <c r="AY398" s="14" t="s">
        <v>140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4" t="s">
        <v>83</v>
      </c>
      <c r="BK398" s="242">
        <f>ROUND(I398*H398,2)</f>
        <v>0</v>
      </c>
      <c r="BL398" s="14" t="s">
        <v>173</v>
      </c>
      <c r="BM398" s="241" t="s">
        <v>1105</v>
      </c>
    </row>
    <row r="399" s="2" customFormat="1" ht="21.75" customHeight="1">
      <c r="A399" s="35"/>
      <c r="B399" s="36"/>
      <c r="C399" s="243" t="s">
        <v>1106</v>
      </c>
      <c r="D399" s="243" t="s">
        <v>238</v>
      </c>
      <c r="E399" s="244" t="s">
        <v>1107</v>
      </c>
      <c r="F399" s="245" t="s">
        <v>1108</v>
      </c>
      <c r="G399" s="246" t="s">
        <v>155</v>
      </c>
      <c r="H399" s="247">
        <v>3.0600000000000001</v>
      </c>
      <c r="I399" s="248"/>
      <c r="J399" s="249">
        <f>ROUND(I399*H399,2)</f>
        <v>0</v>
      </c>
      <c r="K399" s="250"/>
      <c r="L399" s="251"/>
      <c r="M399" s="252" t="s">
        <v>1</v>
      </c>
      <c r="N399" s="253" t="s">
        <v>40</v>
      </c>
      <c r="O399" s="88"/>
      <c r="P399" s="239">
        <f>O399*H399</f>
        <v>0</v>
      </c>
      <c r="Q399" s="239">
        <v>0.00017000000000000001</v>
      </c>
      <c r="R399" s="239">
        <f>Q399*H399</f>
        <v>0.00052020000000000007</v>
      </c>
      <c r="S399" s="239">
        <v>0</v>
      </c>
      <c r="T399" s="240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1" t="s">
        <v>272</v>
      </c>
      <c r="AT399" s="241" t="s">
        <v>238</v>
      </c>
      <c r="AU399" s="241" t="s">
        <v>85</v>
      </c>
      <c r="AY399" s="14" t="s">
        <v>140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4" t="s">
        <v>83</v>
      </c>
      <c r="BK399" s="242">
        <f>ROUND(I399*H399,2)</f>
        <v>0</v>
      </c>
      <c r="BL399" s="14" t="s">
        <v>173</v>
      </c>
      <c r="BM399" s="241" t="s">
        <v>1109</v>
      </c>
    </row>
    <row r="400" s="2" customFormat="1" ht="21.75" customHeight="1">
      <c r="A400" s="35"/>
      <c r="B400" s="36"/>
      <c r="C400" s="229" t="s">
        <v>1110</v>
      </c>
      <c r="D400" s="229" t="s">
        <v>143</v>
      </c>
      <c r="E400" s="230" t="s">
        <v>1111</v>
      </c>
      <c r="F400" s="231" t="s">
        <v>1112</v>
      </c>
      <c r="G400" s="232" t="s">
        <v>368</v>
      </c>
      <c r="H400" s="254"/>
      <c r="I400" s="234"/>
      <c r="J400" s="235">
        <f>ROUND(I400*H400,2)</f>
        <v>0</v>
      </c>
      <c r="K400" s="236"/>
      <c r="L400" s="41"/>
      <c r="M400" s="237" t="s">
        <v>1</v>
      </c>
      <c r="N400" s="238" t="s">
        <v>40</v>
      </c>
      <c r="O400" s="88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41" t="s">
        <v>173</v>
      </c>
      <c r="AT400" s="241" t="s">
        <v>143</v>
      </c>
      <c r="AU400" s="241" t="s">
        <v>85</v>
      </c>
      <c r="AY400" s="14" t="s">
        <v>140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4" t="s">
        <v>83</v>
      </c>
      <c r="BK400" s="242">
        <f>ROUND(I400*H400,2)</f>
        <v>0</v>
      </c>
      <c r="BL400" s="14" t="s">
        <v>173</v>
      </c>
      <c r="BM400" s="241" t="s">
        <v>1113</v>
      </c>
    </row>
    <row r="401" s="2" customFormat="1" ht="21.75" customHeight="1">
      <c r="A401" s="35"/>
      <c r="B401" s="36"/>
      <c r="C401" s="229" t="s">
        <v>1114</v>
      </c>
      <c r="D401" s="229" t="s">
        <v>143</v>
      </c>
      <c r="E401" s="230" t="s">
        <v>1115</v>
      </c>
      <c r="F401" s="231" t="s">
        <v>1116</v>
      </c>
      <c r="G401" s="232" t="s">
        <v>368</v>
      </c>
      <c r="H401" s="254"/>
      <c r="I401" s="234"/>
      <c r="J401" s="235">
        <f>ROUND(I401*H401,2)</f>
        <v>0</v>
      </c>
      <c r="K401" s="236"/>
      <c r="L401" s="41"/>
      <c r="M401" s="237" t="s">
        <v>1</v>
      </c>
      <c r="N401" s="238" t="s">
        <v>40</v>
      </c>
      <c r="O401" s="88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1" t="s">
        <v>173</v>
      </c>
      <c r="AT401" s="241" t="s">
        <v>143</v>
      </c>
      <c r="AU401" s="241" t="s">
        <v>85</v>
      </c>
      <c r="AY401" s="14" t="s">
        <v>140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4" t="s">
        <v>83</v>
      </c>
      <c r="BK401" s="242">
        <f>ROUND(I401*H401,2)</f>
        <v>0</v>
      </c>
      <c r="BL401" s="14" t="s">
        <v>173</v>
      </c>
      <c r="BM401" s="241" t="s">
        <v>1117</v>
      </c>
    </row>
    <row r="402" s="12" customFormat="1" ht="22.8" customHeight="1">
      <c r="A402" s="12"/>
      <c r="B402" s="213"/>
      <c r="C402" s="214"/>
      <c r="D402" s="215" t="s">
        <v>74</v>
      </c>
      <c r="E402" s="227" t="s">
        <v>1118</v>
      </c>
      <c r="F402" s="227" t="s">
        <v>1119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SUM(P403:P415)</f>
        <v>0</v>
      </c>
      <c r="Q402" s="221"/>
      <c r="R402" s="222">
        <f>SUM(R403:R415)</f>
        <v>1.666056</v>
      </c>
      <c r="S402" s="221"/>
      <c r="T402" s="223">
        <f>SUM(T403:T415)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85</v>
      </c>
      <c r="AT402" s="225" t="s">
        <v>74</v>
      </c>
      <c r="AU402" s="225" t="s">
        <v>83</v>
      </c>
      <c r="AY402" s="224" t="s">
        <v>140</v>
      </c>
      <c r="BK402" s="226">
        <f>SUM(BK403:BK415)</f>
        <v>0</v>
      </c>
    </row>
    <row r="403" s="2" customFormat="1" ht="16.5" customHeight="1">
      <c r="A403" s="35"/>
      <c r="B403" s="36"/>
      <c r="C403" s="229" t="s">
        <v>1120</v>
      </c>
      <c r="D403" s="229" t="s">
        <v>143</v>
      </c>
      <c r="E403" s="230" t="s">
        <v>1121</v>
      </c>
      <c r="F403" s="231" t="s">
        <v>1122</v>
      </c>
      <c r="G403" s="232" t="s">
        <v>151</v>
      </c>
      <c r="H403" s="233">
        <v>79.099999999999994</v>
      </c>
      <c r="I403" s="234"/>
      <c r="J403" s="235">
        <f>ROUND(I403*H403,2)</f>
        <v>0</v>
      </c>
      <c r="K403" s="236"/>
      <c r="L403" s="41"/>
      <c r="M403" s="237" t="s">
        <v>1</v>
      </c>
      <c r="N403" s="238" t="s">
        <v>40</v>
      </c>
      <c r="O403" s="88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1" t="s">
        <v>173</v>
      </c>
      <c r="AT403" s="241" t="s">
        <v>143</v>
      </c>
      <c r="AU403" s="241" t="s">
        <v>85</v>
      </c>
      <c r="AY403" s="14" t="s">
        <v>140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4" t="s">
        <v>83</v>
      </c>
      <c r="BK403" s="242">
        <f>ROUND(I403*H403,2)</f>
        <v>0</v>
      </c>
      <c r="BL403" s="14" t="s">
        <v>173</v>
      </c>
      <c r="BM403" s="241" t="s">
        <v>1123</v>
      </c>
    </row>
    <row r="404" s="2" customFormat="1" ht="16.5" customHeight="1">
      <c r="A404" s="35"/>
      <c r="B404" s="36"/>
      <c r="C404" s="229" t="s">
        <v>14</v>
      </c>
      <c r="D404" s="229" t="s">
        <v>143</v>
      </c>
      <c r="E404" s="230" t="s">
        <v>1124</v>
      </c>
      <c r="F404" s="231" t="s">
        <v>1125</v>
      </c>
      <c r="G404" s="232" t="s">
        <v>151</v>
      </c>
      <c r="H404" s="233">
        <v>79.099999999999994</v>
      </c>
      <c r="I404" s="234"/>
      <c r="J404" s="235">
        <f>ROUND(I404*H404,2)</f>
        <v>0</v>
      </c>
      <c r="K404" s="236"/>
      <c r="L404" s="41"/>
      <c r="M404" s="237" t="s">
        <v>1</v>
      </c>
      <c r="N404" s="238" t="s">
        <v>40</v>
      </c>
      <c r="O404" s="88"/>
      <c r="P404" s="239">
        <f>O404*H404</f>
        <v>0</v>
      </c>
      <c r="Q404" s="239">
        <v>0.00029999999999999997</v>
      </c>
      <c r="R404" s="239">
        <f>Q404*H404</f>
        <v>0.023729999999999998</v>
      </c>
      <c r="S404" s="239">
        <v>0</v>
      </c>
      <c r="T404" s="24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1" t="s">
        <v>173</v>
      </c>
      <c r="AT404" s="241" t="s">
        <v>143</v>
      </c>
      <c r="AU404" s="241" t="s">
        <v>85</v>
      </c>
      <c r="AY404" s="14" t="s">
        <v>140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4" t="s">
        <v>83</v>
      </c>
      <c r="BK404" s="242">
        <f>ROUND(I404*H404,2)</f>
        <v>0</v>
      </c>
      <c r="BL404" s="14" t="s">
        <v>173</v>
      </c>
      <c r="BM404" s="241" t="s">
        <v>1126</v>
      </c>
    </row>
    <row r="405" s="2" customFormat="1" ht="21.75" customHeight="1">
      <c r="A405" s="35"/>
      <c r="B405" s="36"/>
      <c r="C405" s="229" t="s">
        <v>1127</v>
      </c>
      <c r="D405" s="229" t="s">
        <v>143</v>
      </c>
      <c r="E405" s="230" t="s">
        <v>1128</v>
      </c>
      <c r="F405" s="231" t="s">
        <v>1129</v>
      </c>
      <c r="G405" s="232" t="s">
        <v>151</v>
      </c>
      <c r="H405" s="233">
        <v>54</v>
      </c>
      <c r="I405" s="234"/>
      <c r="J405" s="235">
        <f>ROUND(I405*H405,2)</f>
        <v>0</v>
      </c>
      <c r="K405" s="236"/>
      <c r="L405" s="41"/>
      <c r="M405" s="237" t="s">
        <v>1</v>
      </c>
      <c r="N405" s="238" t="s">
        <v>40</v>
      </c>
      <c r="O405" s="88"/>
      <c r="P405" s="239">
        <f>O405*H405</f>
        <v>0</v>
      </c>
      <c r="Q405" s="239">
        <v>0.0015</v>
      </c>
      <c r="R405" s="239">
        <f>Q405*H405</f>
        <v>0.081000000000000003</v>
      </c>
      <c r="S405" s="239">
        <v>0</v>
      </c>
      <c r="T405" s="240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1" t="s">
        <v>173</v>
      </c>
      <c r="AT405" s="241" t="s">
        <v>143</v>
      </c>
      <c r="AU405" s="241" t="s">
        <v>85</v>
      </c>
      <c r="AY405" s="14" t="s">
        <v>140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4" t="s">
        <v>83</v>
      </c>
      <c r="BK405" s="242">
        <f>ROUND(I405*H405,2)</f>
        <v>0</v>
      </c>
      <c r="BL405" s="14" t="s">
        <v>173</v>
      </c>
      <c r="BM405" s="241" t="s">
        <v>1130</v>
      </c>
    </row>
    <row r="406" s="2" customFormat="1" ht="33" customHeight="1">
      <c r="A406" s="35"/>
      <c r="B406" s="36"/>
      <c r="C406" s="229" t="s">
        <v>1131</v>
      </c>
      <c r="D406" s="229" t="s">
        <v>143</v>
      </c>
      <c r="E406" s="230" t="s">
        <v>1132</v>
      </c>
      <c r="F406" s="231" t="s">
        <v>1133</v>
      </c>
      <c r="G406" s="232" t="s">
        <v>151</v>
      </c>
      <c r="H406" s="233">
        <v>79.099999999999994</v>
      </c>
      <c r="I406" s="234"/>
      <c r="J406" s="235">
        <f>ROUND(I406*H406,2)</f>
        <v>0</v>
      </c>
      <c r="K406" s="236"/>
      <c r="L406" s="41"/>
      <c r="M406" s="237" t="s">
        <v>1</v>
      </c>
      <c r="N406" s="238" t="s">
        <v>40</v>
      </c>
      <c r="O406" s="88"/>
      <c r="P406" s="239">
        <f>O406*H406</f>
        <v>0</v>
      </c>
      <c r="Q406" s="239">
        <v>0.0053</v>
      </c>
      <c r="R406" s="239">
        <f>Q406*H406</f>
        <v>0.41922999999999999</v>
      </c>
      <c r="S406" s="239">
        <v>0</v>
      </c>
      <c r="T406" s="24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1" t="s">
        <v>173</v>
      </c>
      <c r="AT406" s="241" t="s">
        <v>143</v>
      </c>
      <c r="AU406" s="241" t="s">
        <v>85</v>
      </c>
      <c r="AY406" s="14" t="s">
        <v>140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4" t="s">
        <v>83</v>
      </c>
      <c r="BK406" s="242">
        <f>ROUND(I406*H406,2)</f>
        <v>0</v>
      </c>
      <c r="BL406" s="14" t="s">
        <v>173</v>
      </c>
      <c r="BM406" s="241" t="s">
        <v>1134</v>
      </c>
    </row>
    <row r="407" s="2" customFormat="1" ht="21.75" customHeight="1">
      <c r="A407" s="35"/>
      <c r="B407" s="36"/>
      <c r="C407" s="243" t="s">
        <v>1135</v>
      </c>
      <c r="D407" s="243" t="s">
        <v>238</v>
      </c>
      <c r="E407" s="244" t="s">
        <v>1136</v>
      </c>
      <c r="F407" s="245" t="s">
        <v>1137</v>
      </c>
      <c r="G407" s="246" t="s">
        <v>151</v>
      </c>
      <c r="H407" s="247">
        <v>87.010000000000005</v>
      </c>
      <c r="I407" s="248"/>
      <c r="J407" s="249">
        <f>ROUND(I407*H407,2)</f>
        <v>0</v>
      </c>
      <c r="K407" s="250"/>
      <c r="L407" s="251"/>
      <c r="M407" s="252" t="s">
        <v>1</v>
      </c>
      <c r="N407" s="253" t="s">
        <v>40</v>
      </c>
      <c r="O407" s="88"/>
      <c r="P407" s="239">
        <f>O407*H407</f>
        <v>0</v>
      </c>
      <c r="Q407" s="239">
        <v>0.0126</v>
      </c>
      <c r="R407" s="239">
        <f>Q407*H407</f>
        <v>1.0963260000000001</v>
      </c>
      <c r="S407" s="239">
        <v>0</v>
      </c>
      <c r="T407" s="240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41" t="s">
        <v>272</v>
      </c>
      <c r="AT407" s="241" t="s">
        <v>238</v>
      </c>
      <c r="AU407" s="241" t="s">
        <v>85</v>
      </c>
      <c r="AY407" s="14" t="s">
        <v>140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4" t="s">
        <v>83</v>
      </c>
      <c r="BK407" s="242">
        <f>ROUND(I407*H407,2)</f>
        <v>0</v>
      </c>
      <c r="BL407" s="14" t="s">
        <v>173</v>
      </c>
      <c r="BM407" s="241" t="s">
        <v>1138</v>
      </c>
    </row>
    <row r="408" s="2" customFormat="1" ht="21.75" customHeight="1">
      <c r="A408" s="35"/>
      <c r="B408" s="36"/>
      <c r="C408" s="229" t="s">
        <v>1139</v>
      </c>
      <c r="D408" s="229" t="s">
        <v>143</v>
      </c>
      <c r="E408" s="230" t="s">
        <v>1140</v>
      </c>
      <c r="F408" s="231" t="s">
        <v>1141</v>
      </c>
      <c r="G408" s="232" t="s">
        <v>151</v>
      </c>
      <c r="H408" s="233">
        <v>3</v>
      </c>
      <c r="I408" s="234"/>
      <c r="J408" s="235">
        <f>ROUND(I408*H408,2)</f>
        <v>0</v>
      </c>
      <c r="K408" s="236"/>
      <c r="L408" s="41"/>
      <c r="M408" s="237" t="s">
        <v>1</v>
      </c>
      <c r="N408" s="238" t="s">
        <v>40</v>
      </c>
      <c r="O408" s="88"/>
      <c r="P408" s="239">
        <f>O408*H408</f>
        <v>0</v>
      </c>
      <c r="Q408" s="239">
        <v>0.00058</v>
      </c>
      <c r="R408" s="239">
        <f>Q408*H408</f>
        <v>0.00174</v>
      </c>
      <c r="S408" s="239">
        <v>0</v>
      </c>
      <c r="T408" s="240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41" t="s">
        <v>173</v>
      </c>
      <c r="AT408" s="241" t="s">
        <v>143</v>
      </c>
      <c r="AU408" s="241" t="s">
        <v>85</v>
      </c>
      <c r="AY408" s="14" t="s">
        <v>140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4" t="s">
        <v>83</v>
      </c>
      <c r="BK408" s="242">
        <f>ROUND(I408*H408,2)</f>
        <v>0</v>
      </c>
      <c r="BL408" s="14" t="s">
        <v>173</v>
      </c>
      <c r="BM408" s="241" t="s">
        <v>1142</v>
      </c>
    </row>
    <row r="409" s="2" customFormat="1" ht="21.75" customHeight="1">
      <c r="A409" s="35"/>
      <c r="B409" s="36"/>
      <c r="C409" s="243" t="s">
        <v>1143</v>
      </c>
      <c r="D409" s="243" t="s">
        <v>238</v>
      </c>
      <c r="E409" s="244" t="s">
        <v>1144</v>
      </c>
      <c r="F409" s="245" t="s">
        <v>1145</v>
      </c>
      <c r="G409" s="246" t="s">
        <v>151</v>
      </c>
      <c r="H409" s="247">
        <v>3</v>
      </c>
      <c r="I409" s="248"/>
      <c r="J409" s="249">
        <f>ROUND(I409*H409,2)</f>
        <v>0</v>
      </c>
      <c r="K409" s="250"/>
      <c r="L409" s="251"/>
      <c r="M409" s="252" t="s">
        <v>1</v>
      </c>
      <c r="N409" s="253" t="s">
        <v>40</v>
      </c>
      <c r="O409" s="88"/>
      <c r="P409" s="239">
        <f>O409*H409</f>
        <v>0</v>
      </c>
      <c r="Q409" s="239">
        <v>0.0074999999999999997</v>
      </c>
      <c r="R409" s="239">
        <f>Q409*H409</f>
        <v>0.022499999999999999</v>
      </c>
      <c r="S409" s="239">
        <v>0</v>
      </c>
      <c r="T409" s="240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41" t="s">
        <v>272</v>
      </c>
      <c r="AT409" s="241" t="s">
        <v>238</v>
      </c>
      <c r="AU409" s="241" t="s">
        <v>85</v>
      </c>
      <c r="AY409" s="14" t="s">
        <v>140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4" t="s">
        <v>83</v>
      </c>
      <c r="BK409" s="242">
        <f>ROUND(I409*H409,2)</f>
        <v>0</v>
      </c>
      <c r="BL409" s="14" t="s">
        <v>173</v>
      </c>
      <c r="BM409" s="241" t="s">
        <v>1146</v>
      </c>
    </row>
    <row r="410" s="2" customFormat="1" ht="33" customHeight="1">
      <c r="A410" s="35"/>
      <c r="B410" s="36"/>
      <c r="C410" s="229" t="s">
        <v>1147</v>
      </c>
      <c r="D410" s="229" t="s">
        <v>143</v>
      </c>
      <c r="E410" s="230" t="s">
        <v>1148</v>
      </c>
      <c r="F410" s="231" t="s">
        <v>1149</v>
      </c>
      <c r="G410" s="232" t="s">
        <v>146</v>
      </c>
      <c r="H410" s="233">
        <v>4</v>
      </c>
      <c r="I410" s="234"/>
      <c r="J410" s="235">
        <f>ROUND(I410*H410,2)</f>
        <v>0</v>
      </c>
      <c r="K410" s="236"/>
      <c r="L410" s="41"/>
      <c r="M410" s="237" t="s">
        <v>1</v>
      </c>
      <c r="N410" s="238" t="s">
        <v>40</v>
      </c>
      <c r="O410" s="88"/>
      <c r="P410" s="239">
        <f>O410*H410</f>
        <v>0</v>
      </c>
      <c r="Q410" s="239">
        <v>0.00020000000000000001</v>
      </c>
      <c r="R410" s="239">
        <f>Q410*H410</f>
        <v>0.00080000000000000004</v>
      </c>
      <c r="S410" s="239">
        <v>0</v>
      </c>
      <c r="T410" s="24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1" t="s">
        <v>173</v>
      </c>
      <c r="AT410" s="241" t="s">
        <v>143</v>
      </c>
      <c r="AU410" s="241" t="s">
        <v>85</v>
      </c>
      <c r="AY410" s="14" t="s">
        <v>140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4" t="s">
        <v>83</v>
      </c>
      <c r="BK410" s="242">
        <f>ROUND(I410*H410,2)</f>
        <v>0</v>
      </c>
      <c r="BL410" s="14" t="s">
        <v>173</v>
      </c>
      <c r="BM410" s="241" t="s">
        <v>1150</v>
      </c>
    </row>
    <row r="411" s="2" customFormat="1" ht="16.5" customHeight="1">
      <c r="A411" s="35"/>
      <c r="B411" s="36"/>
      <c r="C411" s="243" t="s">
        <v>1151</v>
      </c>
      <c r="D411" s="243" t="s">
        <v>238</v>
      </c>
      <c r="E411" s="244" t="s">
        <v>1152</v>
      </c>
      <c r="F411" s="245" t="s">
        <v>1153</v>
      </c>
      <c r="G411" s="246" t="s">
        <v>146</v>
      </c>
      <c r="H411" s="247">
        <v>4</v>
      </c>
      <c r="I411" s="248"/>
      <c r="J411" s="249">
        <f>ROUND(I411*H411,2)</f>
        <v>0</v>
      </c>
      <c r="K411" s="250"/>
      <c r="L411" s="251"/>
      <c r="M411" s="252" t="s">
        <v>1</v>
      </c>
      <c r="N411" s="253" t="s">
        <v>40</v>
      </c>
      <c r="O411" s="88"/>
      <c r="P411" s="239">
        <f>O411*H411</f>
        <v>0</v>
      </c>
      <c r="Q411" s="239">
        <v>0.00031</v>
      </c>
      <c r="R411" s="239">
        <f>Q411*H411</f>
        <v>0.00124</v>
      </c>
      <c r="S411" s="239">
        <v>0</v>
      </c>
      <c r="T411" s="24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1" t="s">
        <v>272</v>
      </c>
      <c r="AT411" s="241" t="s">
        <v>238</v>
      </c>
      <c r="AU411" s="241" t="s">
        <v>85</v>
      </c>
      <c r="AY411" s="14" t="s">
        <v>140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4" t="s">
        <v>83</v>
      </c>
      <c r="BK411" s="242">
        <f>ROUND(I411*H411,2)</f>
        <v>0</v>
      </c>
      <c r="BL411" s="14" t="s">
        <v>173</v>
      </c>
      <c r="BM411" s="241" t="s">
        <v>1154</v>
      </c>
    </row>
    <row r="412" s="2" customFormat="1" ht="21.75" customHeight="1">
      <c r="A412" s="35"/>
      <c r="B412" s="36"/>
      <c r="C412" s="229" t="s">
        <v>1155</v>
      </c>
      <c r="D412" s="229" t="s">
        <v>143</v>
      </c>
      <c r="E412" s="230" t="s">
        <v>1156</v>
      </c>
      <c r="F412" s="231" t="s">
        <v>1157</v>
      </c>
      <c r="G412" s="232" t="s">
        <v>155</v>
      </c>
      <c r="H412" s="233">
        <v>59</v>
      </c>
      <c r="I412" s="234"/>
      <c r="J412" s="235">
        <f>ROUND(I412*H412,2)</f>
        <v>0</v>
      </c>
      <c r="K412" s="236"/>
      <c r="L412" s="41"/>
      <c r="M412" s="237" t="s">
        <v>1</v>
      </c>
      <c r="N412" s="238" t="s">
        <v>40</v>
      </c>
      <c r="O412" s="88"/>
      <c r="P412" s="239">
        <f>O412*H412</f>
        <v>0</v>
      </c>
      <c r="Q412" s="239">
        <v>0.00031</v>
      </c>
      <c r="R412" s="239">
        <f>Q412*H412</f>
        <v>0.018290000000000001</v>
      </c>
      <c r="S412" s="239">
        <v>0</v>
      </c>
      <c r="T412" s="240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1" t="s">
        <v>173</v>
      </c>
      <c r="AT412" s="241" t="s">
        <v>143</v>
      </c>
      <c r="AU412" s="241" t="s">
        <v>85</v>
      </c>
      <c r="AY412" s="14" t="s">
        <v>140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4" t="s">
        <v>83</v>
      </c>
      <c r="BK412" s="242">
        <f>ROUND(I412*H412,2)</f>
        <v>0</v>
      </c>
      <c r="BL412" s="14" t="s">
        <v>173</v>
      </c>
      <c r="BM412" s="241" t="s">
        <v>1158</v>
      </c>
    </row>
    <row r="413" s="2" customFormat="1" ht="21.75" customHeight="1">
      <c r="A413" s="35"/>
      <c r="B413" s="36"/>
      <c r="C413" s="229" t="s">
        <v>1159</v>
      </c>
      <c r="D413" s="229" t="s">
        <v>143</v>
      </c>
      <c r="E413" s="230" t="s">
        <v>1160</v>
      </c>
      <c r="F413" s="231" t="s">
        <v>1161</v>
      </c>
      <c r="G413" s="232" t="s">
        <v>155</v>
      </c>
      <c r="H413" s="233">
        <v>2</v>
      </c>
      <c r="I413" s="234"/>
      <c r="J413" s="235">
        <f>ROUND(I413*H413,2)</f>
        <v>0</v>
      </c>
      <c r="K413" s="236"/>
      <c r="L413" s="41"/>
      <c r="M413" s="237" t="s">
        <v>1</v>
      </c>
      <c r="N413" s="238" t="s">
        <v>40</v>
      </c>
      <c r="O413" s="88"/>
      <c r="P413" s="239">
        <f>O413*H413</f>
        <v>0</v>
      </c>
      <c r="Q413" s="239">
        <v>0.00059999999999999995</v>
      </c>
      <c r="R413" s="239">
        <f>Q413*H413</f>
        <v>0.0011999999999999999</v>
      </c>
      <c r="S413" s="239">
        <v>0</v>
      </c>
      <c r="T413" s="240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41" t="s">
        <v>173</v>
      </c>
      <c r="AT413" s="241" t="s">
        <v>143</v>
      </c>
      <c r="AU413" s="241" t="s">
        <v>85</v>
      </c>
      <c r="AY413" s="14" t="s">
        <v>140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4" t="s">
        <v>83</v>
      </c>
      <c r="BK413" s="242">
        <f>ROUND(I413*H413,2)</f>
        <v>0</v>
      </c>
      <c r="BL413" s="14" t="s">
        <v>173</v>
      </c>
      <c r="BM413" s="241" t="s">
        <v>1162</v>
      </c>
    </row>
    <row r="414" s="2" customFormat="1" ht="21.75" customHeight="1">
      <c r="A414" s="35"/>
      <c r="B414" s="36"/>
      <c r="C414" s="229" t="s">
        <v>1163</v>
      </c>
      <c r="D414" s="229" t="s">
        <v>143</v>
      </c>
      <c r="E414" s="230" t="s">
        <v>1164</v>
      </c>
      <c r="F414" s="231" t="s">
        <v>1165</v>
      </c>
      <c r="G414" s="232" t="s">
        <v>368</v>
      </c>
      <c r="H414" s="254"/>
      <c r="I414" s="234"/>
      <c r="J414" s="235">
        <f>ROUND(I414*H414,2)</f>
        <v>0</v>
      </c>
      <c r="K414" s="236"/>
      <c r="L414" s="41"/>
      <c r="M414" s="237" t="s">
        <v>1</v>
      </c>
      <c r="N414" s="238" t="s">
        <v>40</v>
      </c>
      <c r="O414" s="88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1" t="s">
        <v>173</v>
      </c>
      <c r="AT414" s="241" t="s">
        <v>143</v>
      </c>
      <c r="AU414" s="241" t="s">
        <v>85</v>
      </c>
      <c r="AY414" s="14" t="s">
        <v>140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4" t="s">
        <v>83</v>
      </c>
      <c r="BK414" s="242">
        <f>ROUND(I414*H414,2)</f>
        <v>0</v>
      </c>
      <c r="BL414" s="14" t="s">
        <v>173</v>
      </c>
      <c r="BM414" s="241" t="s">
        <v>1166</v>
      </c>
    </row>
    <row r="415" s="2" customFormat="1" ht="21.75" customHeight="1">
      <c r="A415" s="35"/>
      <c r="B415" s="36"/>
      <c r="C415" s="229" t="s">
        <v>1167</v>
      </c>
      <c r="D415" s="229" t="s">
        <v>143</v>
      </c>
      <c r="E415" s="230" t="s">
        <v>1168</v>
      </c>
      <c r="F415" s="231" t="s">
        <v>1169</v>
      </c>
      <c r="G415" s="232" t="s">
        <v>368</v>
      </c>
      <c r="H415" s="254"/>
      <c r="I415" s="234"/>
      <c r="J415" s="235">
        <f>ROUND(I415*H415,2)</f>
        <v>0</v>
      </c>
      <c r="K415" s="236"/>
      <c r="L415" s="41"/>
      <c r="M415" s="237" t="s">
        <v>1</v>
      </c>
      <c r="N415" s="238" t="s">
        <v>40</v>
      </c>
      <c r="O415" s="88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41" t="s">
        <v>173</v>
      </c>
      <c r="AT415" s="241" t="s">
        <v>143</v>
      </c>
      <c r="AU415" s="241" t="s">
        <v>85</v>
      </c>
      <c r="AY415" s="14" t="s">
        <v>140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4" t="s">
        <v>83</v>
      </c>
      <c r="BK415" s="242">
        <f>ROUND(I415*H415,2)</f>
        <v>0</v>
      </c>
      <c r="BL415" s="14" t="s">
        <v>173</v>
      </c>
      <c r="BM415" s="241" t="s">
        <v>1170</v>
      </c>
    </row>
    <row r="416" s="12" customFormat="1" ht="22.8" customHeight="1">
      <c r="A416" s="12"/>
      <c r="B416" s="213"/>
      <c r="C416" s="214"/>
      <c r="D416" s="215" t="s">
        <v>74</v>
      </c>
      <c r="E416" s="227" t="s">
        <v>1171</v>
      </c>
      <c r="F416" s="227" t="s">
        <v>1172</v>
      </c>
      <c r="G416" s="214"/>
      <c r="H416" s="214"/>
      <c r="I416" s="217"/>
      <c r="J416" s="228">
        <f>BK416</f>
        <v>0</v>
      </c>
      <c r="K416" s="214"/>
      <c r="L416" s="219"/>
      <c r="M416" s="220"/>
      <c r="N416" s="221"/>
      <c r="O416" s="221"/>
      <c r="P416" s="222">
        <f>SUM(P417:P425)</f>
        <v>0</v>
      </c>
      <c r="Q416" s="221"/>
      <c r="R416" s="222">
        <f>SUM(R417:R425)</f>
        <v>0.40155999999999997</v>
      </c>
      <c r="S416" s="221"/>
      <c r="T416" s="223">
        <f>SUM(T417:T425)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24" t="s">
        <v>85</v>
      </c>
      <c r="AT416" s="225" t="s">
        <v>74</v>
      </c>
      <c r="AU416" s="225" t="s">
        <v>83</v>
      </c>
      <c r="AY416" s="224" t="s">
        <v>140</v>
      </c>
      <c r="BK416" s="226">
        <f>SUM(BK417:BK425)</f>
        <v>0</v>
      </c>
    </row>
    <row r="417" s="2" customFormat="1" ht="21.75" customHeight="1">
      <c r="A417" s="35"/>
      <c r="B417" s="36"/>
      <c r="C417" s="229" t="s">
        <v>1173</v>
      </c>
      <c r="D417" s="229" t="s">
        <v>143</v>
      </c>
      <c r="E417" s="230" t="s">
        <v>1174</v>
      </c>
      <c r="F417" s="231" t="s">
        <v>1175</v>
      </c>
      <c r="G417" s="232" t="s">
        <v>151</v>
      </c>
      <c r="H417" s="233">
        <v>9</v>
      </c>
      <c r="I417" s="234"/>
      <c r="J417" s="235">
        <f>ROUND(I417*H417,2)</f>
        <v>0</v>
      </c>
      <c r="K417" s="236"/>
      <c r="L417" s="41"/>
      <c r="M417" s="237" t="s">
        <v>1</v>
      </c>
      <c r="N417" s="238" t="s">
        <v>40</v>
      </c>
      <c r="O417" s="88"/>
      <c r="P417" s="239">
        <f>O417*H417</f>
        <v>0</v>
      </c>
      <c r="Q417" s="239">
        <v>0.00017000000000000001</v>
      </c>
      <c r="R417" s="239">
        <f>Q417*H417</f>
        <v>0.0015300000000000001</v>
      </c>
      <c r="S417" s="239">
        <v>0</v>
      </c>
      <c r="T417" s="24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41" t="s">
        <v>173</v>
      </c>
      <c r="AT417" s="241" t="s">
        <v>143</v>
      </c>
      <c r="AU417" s="241" t="s">
        <v>85</v>
      </c>
      <c r="AY417" s="14" t="s">
        <v>140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4" t="s">
        <v>83</v>
      </c>
      <c r="BK417" s="242">
        <f>ROUND(I417*H417,2)</f>
        <v>0</v>
      </c>
      <c r="BL417" s="14" t="s">
        <v>173</v>
      </c>
      <c r="BM417" s="241" t="s">
        <v>1176</v>
      </c>
    </row>
    <row r="418" s="2" customFormat="1" ht="21.75" customHeight="1">
      <c r="A418" s="35"/>
      <c r="B418" s="36"/>
      <c r="C418" s="229" t="s">
        <v>1177</v>
      </c>
      <c r="D418" s="229" t="s">
        <v>143</v>
      </c>
      <c r="E418" s="230" t="s">
        <v>1178</v>
      </c>
      <c r="F418" s="231" t="s">
        <v>1179</v>
      </c>
      <c r="G418" s="232" t="s">
        <v>151</v>
      </c>
      <c r="H418" s="233">
        <v>9</v>
      </c>
      <c r="I418" s="234"/>
      <c r="J418" s="235">
        <f>ROUND(I418*H418,2)</f>
        <v>0</v>
      </c>
      <c r="K418" s="236"/>
      <c r="L418" s="41"/>
      <c r="M418" s="237" t="s">
        <v>1</v>
      </c>
      <c r="N418" s="238" t="s">
        <v>40</v>
      </c>
      <c r="O418" s="88"/>
      <c r="P418" s="239">
        <f>O418*H418</f>
        <v>0</v>
      </c>
      <c r="Q418" s="239">
        <v>0.00017000000000000001</v>
      </c>
      <c r="R418" s="239">
        <f>Q418*H418</f>
        <v>0.0015300000000000001</v>
      </c>
      <c r="S418" s="239">
        <v>0</v>
      </c>
      <c r="T418" s="240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1" t="s">
        <v>173</v>
      </c>
      <c r="AT418" s="241" t="s">
        <v>143</v>
      </c>
      <c r="AU418" s="241" t="s">
        <v>85</v>
      </c>
      <c r="AY418" s="14" t="s">
        <v>140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4" t="s">
        <v>83</v>
      </c>
      <c r="BK418" s="242">
        <f>ROUND(I418*H418,2)</f>
        <v>0</v>
      </c>
      <c r="BL418" s="14" t="s">
        <v>173</v>
      </c>
      <c r="BM418" s="241" t="s">
        <v>1180</v>
      </c>
    </row>
    <row r="419" s="2" customFormat="1" ht="21.75" customHeight="1">
      <c r="A419" s="35"/>
      <c r="B419" s="36"/>
      <c r="C419" s="229" t="s">
        <v>1181</v>
      </c>
      <c r="D419" s="229" t="s">
        <v>143</v>
      </c>
      <c r="E419" s="230" t="s">
        <v>1182</v>
      </c>
      <c r="F419" s="231" t="s">
        <v>1183</v>
      </c>
      <c r="G419" s="232" t="s">
        <v>155</v>
      </c>
      <c r="H419" s="233">
        <v>20</v>
      </c>
      <c r="I419" s="234"/>
      <c r="J419" s="235">
        <f>ROUND(I419*H419,2)</f>
        <v>0</v>
      </c>
      <c r="K419" s="236"/>
      <c r="L419" s="41"/>
      <c r="M419" s="237" t="s">
        <v>1</v>
      </c>
      <c r="N419" s="238" t="s">
        <v>40</v>
      </c>
      <c r="O419" s="88"/>
      <c r="P419" s="239">
        <f>O419*H419</f>
        <v>0</v>
      </c>
      <c r="Q419" s="239">
        <v>6.0000000000000002E-05</v>
      </c>
      <c r="R419" s="239">
        <f>Q419*H419</f>
        <v>0.0012000000000000001</v>
      </c>
      <c r="S419" s="239">
        <v>0</v>
      </c>
      <c r="T419" s="24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1" t="s">
        <v>173</v>
      </c>
      <c r="AT419" s="241" t="s">
        <v>143</v>
      </c>
      <c r="AU419" s="241" t="s">
        <v>85</v>
      </c>
      <c r="AY419" s="14" t="s">
        <v>140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4" t="s">
        <v>83</v>
      </c>
      <c r="BK419" s="242">
        <f>ROUND(I419*H419,2)</f>
        <v>0</v>
      </c>
      <c r="BL419" s="14" t="s">
        <v>173</v>
      </c>
      <c r="BM419" s="241" t="s">
        <v>1184</v>
      </c>
    </row>
    <row r="420" s="2" customFormat="1" ht="21.75" customHeight="1">
      <c r="A420" s="35"/>
      <c r="B420" s="36"/>
      <c r="C420" s="229" t="s">
        <v>1185</v>
      </c>
      <c r="D420" s="229" t="s">
        <v>143</v>
      </c>
      <c r="E420" s="230" t="s">
        <v>1186</v>
      </c>
      <c r="F420" s="231" t="s">
        <v>1187</v>
      </c>
      <c r="G420" s="232" t="s">
        <v>151</v>
      </c>
      <c r="H420" s="233">
        <v>38</v>
      </c>
      <c r="I420" s="234"/>
      <c r="J420" s="235">
        <f>ROUND(I420*H420,2)</f>
        <v>0</v>
      </c>
      <c r="K420" s="236"/>
      <c r="L420" s="41"/>
      <c r="M420" s="237" t="s">
        <v>1</v>
      </c>
      <c r="N420" s="238" t="s">
        <v>40</v>
      </c>
      <c r="O420" s="88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41" t="s">
        <v>173</v>
      </c>
      <c r="AT420" s="241" t="s">
        <v>143</v>
      </c>
      <c r="AU420" s="241" t="s">
        <v>85</v>
      </c>
      <c r="AY420" s="14" t="s">
        <v>140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4" t="s">
        <v>83</v>
      </c>
      <c r="BK420" s="242">
        <f>ROUND(I420*H420,2)</f>
        <v>0</v>
      </c>
      <c r="BL420" s="14" t="s">
        <v>173</v>
      </c>
      <c r="BM420" s="241" t="s">
        <v>1188</v>
      </c>
    </row>
    <row r="421" s="2" customFormat="1" ht="16.5" customHeight="1">
      <c r="A421" s="35"/>
      <c r="B421" s="36"/>
      <c r="C421" s="229" t="s">
        <v>1189</v>
      </c>
      <c r="D421" s="229" t="s">
        <v>143</v>
      </c>
      <c r="E421" s="230" t="s">
        <v>1190</v>
      </c>
      <c r="F421" s="231" t="s">
        <v>1191</v>
      </c>
      <c r="G421" s="232" t="s">
        <v>151</v>
      </c>
      <c r="H421" s="233">
        <v>38</v>
      </c>
      <c r="I421" s="234"/>
      <c r="J421" s="235">
        <f>ROUND(I421*H421,2)</f>
        <v>0</v>
      </c>
      <c r="K421" s="236"/>
      <c r="L421" s="41"/>
      <c r="M421" s="237" t="s">
        <v>1</v>
      </c>
      <c r="N421" s="238" t="s">
        <v>40</v>
      </c>
      <c r="O421" s="88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41" t="s">
        <v>173</v>
      </c>
      <c r="AT421" s="241" t="s">
        <v>143</v>
      </c>
      <c r="AU421" s="241" t="s">
        <v>85</v>
      </c>
      <c r="AY421" s="14" t="s">
        <v>140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4" t="s">
        <v>83</v>
      </c>
      <c r="BK421" s="242">
        <f>ROUND(I421*H421,2)</f>
        <v>0</v>
      </c>
      <c r="BL421" s="14" t="s">
        <v>173</v>
      </c>
      <c r="BM421" s="241" t="s">
        <v>1192</v>
      </c>
    </row>
    <row r="422" s="2" customFormat="1" ht="21.75" customHeight="1">
      <c r="A422" s="35"/>
      <c r="B422" s="36"/>
      <c r="C422" s="229" t="s">
        <v>1193</v>
      </c>
      <c r="D422" s="229" t="s">
        <v>143</v>
      </c>
      <c r="E422" s="230" t="s">
        <v>1194</v>
      </c>
      <c r="F422" s="231" t="s">
        <v>1195</v>
      </c>
      <c r="G422" s="232" t="s">
        <v>146</v>
      </c>
      <c r="H422" s="233">
        <v>10</v>
      </c>
      <c r="I422" s="234"/>
      <c r="J422" s="235">
        <f>ROUND(I422*H422,2)</f>
        <v>0</v>
      </c>
      <c r="K422" s="236"/>
      <c r="L422" s="41"/>
      <c r="M422" s="237" t="s">
        <v>1</v>
      </c>
      <c r="N422" s="238" t="s">
        <v>40</v>
      </c>
      <c r="O422" s="88"/>
      <c r="P422" s="239">
        <f>O422*H422</f>
        <v>0</v>
      </c>
      <c r="Q422" s="239">
        <v>0.0044999999999999997</v>
      </c>
      <c r="R422" s="239">
        <f>Q422*H422</f>
        <v>0.044999999999999998</v>
      </c>
      <c r="S422" s="239">
        <v>0</v>
      </c>
      <c r="T422" s="240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41" t="s">
        <v>173</v>
      </c>
      <c r="AT422" s="241" t="s">
        <v>143</v>
      </c>
      <c r="AU422" s="241" t="s">
        <v>85</v>
      </c>
      <c r="AY422" s="14" t="s">
        <v>140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4" t="s">
        <v>83</v>
      </c>
      <c r="BK422" s="242">
        <f>ROUND(I422*H422,2)</f>
        <v>0</v>
      </c>
      <c r="BL422" s="14" t="s">
        <v>173</v>
      </c>
      <c r="BM422" s="241" t="s">
        <v>1196</v>
      </c>
    </row>
    <row r="423" s="2" customFormat="1" ht="21.75" customHeight="1">
      <c r="A423" s="35"/>
      <c r="B423" s="36"/>
      <c r="C423" s="229" t="s">
        <v>1197</v>
      </c>
      <c r="D423" s="229" t="s">
        <v>143</v>
      </c>
      <c r="E423" s="230" t="s">
        <v>1198</v>
      </c>
      <c r="F423" s="231" t="s">
        <v>1199</v>
      </c>
      <c r="G423" s="232" t="s">
        <v>151</v>
      </c>
      <c r="H423" s="233">
        <v>99</v>
      </c>
      <c r="I423" s="234"/>
      <c r="J423" s="235">
        <f>ROUND(I423*H423,2)</f>
        <v>0</v>
      </c>
      <c r="K423" s="236"/>
      <c r="L423" s="41"/>
      <c r="M423" s="237" t="s">
        <v>1</v>
      </c>
      <c r="N423" s="238" t="s">
        <v>40</v>
      </c>
      <c r="O423" s="88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41" t="s">
        <v>173</v>
      </c>
      <c r="AT423" s="241" t="s">
        <v>143</v>
      </c>
      <c r="AU423" s="241" t="s">
        <v>85</v>
      </c>
      <c r="AY423" s="14" t="s">
        <v>140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4" t="s">
        <v>83</v>
      </c>
      <c r="BK423" s="242">
        <f>ROUND(I423*H423,2)</f>
        <v>0</v>
      </c>
      <c r="BL423" s="14" t="s">
        <v>173</v>
      </c>
      <c r="BM423" s="241" t="s">
        <v>1200</v>
      </c>
    </row>
    <row r="424" s="2" customFormat="1" ht="21.75" customHeight="1">
      <c r="A424" s="35"/>
      <c r="B424" s="36"/>
      <c r="C424" s="229" t="s">
        <v>1201</v>
      </c>
      <c r="D424" s="229" t="s">
        <v>143</v>
      </c>
      <c r="E424" s="230" t="s">
        <v>1202</v>
      </c>
      <c r="F424" s="231" t="s">
        <v>1203</v>
      </c>
      <c r="G424" s="232" t="s">
        <v>151</v>
      </c>
      <c r="H424" s="233">
        <v>38</v>
      </c>
      <c r="I424" s="234"/>
      <c r="J424" s="235">
        <f>ROUND(I424*H424,2)</f>
        <v>0</v>
      </c>
      <c r="K424" s="236"/>
      <c r="L424" s="41"/>
      <c r="M424" s="237" t="s">
        <v>1</v>
      </c>
      <c r="N424" s="238" t="s">
        <v>40</v>
      </c>
      <c r="O424" s="88"/>
      <c r="P424" s="239">
        <f>O424*H424</f>
        <v>0</v>
      </c>
      <c r="Q424" s="239">
        <v>0.0087500000000000008</v>
      </c>
      <c r="R424" s="239">
        <f>Q424*H424</f>
        <v>0.33250000000000002</v>
      </c>
      <c r="S424" s="239">
        <v>0</v>
      </c>
      <c r="T424" s="240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41" t="s">
        <v>173</v>
      </c>
      <c r="AT424" s="241" t="s">
        <v>143</v>
      </c>
      <c r="AU424" s="241" t="s">
        <v>85</v>
      </c>
      <c r="AY424" s="14" t="s">
        <v>140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4" t="s">
        <v>83</v>
      </c>
      <c r="BK424" s="242">
        <f>ROUND(I424*H424,2)</f>
        <v>0</v>
      </c>
      <c r="BL424" s="14" t="s">
        <v>173</v>
      </c>
      <c r="BM424" s="241" t="s">
        <v>1204</v>
      </c>
    </row>
    <row r="425" s="2" customFormat="1" ht="21.75" customHeight="1">
      <c r="A425" s="35"/>
      <c r="B425" s="36"/>
      <c r="C425" s="229" t="s">
        <v>1205</v>
      </c>
      <c r="D425" s="229" t="s">
        <v>143</v>
      </c>
      <c r="E425" s="230" t="s">
        <v>1206</v>
      </c>
      <c r="F425" s="231" t="s">
        <v>1207</v>
      </c>
      <c r="G425" s="232" t="s">
        <v>151</v>
      </c>
      <c r="H425" s="233">
        <v>99</v>
      </c>
      <c r="I425" s="234"/>
      <c r="J425" s="235">
        <f>ROUND(I425*H425,2)</f>
        <v>0</v>
      </c>
      <c r="K425" s="236"/>
      <c r="L425" s="41"/>
      <c r="M425" s="237" t="s">
        <v>1</v>
      </c>
      <c r="N425" s="238" t="s">
        <v>40</v>
      </c>
      <c r="O425" s="88"/>
      <c r="P425" s="239">
        <f>O425*H425</f>
        <v>0</v>
      </c>
      <c r="Q425" s="239">
        <v>0.00020000000000000001</v>
      </c>
      <c r="R425" s="239">
        <f>Q425*H425</f>
        <v>0.019800000000000002</v>
      </c>
      <c r="S425" s="239">
        <v>0</v>
      </c>
      <c r="T425" s="24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41" t="s">
        <v>173</v>
      </c>
      <c r="AT425" s="241" t="s">
        <v>143</v>
      </c>
      <c r="AU425" s="241" t="s">
        <v>85</v>
      </c>
      <c r="AY425" s="14" t="s">
        <v>140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4" t="s">
        <v>83</v>
      </c>
      <c r="BK425" s="242">
        <f>ROUND(I425*H425,2)</f>
        <v>0</v>
      </c>
      <c r="BL425" s="14" t="s">
        <v>173</v>
      </c>
      <c r="BM425" s="241" t="s">
        <v>1208</v>
      </c>
    </row>
    <row r="426" s="12" customFormat="1" ht="22.8" customHeight="1">
      <c r="A426" s="12"/>
      <c r="B426" s="213"/>
      <c r="C426" s="214"/>
      <c r="D426" s="215" t="s">
        <v>74</v>
      </c>
      <c r="E426" s="227" t="s">
        <v>1209</v>
      </c>
      <c r="F426" s="227" t="s">
        <v>1210</v>
      </c>
      <c r="G426" s="214"/>
      <c r="H426" s="214"/>
      <c r="I426" s="217"/>
      <c r="J426" s="228">
        <f>BK426</f>
        <v>0</v>
      </c>
      <c r="K426" s="214"/>
      <c r="L426" s="219"/>
      <c r="M426" s="220"/>
      <c r="N426" s="221"/>
      <c r="O426" s="221"/>
      <c r="P426" s="222">
        <f>SUM(P427:P435)</f>
        <v>0</v>
      </c>
      <c r="Q426" s="221"/>
      <c r="R426" s="222">
        <f>SUM(R427:R435)</f>
        <v>0.31670999999999999</v>
      </c>
      <c r="S426" s="221"/>
      <c r="T426" s="223">
        <f>SUM(T427:T435)</f>
        <v>0.04743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4" t="s">
        <v>85</v>
      </c>
      <c r="AT426" s="225" t="s">
        <v>74</v>
      </c>
      <c r="AU426" s="225" t="s">
        <v>83</v>
      </c>
      <c r="AY426" s="224" t="s">
        <v>140</v>
      </c>
      <c r="BK426" s="226">
        <f>SUM(BK427:BK435)</f>
        <v>0</v>
      </c>
    </row>
    <row r="427" s="2" customFormat="1" ht="21.75" customHeight="1">
      <c r="A427" s="35"/>
      <c r="B427" s="36"/>
      <c r="C427" s="229" t="s">
        <v>1211</v>
      </c>
      <c r="D427" s="229" t="s">
        <v>143</v>
      </c>
      <c r="E427" s="230" t="s">
        <v>1212</v>
      </c>
      <c r="F427" s="231" t="s">
        <v>1213</v>
      </c>
      <c r="G427" s="232" t="s">
        <v>151</v>
      </c>
      <c r="H427" s="233">
        <v>29</v>
      </c>
      <c r="I427" s="234"/>
      <c r="J427" s="235">
        <f>ROUND(I427*H427,2)</f>
        <v>0</v>
      </c>
      <c r="K427" s="236"/>
      <c r="L427" s="41"/>
      <c r="M427" s="237" t="s">
        <v>1</v>
      </c>
      <c r="N427" s="238" t="s">
        <v>40</v>
      </c>
      <c r="O427" s="88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41" t="s">
        <v>173</v>
      </c>
      <c r="AT427" s="241" t="s">
        <v>143</v>
      </c>
      <c r="AU427" s="241" t="s">
        <v>85</v>
      </c>
      <c r="AY427" s="14" t="s">
        <v>140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4" t="s">
        <v>83</v>
      </c>
      <c r="BK427" s="242">
        <f>ROUND(I427*H427,2)</f>
        <v>0</v>
      </c>
      <c r="BL427" s="14" t="s">
        <v>173</v>
      </c>
      <c r="BM427" s="241" t="s">
        <v>1214</v>
      </c>
    </row>
    <row r="428" s="2" customFormat="1" ht="16.5" customHeight="1">
      <c r="A428" s="35"/>
      <c r="B428" s="36"/>
      <c r="C428" s="229" t="s">
        <v>1215</v>
      </c>
      <c r="D428" s="229" t="s">
        <v>143</v>
      </c>
      <c r="E428" s="230" t="s">
        <v>1216</v>
      </c>
      <c r="F428" s="231" t="s">
        <v>1217</v>
      </c>
      <c r="G428" s="232" t="s">
        <v>151</v>
      </c>
      <c r="H428" s="233">
        <v>29</v>
      </c>
      <c r="I428" s="234"/>
      <c r="J428" s="235">
        <f>ROUND(I428*H428,2)</f>
        <v>0</v>
      </c>
      <c r="K428" s="236"/>
      <c r="L428" s="41"/>
      <c r="M428" s="237" t="s">
        <v>1</v>
      </c>
      <c r="N428" s="238" t="s">
        <v>40</v>
      </c>
      <c r="O428" s="88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41" t="s">
        <v>173</v>
      </c>
      <c r="AT428" s="241" t="s">
        <v>143</v>
      </c>
      <c r="AU428" s="241" t="s">
        <v>85</v>
      </c>
      <c r="AY428" s="14" t="s">
        <v>140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4" t="s">
        <v>83</v>
      </c>
      <c r="BK428" s="242">
        <f>ROUND(I428*H428,2)</f>
        <v>0</v>
      </c>
      <c r="BL428" s="14" t="s">
        <v>173</v>
      </c>
      <c r="BM428" s="241" t="s">
        <v>1218</v>
      </c>
    </row>
    <row r="429" s="2" customFormat="1" ht="21.75" customHeight="1">
      <c r="A429" s="35"/>
      <c r="B429" s="36"/>
      <c r="C429" s="229" t="s">
        <v>1219</v>
      </c>
      <c r="D429" s="229" t="s">
        <v>143</v>
      </c>
      <c r="E429" s="230" t="s">
        <v>1220</v>
      </c>
      <c r="F429" s="231" t="s">
        <v>1221</v>
      </c>
      <c r="G429" s="232" t="s">
        <v>151</v>
      </c>
      <c r="H429" s="233">
        <v>153</v>
      </c>
      <c r="I429" s="234"/>
      <c r="J429" s="235">
        <f>ROUND(I429*H429,2)</f>
        <v>0</v>
      </c>
      <c r="K429" s="236"/>
      <c r="L429" s="41"/>
      <c r="M429" s="237" t="s">
        <v>1</v>
      </c>
      <c r="N429" s="238" t="s">
        <v>40</v>
      </c>
      <c r="O429" s="88"/>
      <c r="P429" s="239">
        <f>O429*H429</f>
        <v>0</v>
      </c>
      <c r="Q429" s="239">
        <v>0.001</v>
      </c>
      <c r="R429" s="239">
        <f>Q429*H429</f>
        <v>0.153</v>
      </c>
      <c r="S429" s="239">
        <v>0.00031</v>
      </c>
      <c r="T429" s="240">
        <f>S429*H429</f>
        <v>0.04743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41" t="s">
        <v>173</v>
      </c>
      <c r="AT429" s="241" t="s">
        <v>143</v>
      </c>
      <c r="AU429" s="241" t="s">
        <v>85</v>
      </c>
      <c r="AY429" s="14" t="s">
        <v>140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4" t="s">
        <v>83</v>
      </c>
      <c r="BK429" s="242">
        <f>ROUND(I429*H429,2)</f>
        <v>0</v>
      </c>
      <c r="BL429" s="14" t="s">
        <v>173</v>
      </c>
      <c r="BM429" s="241" t="s">
        <v>1222</v>
      </c>
    </row>
    <row r="430" s="2" customFormat="1" ht="21.75" customHeight="1">
      <c r="A430" s="35"/>
      <c r="B430" s="36"/>
      <c r="C430" s="229" t="s">
        <v>1223</v>
      </c>
      <c r="D430" s="229" t="s">
        <v>143</v>
      </c>
      <c r="E430" s="230" t="s">
        <v>1224</v>
      </c>
      <c r="F430" s="231" t="s">
        <v>1225</v>
      </c>
      <c r="G430" s="232" t="s">
        <v>151</v>
      </c>
      <c r="H430" s="233">
        <v>153</v>
      </c>
      <c r="I430" s="234"/>
      <c r="J430" s="235">
        <f>ROUND(I430*H430,2)</f>
        <v>0</v>
      </c>
      <c r="K430" s="236"/>
      <c r="L430" s="41"/>
      <c r="M430" s="237" t="s">
        <v>1</v>
      </c>
      <c r="N430" s="238" t="s">
        <v>40</v>
      </c>
      <c r="O430" s="88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41" t="s">
        <v>173</v>
      </c>
      <c r="AT430" s="241" t="s">
        <v>143</v>
      </c>
      <c r="AU430" s="241" t="s">
        <v>85</v>
      </c>
      <c r="AY430" s="14" t="s">
        <v>140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4" t="s">
        <v>83</v>
      </c>
      <c r="BK430" s="242">
        <f>ROUND(I430*H430,2)</f>
        <v>0</v>
      </c>
      <c r="BL430" s="14" t="s">
        <v>173</v>
      </c>
      <c r="BM430" s="241" t="s">
        <v>1226</v>
      </c>
    </row>
    <row r="431" s="2" customFormat="1" ht="21.75" customHeight="1">
      <c r="A431" s="35"/>
      <c r="B431" s="36"/>
      <c r="C431" s="229" t="s">
        <v>1227</v>
      </c>
      <c r="D431" s="229" t="s">
        <v>143</v>
      </c>
      <c r="E431" s="230" t="s">
        <v>1228</v>
      </c>
      <c r="F431" s="231" t="s">
        <v>1229</v>
      </c>
      <c r="G431" s="232" t="s">
        <v>155</v>
      </c>
      <c r="H431" s="233">
        <v>100</v>
      </c>
      <c r="I431" s="234"/>
      <c r="J431" s="235">
        <f>ROUND(I431*H431,2)</f>
        <v>0</v>
      </c>
      <c r="K431" s="236"/>
      <c r="L431" s="41"/>
      <c r="M431" s="237" t="s">
        <v>1</v>
      </c>
      <c r="N431" s="238" t="s">
        <v>40</v>
      </c>
      <c r="O431" s="88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41" t="s">
        <v>173</v>
      </c>
      <c r="AT431" s="241" t="s">
        <v>143</v>
      </c>
      <c r="AU431" s="241" t="s">
        <v>85</v>
      </c>
      <c r="AY431" s="14" t="s">
        <v>140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4" t="s">
        <v>83</v>
      </c>
      <c r="BK431" s="242">
        <f>ROUND(I431*H431,2)</f>
        <v>0</v>
      </c>
      <c r="BL431" s="14" t="s">
        <v>173</v>
      </c>
      <c r="BM431" s="241" t="s">
        <v>1230</v>
      </c>
    </row>
    <row r="432" s="2" customFormat="1" ht="16.5" customHeight="1">
      <c r="A432" s="35"/>
      <c r="B432" s="36"/>
      <c r="C432" s="243" t="s">
        <v>1231</v>
      </c>
      <c r="D432" s="243" t="s">
        <v>238</v>
      </c>
      <c r="E432" s="244" t="s">
        <v>1232</v>
      </c>
      <c r="F432" s="245" t="s">
        <v>1233</v>
      </c>
      <c r="G432" s="246" t="s">
        <v>155</v>
      </c>
      <c r="H432" s="247">
        <v>105</v>
      </c>
      <c r="I432" s="248"/>
      <c r="J432" s="249">
        <f>ROUND(I432*H432,2)</f>
        <v>0</v>
      </c>
      <c r="K432" s="250"/>
      <c r="L432" s="251"/>
      <c r="M432" s="252" t="s">
        <v>1</v>
      </c>
      <c r="N432" s="253" t="s">
        <v>40</v>
      </c>
      <c r="O432" s="88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41" t="s">
        <v>272</v>
      </c>
      <c r="AT432" s="241" t="s">
        <v>238</v>
      </c>
      <c r="AU432" s="241" t="s">
        <v>85</v>
      </c>
      <c r="AY432" s="14" t="s">
        <v>140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4" t="s">
        <v>83</v>
      </c>
      <c r="BK432" s="242">
        <f>ROUND(I432*H432,2)</f>
        <v>0</v>
      </c>
      <c r="BL432" s="14" t="s">
        <v>173</v>
      </c>
      <c r="BM432" s="241" t="s">
        <v>1234</v>
      </c>
    </row>
    <row r="433" s="2" customFormat="1" ht="21.75" customHeight="1">
      <c r="A433" s="35"/>
      <c r="B433" s="36"/>
      <c r="C433" s="229" t="s">
        <v>1235</v>
      </c>
      <c r="D433" s="229" t="s">
        <v>143</v>
      </c>
      <c r="E433" s="230" t="s">
        <v>1236</v>
      </c>
      <c r="F433" s="231" t="s">
        <v>1237</v>
      </c>
      <c r="G433" s="232" t="s">
        <v>151</v>
      </c>
      <c r="H433" s="233">
        <v>354</v>
      </c>
      <c r="I433" s="234"/>
      <c r="J433" s="235">
        <f>ROUND(I433*H433,2)</f>
        <v>0</v>
      </c>
      <c r="K433" s="236"/>
      <c r="L433" s="41"/>
      <c r="M433" s="237" t="s">
        <v>1</v>
      </c>
      <c r="N433" s="238" t="s">
        <v>40</v>
      </c>
      <c r="O433" s="88"/>
      <c r="P433" s="239">
        <f>O433*H433</f>
        <v>0</v>
      </c>
      <c r="Q433" s="239">
        <v>0.00020000000000000001</v>
      </c>
      <c r="R433" s="239">
        <f>Q433*H433</f>
        <v>0.070800000000000002</v>
      </c>
      <c r="S433" s="239">
        <v>0</v>
      </c>
      <c r="T433" s="24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41" t="s">
        <v>173</v>
      </c>
      <c r="AT433" s="241" t="s">
        <v>143</v>
      </c>
      <c r="AU433" s="241" t="s">
        <v>85</v>
      </c>
      <c r="AY433" s="14" t="s">
        <v>140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4" t="s">
        <v>83</v>
      </c>
      <c r="BK433" s="242">
        <f>ROUND(I433*H433,2)</f>
        <v>0</v>
      </c>
      <c r="BL433" s="14" t="s">
        <v>173</v>
      </c>
      <c r="BM433" s="241" t="s">
        <v>1238</v>
      </c>
    </row>
    <row r="434" s="2" customFormat="1" ht="33" customHeight="1">
      <c r="A434" s="35"/>
      <c r="B434" s="36"/>
      <c r="C434" s="229" t="s">
        <v>1239</v>
      </c>
      <c r="D434" s="229" t="s">
        <v>143</v>
      </c>
      <c r="E434" s="230" t="s">
        <v>1240</v>
      </c>
      <c r="F434" s="231" t="s">
        <v>1241</v>
      </c>
      <c r="G434" s="232" t="s">
        <v>151</v>
      </c>
      <c r="H434" s="233">
        <v>354</v>
      </c>
      <c r="I434" s="234"/>
      <c r="J434" s="235">
        <f>ROUND(I434*H434,2)</f>
        <v>0</v>
      </c>
      <c r="K434" s="236"/>
      <c r="L434" s="41"/>
      <c r="M434" s="237" t="s">
        <v>1</v>
      </c>
      <c r="N434" s="238" t="s">
        <v>40</v>
      </c>
      <c r="O434" s="88"/>
      <c r="P434" s="239">
        <f>O434*H434</f>
        <v>0</v>
      </c>
      <c r="Q434" s="239">
        <v>0.00025999999999999998</v>
      </c>
      <c r="R434" s="239">
        <f>Q434*H434</f>
        <v>0.092039999999999997</v>
      </c>
      <c r="S434" s="239">
        <v>0</v>
      </c>
      <c r="T434" s="240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41" t="s">
        <v>173</v>
      </c>
      <c r="AT434" s="241" t="s">
        <v>143</v>
      </c>
      <c r="AU434" s="241" t="s">
        <v>85</v>
      </c>
      <c r="AY434" s="14" t="s">
        <v>140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4" t="s">
        <v>83</v>
      </c>
      <c r="BK434" s="242">
        <f>ROUND(I434*H434,2)</f>
        <v>0</v>
      </c>
      <c r="BL434" s="14" t="s">
        <v>173</v>
      </c>
      <c r="BM434" s="241" t="s">
        <v>1242</v>
      </c>
    </row>
    <row r="435" s="2" customFormat="1" ht="33" customHeight="1">
      <c r="A435" s="35"/>
      <c r="B435" s="36"/>
      <c r="C435" s="229" t="s">
        <v>1243</v>
      </c>
      <c r="D435" s="229" t="s">
        <v>143</v>
      </c>
      <c r="E435" s="230" t="s">
        <v>1244</v>
      </c>
      <c r="F435" s="231" t="s">
        <v>1245</v>
      </c>
      <c r="G435" s="232" t="s">
        <v>151</v>
      </c>
      <c r="H435" s="233">
        <v>29</v>
      </c>
      <c r="I435" s="234"/>
      <c r="J435" s="235">
        <f>ROUND(I435*H435,2)</f>
        <v>0</v>
      </c>
      <c r="K435" s="236"/>
      <c r="L435" s="41"/>
      <c r="M435" s="237" t="s">
        <v>1</v>
      </c>
      <c r="N435" s="238" t="s">
        <v>40</v>
      </c>
      <c r="O435" s="88"/>
      <c r="P435" s="239">
        <f>O435*H435</f>
        <v>0</v>
      </c>
      <c r="Q435" s="239">
        <v>3.0000000000000001E-05</v>
      </c>
      <c r="R435" s="239">
        <f>Q435*H435</f>
        <v>0.00087000000000000001</v>
      </c>
      <c r="S435" s="239">
        <v>0</v>
      </c>
      <c r="T435" s="24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41" t="s">
        <v>173</v>
      </c>
      <c r="AT435" s="241" t="s">
        <v>143</v>
      </c>
      <c r="AU435" s="241" t="s">
        <v>85</v>
      </c>
      <c r="AY435" s="14" t="s">
        <v>140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4" t="s">
        <v>83</v>
      </c>
      <c r="BK435" s="242">
        <f>ROUND(I435*H435,2)</f>
        <v>0</v>
      </c>
      <c r="BL435" s="14" t="s">
        <v>173</v>
      </c>
      <c r="BM435" s="241" t="s">
        <v>1246</v>
      </c>
    </row>
    <row r="436" s="12" customFormat="1" ht="22.8" customHeight="1">
      <c r="A436" s="12"/>
      <c r="B436" s="213"/>
      <c r="C436" s="214"/>
      <c r="D436" s="215" t="s">
        <v>74</v>
      </c>
      <c r="E436" s="227" t="s">
        <v>1247</v>
      </c>
      <c r="F436" s="227" t="s">
        <v>1248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P437</f>
        <v>0</v>
      </c>
      <c r="Q436" s="221"/>
      <c r="R436" s="222">
        <f>R437</f>
        <v>0</v>
      </c>
      <c r="S436" s="221"/>
      <c r="T436" s="223">
        <f>T437</f>
        <v>0.042000000000000003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85</v>
      </c>
      <c r="AT436" s="225" t="s">
        <v>74</v>
      </c>
      <c r="AU436" s="225" t="s">
        <v>83</v>
      </c>
      <c r="AY436" s="224" t="s">
        <v>140</v>
      </c>
      <c r="BK436" s="226">
        <f>BK437</f>
        <v>0</v>
      </c>
    </row>
    <row r="437" s="2" customFormat="1" ht="21.75" customHeight="1">
      <c r="A437" s="35"/>
      <c r="B437" s="36"/>
      <c r="C437" s="229" t="s">
        <v>1249</v>
      </c>
      <c r="D437" s="229" t="s">
        <v>143</v>
      </c>
      <c r="E437" s="230" t="s">
        <v>1250</v>
      </c>
      <c r="F437" s="231" t="s">
        <v>1251</v>
      </c>
      <c r="G437" s="232" t="s">
        <v>151</v>
      </c>
      <c r="H437" s="233">
        <v>3</v>
      </c>
      <c r="I437" s="234"/>
      <c r="J437" s="235">
        <f>ROUND(I437*H437,2)</f>
        <v>0</v>
      </c>
      <c r="K437" s="236"/>
      <c r="L437" s="41"/>
      <c r="M437" s="237" t="s">
        <v>1</v>
      </c>
      <c r="N437" s="238" t="s">
        <v>40</v>
      </c>
      <c r="O437" s="88"/>
      <c r="P437" s="239">
        <f>O437*H437</f>
        <v>0</v>
      </c>
      <c r="Q437" s="239">
        <v>0</v>
      </c>
      <c r="R437" s="239">
        <f>Q437*H437</f>
        <v>0</v>
      </c>
      <c r="S437" s="239">
        <v>0.014</v>
      </c>
      <c r="T437" s="240">
        <f>S437*H437</f>
        <v>0.042000000000000003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41" t="s">
        <v>173</v>
      </c>
      <c r="AT437" s="241" t="s">
        <v>143</v>
      </c>
      <c r="AU437" s="241" t="s">
        <v>85</v>
      </c>
      <c r="AY437" s="14" t="s">
        <v>140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4" t="s">
        <v>83</v>
      </c>
      <c r="BK437" s="242">
        <f>ROUND(I437*H437,2)</f>
        <v>0</v>
      </c>
      <c r="BL437" s="14" t="s">
        <v>173</v>
      </c>
      <c r="BM437" s="241" t="s">
        <v>1252</v>
      </c>
    </row>
    <row r="438" s="12" customFormat="1" ht="25.92" customHeight="1">
      <c r="A438" s="12"/>
      <c r="B438" s="213"/>
      <c r="C438" s="214"/>
      <c r="D438" s="215" t="s">
        <v>74</v>
      </c>
      <c r="E438" s="216" t="s">
        <v>1253</v>
      </c>
      <c r="F438" s="216" t="s">
        <v>1254</v>
      </c>
      <c r="G438" s="214"/>
      <c r="H438" s="214"/>
      <c r="I438" s="217"/>
      <c r="J438" s="218">
        <f>BK438</f>
        <v>0</v>
      </c>
      <c r="K438" s="214"/>
      <c r="L438" s="219"/>
      <c r="M438" s="220"/>
      <c r="N438" s="221"/>
      <c r="O438" s="221"/>
      <c r="P438" s="222">
        <f>SUM(P439:P444)</f>
        <v>0</v>
      </c>
      <c r="Q438" s="221"/>
      <c r="R438" s="222">
        <f>SUM(R439:R444)</f>
        <v>0</v>
      </c>
      <c r="S438" s="221"/>
      <c r="T438" s="223">
        <f>SUM(T439:T444)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4" t="s">
        <v>147</v>
      </c>
      <c r="AT438" s="225" t="s">
        <v>74</v>
      </c>
      <c r="AU438" s="225" t="s">
        <v>75</v>
      </c>
      <c r="AY438" s="224" t="s">
        <v>140</v>
      </c>
      <c r="BK438" s="226">
        <f>SUM(BK439:BK444)</f>
        <v>0</v>
      </c>
    </row>
    <row r="439" s="2" customFormat="1" ht="21.75" customHeight="1">
      <c r="A439" s="35"/>
      <c r="B439" s="36"/>
      <c r="C439" s="229" t="s">
        <v>1255</v>
      </c>
      <c r="D439" s="229" t="s">
        <v>143</v>
      </c>
      <c r="E439" s="230" t="s">
        <v>1256</v>
      </c>
      <c r="F439" s="231" t="s">
        <v>1257</v>
      </c>
      <c r="G439" s="232" t="s">
        <v>1258</v>
      </c>
      <c r="H439" s="233">
        <v>5</v>
      </c>
      <c r="I439" s="234"/>
      <c r="J439" s="235">
        <f>ROUND(I439*H439,2)</f>
        <v>0</v>
      </c>
      <c r="K439" s="236"/>
      <c r="L439" s="41"/>
      <c r="M439" s="237" t="s">
        <v>1</v>
      </c>
      <c r="N439" s="238" t="s">
        <v>40</v>
      </c>
      <c r="O439" s="88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41" t="s">
        <v>183</v>
      </c>
      <c r="AT439" s="241" t="s">
        <v>143</v>
      </c>
      <c r="AU439" s="241" t="s">
        <v>83</v>
      </c>
      <c r="AY439" s="14" t="s">
        <v>140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4" t="s">
        <v>83</v>
      </c>
      <c r="BK439" s="242">
        <f>ROUND(I439*H439,2)</f>
        <v>0</v>
      </c>
      <c r="BL439" s="14" t="s">
        <v>183</v>
      </c>
      <c r="BM439" s="241" t="s">
        <v>1259</v>
      </c>
    </row>
    <row r="440" s="2" customFormat="1" ht="21.75" customHeight="1">
      <c r="A440" s="35"/>
      <c r="B440" s="36"/>
      <c r="C440" s="229" t="s">
        <v>1260</v>
      </c>
      <c r="D440" s="229" t="s">
        <v>143</v>
      </c>
      <c r="E440" s="230" t="s">
        <v>1261</v>
      </c>
      <c r="F440" s="231" t="s">
        <v>1262</v>
      </c>
      <c r="G440" s="232" t="s">
        <v>1258</v>
      </c>
      <c r="H440" s="233">
        <v>5</v>
      </c>
      <c r="I440" s="234"/>
      <c r="J440" s="235">
        <f>ROUND(I440*H440,2)</f>
        <v>0</v>
      </c>
      <c r="K440" s="236"/>
      <c r="L440" s="41"/>
      <c r="M440" s="237" t="s">
        <v>1</v>
      </c>
      <c r="N440" s="238" t="s">
        <v>40</v>
      </c>
      <c r="O440" s="88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41" t="s">
        <v>183</v>
      </c>
      <c r="AT440" s="241" t="s">
        <v>143</v>
      </c>
      <c r="AU440" s="241" t="s">
        <v>83</v>
      </c>
      <c r="AY440" s="14" t="s">
        <v>140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4" t="s">
        <v>83</v>
      </c>
      <c r="BK440" s="242">
        <f>ROUND(I440*H440,2)</f>
        <v>0</v>
      </c>
      <c r="BL440" s="14" t="s">
        <v>183</v>
      </c>
      <c r="BM440" s="241" t="s">
        <v>1263</v>
      </c>
    </row>
    <row r="441" s="2" customFormat="1" ht="21.75" customHeight="1">
      <c r="A441" s="35"/>
      <c r="B441" s="36"/>
      <c r="C441" s="229" t="s">
        <v>1264</v>
      </c>
      <c r="D441" s="229" t="s">
        <v>143</v>
      </c>
      <c r="E441" s="230" t="s">
        <v>1265</v>
      </c>
      <c r="F441" s="231" t="s">
        <v>1266</v>
      </c>
      <c r="G441" s="232" t="s">
        <v>1258</v>
      </c>
      <c r="H441" s="233">
        <v>10</v>
      </c>
      <c r="I441" s="234"/>
      <c r="J441" s="235">
        <f>ROUND(I441*H441,2)</f>
        <v>0</v>
      </c>
      <c r="K441" s="236"/>
      <c r="L441" s="41"/>
      <c r="M441" s="237" t="s">
        <v>1</v>
      </c>
      <c r="N441" s="238" t="s">
        <v>40</v>
      </c>
      <c r="O441" s="88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41" t="s">
        <v>183</v>
      </c>
      <c r="AT441" s="241" t="s">
        <v>143</v>
      </c>
      <c r="AU441" s="241" t="s">
        <v>83</v>
      </c>
      <c r="AY441" s="14" t="s">
        <v>140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4" t="s">
        <v>83</v>
      </c>
      <c r="BK441" s="242">
        <f>ROUND(I441*H441,2)</f>
        <v>0</v>
      </c>
      <c r="BL441" s="14" t="s">
        <v>183</v>
      </c>
      <c r="BM441" s="241" t="s">
        <v>1267</v>
      </c>
    </row>
    <row r="442" s="2" customFormat="1" ht="21.75" customHeight="1">
      <c r="A442" s="35"/>
      <c r="B442" s="36"/>
      <c r="C442" s="229" t="s">
        <v>1268</v>
      </c>
      <c r="D442" s="229" t="s">
        <v>143</v>
      </c>
      <c r="E442" s="230" t="s">
        <v>1269</v>
      </c>
      <c r="F442" s="231" t="s">
        <v>1270</v>
      </c>
      <c r="G442" s="232" t="s">
        <v>1258</v>
      </c>
      <c r="H442" s="233">
        <v>10</v>
      </c>
      <c r="I442" s="234"/>
      <c r="J442" s="235">
        <f>ROUND(I442*H442,2)</f>
        <v>0</v>
      </c>
      <c r="K442" s="236"/>
      <c r="L442" s="41"/>
      <c r="M442" s="237" t="s">
        <v>1</v>
      </c>
      <c r="N442" s="238" t="s">
        <v>40</v>
      </c>
      <c r="O442" s="88"/>
      <c r="P442" s="239">
        <f>O442*H442</f>
        <v>0</v>
      </c>
      <c r="Q442" s="239">
        <v>0</v>
      </c>
      <c r="R442" s="239">
        <f>Q442*H442</f>
        <v>0</v>
      </c>
      <c r="S442" s="239">
        <v>0</v>
      </c>
      <c r="T442" s="240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41" t="s">
        <v>183</v>
      </c>
      <c r="AT442" s="241" t="s">
        <v>143</v>
      </c>
      <c r="AU442" s="241" t="s">
        <v>83</v>
      </c>
      <c r="AY442" s="14" t="s">
        <v>140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4" t="s">
        <v>83</v>
      </c>
      <c r="BK442" s="242">
        <f>ROUND(I442*H442,2)</f>
        <v>0</v>
      </c>
      <c r="BL442" s="14" t="s">
        <v>183</v>
      </c>
      <c r="BM442" s="241" t="s">
        <v>1271</v>
      </c>
    </row>
    <row r="443" s="2" customFormat="1" ht="21.75" customHeight="1">
      <c r="A443" s="35"/>
      <c r="B443" s="36"/>
      <c r="C443" s="229" t="s">
        <v>1272</v>
      </c>
      <c r="D443" s="229" t="s">
        <v>143</v>
      </c>
      <c r="E443" s="230" t="s">
        <v>1273</v>
      </c>
      <c r="F443" s="231" t="s">
        <v>1274</v>
      </c>
      <c r="G443" s="232" t="s">
        <v>1258</v>
      </c>
      <c r="H443" s="233">
        <v>10</v>
      </c>
      <c r="I443" s="234"/>
      <c r="J443" s="235">
        <f>ROUND(I443*H443,2)</f>
        <v>0</v>
      </c>
      <c r="K443" s="236"/>
      <c r="L443" s="41"/>
      <c r="M443" s="237" t="s">
        <v>1</v>
      </c>
      <c r="N443" s="238" t="s">
        <v>40</v>
      </c>
      <c r="O443" s="88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41" t="s">
        <v>183</v>
      </c>
      <c r="AT443" s="241" t="s">
        <v>143</v>
      </c>
      <c r="AU443" s="241" t="s">
        <v>83</v>
      </c>
      <c r="AY443" s="14" t="s">
        <v>140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4" t="s">
        <v>83</v>
      </c>
      <c r="BK443" s="242">
        <f>ROUND(I443*H443,2)</f>
        <v>0</v>
      </c>
      <c r="BL443" s="14" t="s">
        <v>183</v>
      </c>
      <c r="BM443" s="241" t="s">
        <v>1275</v>
      </c>
    </row>
    <row r="444" s="2" customFormat="1" ht="21.75" customHeight="1">
      <c r="A444" s="35"/>
      <c r="B444" s="36"/>
      <c r="C444" s="229" t="s">
        <v>1276</v>
      </c>
      <c r="D444" s="229" t="s">
        <v>143</v>
      </c>
      <c r="E444" s="230" t="s">
        <v>1277</v>
      </c>
      <c r="F444" s="231" t="s">
        <v>1278</v>
      </c>
      <c r="G444" s="232" t="s">
        <v>1258</v>
      </c>
      <c r="H444" s="233">
        <v>10</v>
      </c>
      <c r="I444" s="234"/>
      <c r="J444" s="235">
        <f>ROUND(I444*H444,2)</f>
        <v>0</v>
      </c>
      <c r="K444" s="236"/>
      <c r="L444" s="41"/>
      <c r="M444" s="237" t="s">
        <v>1</v>
      </c>
      <c r="N444" s="238" t="s">
        <v>40</v>
      </c>
      <c r="O444" s="88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41" t="s">
        <v>183</v>
      </c>
      <c r="AT444" s="241" t="s">
        <v>143</v>
      </c>
      <c r="AU444" s="241" t="s">
        <v>83</v>
      </c>
      <c r="AY444" s="14" t="s">
        <v>140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4" t="s">
        <v>83</v>
      </c>
      <c r="BK444" s="242">
        <f>ROUND(I444*H444,2)</f>
        <v>0</v>
      </c>
      <c r="BL444" s="14" t="s">
        <v>183</v>
      </c>
      <c r="BM444" s="241" t="s">
        <v>1279</v>
      </c>
    </row>
    <row r="445" s="12" customFormat="1" ht="25.92" customHeight="1">
      <c r="A445" s="12"/>
      <c r="B445" s="213"/>
      <c r="C445" s="214"/>
      <c r="D445" s="215" t="s">
        <v>74</v>
      </c>
      <c r="E445" s="216" t="s">
        <v>1280</v>
      </c>
      <c r="F445" s="216" t="s">
        <v>1281</v>
      </c>
      <c r="G445" s="214"/>
      <c r="H445" s="214"/>
      <c r="I445" s="217"/>
      <c r="J445" s="218">
        <f>BK445</f>
        <v>0</v>
      </c>
      <c r="K445" s="214"/>
      <c r="L445" s="219"/>
      <c r="M445" s="220"/>
      <c r="N445" s="221"/>
      <c r="O445" s="221"/>
      <c r="P445" s="222">
        <f>P446</f>
        <v>0</v>
      </c>
      <c r="Q445" s="221"/>
      <c r="R445" s="222">
        <f>R446</f>
        <v>0</v>
      </c>
      <c r="S445" s="221"/>
      <c r="T445" s="223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147</v>
      </c>
      <c r="AT445" s="225" t="s">
        <v>74</v>
      </c>
      <c r="AU445" s="225" t="s">
        <v>75</v>
      </c>
      <c r="AY445" s="224" t="s">
        <v>140</v>
      </c>
      <c r="BK445" s="226">
        <f>BK446</f>
        <v>0</v>
      </c>
    </row>
    <row r="446" s="2" customFormat="1" ht="21.75" customHeight="1">
      <c r="A446" s="35"/>
      <c r="B446" s="36"/>
      <c r="C446" s="229" t="s">
        <v>1282</v>
      </c>
      <c r="D446" s="229" t="s">
        <v>143</v>
      </c>
      <c r="E446" s="230" t="s">
        <v>1283</v>
      </c>
      <c r="F446" s="231" t="s">
        <v>1284</v>
      </c>
      <c r="G446" s="232" t="s">
        <v>246</v>
      </c>
      <c r="H446" s="233">
        <v>1</v>
      </c>
      <c r="I446" s="234"/>
      <c r="J446" s="235">
        <f>ROUND(I446*H446,2)</f>
        <v>0</v>
      </c>
      <c r="K446" s="236"/>
      <c r="L446" s="41"/>
      <c r="M446" s="237" t="s">
        <v>1</v>
      </c>
      <c r="N446" s="238" t="s">
        <v>40</v>
      </c>
      <c r="O446" s="88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41" t="s">
        <v>183</v>
      </c>
      <c r="AT446" s="241" t="s">
        <v>143</v>
      </c>
      <c r="AU446" s="241" t="s">
        <v>83</v>
      </c>
      <c r="AY446" s="14" t="s">
        <v>140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4" t="s">
        <v>83</v>
      </c>
      <c r="BK446" s="242">
        <f>ROUND(I446*H446,2)</f>
        <v>0</v>
      </c>
      <c r="BL446" s="14" t="s">
        <v>183</v>
      </c>
      <c r="BM446" s="241" t="s">
        <v>1285</v>
      </c>
    </row>
    <row r="447" s="12" customFormat="1" ht="25.92" customHeight="1">
      <c r="A447" s="12"/>
      <c r="B447" s="213"/>
      <c r="C447" s="214"/>
      <c r="D447" s="215" t="s">
        <v>74</v>
      </c>
      <c r="E447" s="216" t="s">
        <v>1286</v>
      </c>
      <c r="F447" s="216" t="s">
        <v>1287</v>
      </c>
      <c r="G447" s="214"/>
      <c r="H447" s="214"/>
      <c r="I447" s="217"/>
      <c r="J447" s="218">
        <f>BK447</f>
        <v>0</v>
      </c>
      <c r="K447" s="214"/>
      <c r="L447" s="219"/>
      <c r="M447" s="220"/>
      <c r="N447" s="221"/>
      <c r="O447" s="221"/>
      <c r="P447" s="222">
        <f>P448+P450+P452</f>
        <v>0</v>
      </c>
      <c r="Q447" s="221"/>
      <c r="R447" s="222">
        <f>R448+R450+R452</f>
        <v>0</v>
      </c>
      <c r="S447" s="221"/>
      <c r="T447" s="223">
        <f>T448+T450+T452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169</v>
      </c>
      <c r="AT447" s="225" t="s">
        <v>74</v>
      </c>
      <c r="AU447" s="225" t="s">
        <v>75</v>
      </c>
      <c r="AY447" s="224" t="s">
        <v>140</v>
      </c>
      <c r="BK447" s="226">
        <f>BK448+BK450+BK452</f>
        <v>0</v>
      </c>
    </row>
    <row r="448" s="12" customFormat="1" ht="22.8" customHeight="1">
      <c r="A448" s="12"/>
      <c r="B448" s="213"/>
      <c r="C448" s="214"/>
      <c r="D448" s="215" t="s">
        <v>74</v>
      </c>
      <c r="E448" s="227" t="s">
        <v>1288</v>
      </c>
      <c r="F448" s="227" t="s">
        <v>1289</v>
      </c>
      <c r="G448" s="214"/>
      <c r="H448" s="214"/>
      <c r="I448" s="217"/>
      <c r="J448" s="228">
        <f>BK448</f>
        <v>0</v>
      </c>
      <c r="K448" s="214"/>
      <c r="L448" s="219"/>
      <c r="M448" s="220"/>
      <c r="N448" s="221"/>
      <c r="O448" s="221"/>
      <c r="P448" s="222">
        <f>P449</f>
        <v>0</v>
      </c>
      <c r="Q448" s="221"/>
      <c r="R448" s="222">
        <f>R449</f>
        <v>0</v>
      </c>
      <c r="S448" s="221"/>
      <c r="T448" s="223">
        <f>T449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4" t="s">
        <v>169</v>
      </c>
      <c r="AT448" s="225" t="s">
        <v>74</v>
      </c>
      <c r="AU448" s="225" t="s">
        <v>83</v>
      </c>
      <c r="AY448" s="224" t="s">
        <v>140</v>
      </c>
      <c r="BK448" s="226">
        <f>BK449</f>
        <v>0</v>
      </c>
    </row>
    <row r="449" s="2" customFormat="1" ht="21.75" customHeight="1">
      <c r="A449" s="35"/>
      <c r="B449" s="36"/>
      <c r="C449" s="229" t="s">
        <v>1290</v>
      </c>
      <c r="D449" s="229" t="s">
        <v>143</v>
      </c>
      <c r="E449" s="230" t="s">
        <v>1291</v>
      </c>
      <c r="F449" s="231" t="s">
        <v>1292</v>
      </c>
      <c r="G449" s="232" t="s">
        <v>1293</v>
      </c>
      <c r="H449" s="233">
        <v>1</v>
      </c>
      <c r="I449" s="234"/>
      <c r="J449" s="235">
        <f>ROUND(I449*H449,2)</f>
        <v>0</v>
      </c>
      <c r="K449" s="236"/>
      <c r="L449" s="41"/>
      <c r="M449" s="237" t="s">
        <v>1</v>
      </c>
      <c r="N449" s="238" t="s">
        <v>40</v>
      </c>
      <c r="O449" s="88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41" t="s">
        <v>1294</v>
      </c>
      <c r="AT449" s="241" t="s">
        <v>143</v>
      </c>
      <c r="AU449" s="241" t="s">
        <v>85</v>
      </c>
      <c r="AY449" s="14" t="s">
        <v>140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4" t="s">
        <v>83</v>
      </c>
      <c r="BK449" s="242">
        <f>ROUND(I449*H449,2)</f>
        <v>0</v>
      </c>
      <c r="BL449" s="14" t="s">
        <v>1294</v>
      </c>
      <c r="BM449" s="241" t="s">
        <v>1295</v>
      </c>
    </row>
    <row r="450" s="12" customFormat="1" ht="22.8" customHeight="1">
      <c r="A450" s="12"/>
      <c r="B450" s="213"/>
      <c r="C450" s="214"/>
      <c r="D450" s="215" t="s">
        <v>74</v>
      </c>
      <c r="E450" s="227" t="s">
        <v>1296</v>
      </c>
      <c r="F450" s="227" t="s">
        <v>1297</v>
      </c>
      <c r="G450" s="214"/>
      <c r="H450" s="214"/>
      <c r="I450" s="217"/>
      <c r="J450" s="228">
        <f>BK450</f>
        <v>0</v>
      </c>
      <c r="K450" s="214"/>
      <c r="L450" s="219"/>
      <c r="M450" s="220"/>
      <c r="N450" s="221"/>
      <c r="O450" s="221"/>
      <c r="P450" s="222">
        <f>P451</f>
        <v>0</v>
      </c>
      <c r="Q450" s="221"/>
      <c r="R450" s="222">
        <f>R451</f>
        <v>0</v>
      </c>
      <c r="S450" s="221"/>
      <c r="T450" s="223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4" t="s">
        <v>169</v>
      </c>
      <c r="AT450" s="225" t="s">
        <v>74</v>
      </c>
      <c r="AU450" s="225" t="s">
        <v>83</v>
      </c>
      <c r="AY450" s="224" t="s">
        <v>140</v>
      </c>
      <c r="BK450" s="226">
        <f>BK451</f>
        <v>0</v>
      </c>
    </row>
    <row r="451" s="2" customFormat="1" ht="16.5" customHeight="1">
      <c r="A451" s="35"/>
      <c r="B451" s="36"/>
      <c r="C451" s="229" t="s">
        <v>1298</v>
      </c>
      <c r="D451" s="229" t="s">
        <v>143</v>
      </c>
      <c r="E451" s="230" t="s">
        <v>1299</v>
      </c>
      <c r="F451" s="231" t="s">
        <v>1300</v>
      </c>
      <c r="G451" s="232" t="s">
        <v>1293</v>
      </c>
      <c r="H451" s="233">
        <v>1</v>
      </c>
      <c r="I451" s="234"/>
      <c r="J451" s="235">
        <f>ROUND(I451*H451,2)</f>
        <v>0</v>
      </c>
      <c r="K451" s="236"/>
      <c r="L451" s="41"/>
      <c r="M451" s="237" t="s">
        <v>1</v>
      </c>
      <c r="N451" s="238" t="s">
        <v>40</v>
      </c>
      <c r="O451" s="88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41" t="s">
        <v>1294</v>
      </c>
      <c r="AT451" s="241" t="s">
        <v>143</v>
      </c>
      <c r="AU451" s="241" t="s">
        <v>85</v>
      </c>
      <c r="AY451" s="14" t="s">
        <v>140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4" t="s">
        <v>83</v>
      </c>
      <c r="BK451" s="242">
        <f>ROUND(I451*H451,2)</f>
        <v>0</v>
      </c>
      <c r="BL451" s="14" t="s">
        <v>1294</v>
      </c>
      <c r="BM451" s="241" t="s">
        <v>1301</v>
      </c>
    </row>
    <row r="452" s="12" customFormat="1" ht="22.8" customHeight="1">
      <c r="A452" s="12"/>
      <c r="B452" s="213"/>
      <c r="C452" s="214"/>
      <c r="D452" s="215" t="s">
        <v>74</v>
      </c>
      <c r="E452" s="227" t="s">
        <v>1302</v>
      </c>
      <c r="F452" s="227" t="s">
        <v>1303</v>
      </c>
      <c r="G452" s="214"/>
      <c r="H452" s="214"/>
      <c r="I452" s="217"/>
      <c r="J452" s="228">
        <f>BK452</f>
        <v>0</v>
      </c>
      <c r="K452" s="214"/>
      <c r="L452" s="219"/>
      <c r="M452" s="220"/>
      <c r="N452" s="221"/>
      <c r="O452" s="221"/>
      <c r="P452" s="222">
        <f>P453</f>
        <v>0</v>
      </c>
      <c r="Q452" s="221"/>
      <c r="R452" s="222">
        <f>R453</f>
        <v>0</v>
      </c>
      <c r="S452" s="221"/>
      <c r="T452" s="223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4" t="s">
        <v>169</v>
      </c>
      <c r="AT452" s="225" t="s">
        <v>74</v>
      </c>
      <c r="AU452" s="225" t="s">
        <v>83</v>
      </c>
      <c r="AY452" s="224" t="s">
        <v>140</v>
      </c>
      <c r="BK452" s="226">
        <f>BK453</f>
        <v>0</v>
      </c>
    </row>
    <row r="453" s="2" customFormat="1" ht="16.5" customHeight="1">
      <c r="A453" s="35"/>
      <c r="B453" s="36"/>
      <c r="C453" s="229" t="s">
        <v>1304</v>
      </c>
      <c r="D453" s="229" t="s">
        <v>143</v>
      </c>
      <c r="E453" s="230" t="s">
        <v>1305</v>
      </c>
      <c r="F453" s="231" t="s">
        <v>1306</v>
      </c>
      <c r="G453" s="232" t="s">
        <v>1293</v>
      </c>
      <c r="H453" s="233">
        <v>1</v>
      </c>
      <c r="I453" s="234"/>
      <c r="J453" s="235">
        <f>ROUND(I453*H453,2)</f>
        <v>0</v>
      </c>
      <c r="K453" s="236"/>
      <c r="L453" s="41"/>
      <c r="M453" s="255" t="s">
        <v>1</v>
      </c>
      <c r="N453" s="256" t="s">
        <v>40</v>
      </c>
      <c r="O453" s="257"/>
      <c r="P453" s="258">
        <f>O453*H453</f>
        <v>0</v>
      </c>
      <c r="Q453" s="258">
        <v>0</v>
      </c>
      <c r="R453" s="258">
        <f>Q453*H453</f>
        <v>0</v>
      </c>
      <c r="S453" s="258">
        <v>0</v>
      </c>
      <c r="T453" s="25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41" t="s">
        <v>1294</v>
      </c>
      <c r="AT453" s="241" t="s">
        <v>143</v>
      </c>
      <c r="AU453" s="241" t="s">
        <v>85</v>
      </c>
      <c r="AY453" s="14" t="s">
        <v>140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4" t="s">
        <v>83</v>
      </c>
      <c r="BK453" s="242">
        <f>ROUND(I453*H453,2)</f>
        <v>0</v>
      </c>
      <c r="BL453" s="14" t="s">
        <v>1294</v>
      </c>
      <c r="BM453" s="241" t="s">
        <v>1307</v>
      </c>
    </row>
    <row r="454" s="2" customFormat="1" ht="6.96" customHeight="1">
      <c r="A454" s="35"/>
      <c r="B454" s="63"/>
      <c r="C454" s="64"/>
      <c r="D454" s="64"/>
      <c r="E454" s="64"/>
      <c r="F454" s="64"/>
      <c r="G454" s="64"/>
      <c r="H454" s="64"/>
      <c r="I454" s="176"/>
      <c r="J454" s="64"/>
      <c r="K454" s="64"/>
      <c r="L454" s="41"/>
      <c r="M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</sheetData>
  <sheetProtection sheet="1" autoFilter="0" formatColumns="0" formatRows="0" objects="1" scenarios="1" spinCount="100000" saltValue="Uh1/PumPzYDEiFgfqKgIaQ3hojDGu+IszmwW/mv/vJT9i1iB+kHUyE0e1UG0ivsmR+u6IRMaty0Safmq33qP/g==" hashValue="uHsgHz7nQjVTKYdYFKptUT2ym3K3g0a/JSDQPMpxvFJcg+qWrC5Z5yEadaPfVdfQIAJ78c5E+qc07kxy8OQ2lg==" algorithmName="SHA-512" password="CC35"/>
  <autoFilter ref="C146:K453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2021-02-25T11:50:52Z</dcterms:created>
  <dcterms:modified xsi:type="dcterms:W3CDTF">2021-02-25T11:50:56Z</dcterms:modified>
</cp:coreProperties>
</file>