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IO01 SO01, SO02" sheetId="2" r:id="rId2"/>
    <sheet name="IO01 SO03a SO03" sheetId="3" r:id="rId3"/>
    <sheet name="IO02" sheetId="4" r:id="rId4"/>
    <sheet name="IO05" sheetId="5" r:id="rId5"/>
    <sheet name="SO01_A00+B00" sheetId="6" r:id="rId6"/>
    <sheet name="SO01_D00" sheetId="7" r:id="rId7"/>
    <sheet name="SO01_F00" sheetId="8" r:id="rId8"/>
    <sheet name="SO01_H00" sheetId="9" r:id="rId9"/>
    <sheet name="SO01_J00" sheetId="10" r:id="rId10"/>
    <sheet name="SO02_A00+B00" sheetId="11" r:id="rId11"/>
    <sheet name="SO02_D00" sheetId="12" r:id="rId12"/>
    <sheet name="SO02_F00" sheetId="13" r:id="rId13"/>
    <sheet name="SO02_H00" sheetId="14" r:id="rId14"/>
    <sheet name="SO02_J00" sheetId="15" r:id="rId15"/>
    <sheet name="SO03_A00+B00" sheetId="16" r:id="rId16"/>
    <sheet name="SO03_D00" sheetId="17" r:id="rId17"/>
    <sheet name="SO03_F00" sheetId="18" r:id="rId18"/>
    <sheet name="SO03_H00" sheetId="19" r:id="rId19"/>
    <sheet name="SO03_J00" sheetId="20" r:id="rId20"/>
    <sheet name="SO04" sheetId="21" r:id="rId21"/>
  </sheets>
  <definedNames/>
  <calcPr fullCalcOnLoad="1"/>
</workbook>
</file>

<file path=xl/sharedStrings.xml><?xml version="1.0" encoding="utf-8"?>
<sst xmlns="http://schemas.openxmlformats.org/spreadsheetml/2006/main" count="24535" uniqueCount="2794">
  <si>
    <t>Rekapitulace ceny</t>
  </si>
  <si>
    <t>Stavba: 1 - Sociální bydlení města Liberce Na Žižkově - Projektová dokumentace</t>
  </si>
  <si>
    <t xml:space="preserve">Varianta: IV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</si>
  <si>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</si>
  <si>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</si>
  <si>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</si>
  <si>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</si>
  <si>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</si>
  <si>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</si>
  <si>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</si>
  <si>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</si>
  <si>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</si>
  <si>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</si>
  <si>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</si>
  <si>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</t>
  </si>
  <si>
    <t>Sociální bydlení města Liberce Na Žižkově - Projektová dokumentace</t>
  </si>
  <si>
    <t>O</t>
  </si>
  <si>
    <t>Rozpočet:</t>
  </si>
  <si>
    <t>0,00</t>
  </si>
  <si>
    <t>15,00</t>
  </si>
  <si>
    <t>21,00</t>
  </si>
  <si>
    <t>3</t>
  </si>
  <si>
    <t>2</t>
  </si>
  <si>
    <t>IO01 SO01, SO02</t>
  </si>
  <si>
    <t>Vnější kanalizace a vodovod</t>
  </si>
  <si>
    <t>Typ</t>
  </si>
  <si>
    <t>0</t>
  </si>
  <si>
    <t>Poř. číslo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</si>
  <si>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</si>
  <si>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</si>
  <si>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</si>
  <si>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</si>
  <si>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</si>
  <si>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</si>
  <si>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</si>
  <si>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</si>
  <si>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</si>
  <si>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</si>
  <si>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</si>
  <si>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</si>
  <si>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</si>
  <si>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</si>
  <si>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Zemní práce</t>
  </si>
  <si>
    <t>P</t>
  </si>
  <si>
    <t>132200112RAC</t>
  </si>
  <si>
    <t/>
  </si>
  <si>
    <t>Hloubení zapaž.rýh šířky.do 200 cm v hornině.1-4, pažení, odvoz 10 km, uložení na skládku</t>
  </si>
  <si>
    <t>M3</t>
  </si>
  <si>
    <t>PP</t>
  </si>
  <si>
    <t>VV</t>
  </si>
  <si>
    <t>TS</t>
  </si>
  <si>
    <t>174100050RAC</t>
  </si>
  <si>
    <t>Zásyp jam,rýh a šachet štěrkopískem, dovoz štěrkopísku ze vzdálenosti 10 km</t>
  </si>
  <si>
    <t>175100020RAC</t>
  </si>
  <si>
    <t>Obsyp potrubí štěrkopískem, dovoz štěrkopísku ze vzdálenosti 10 km</t>
  </si>
  <si>
    <t>Vodorovné konstrukce</t>
  </si>
  <si>
    <t>451572111RK4</t>
  </si>
  <si>
    <t>Lože pod potrubí z kameniva těženého 0 - 4 mm, kraj Královehradecký</t>
  </si>
  <si>
    <t>8</t>
  </si>
  <si>
    <t>452111121R00</t>
  </si>
  <si>
    <t>Osazení betonových pražců plochy do 500 cm2</t>
  </si>
  <si>
    <t>KUS</t>
  </si>
  <si>
    <t>452311131R00</t>
  </si>
  <si>
    <t>Desky podkladní pod potrubí z betonu C 12/15</t>
  </si>
  <si>
    <t>452386111R00</t>
  </si>
  <si>
    <t>Vyrovnávací prstence z betonu C -/7,5 výšky 100 mm</t>
  </si>
  <si>
    <t>7</t>
  </si>
  <si>
    <t>59211005.00</t>
  </si>
  <si>
    <t>Ukládací pražec pod troubu</t>
  </si>
  <si>
    <t>899623141R00</t>
  </si>
  <si>
    <t>Obetonování potrubí nebo zdiva stok betonem C12/15</t>
  </si>
  <si>
    <t>722</t>
  </si>
  <si>
    <t>Vnitřní vodovod</t>
  </si>
  <si>
    <t>25</t>
  </si>
  <si>
    <t>722172316R00</t>
  </si>
  <si>
    <t>Potrubí z PPR, D 63x8,6 mm, PN 16, vč.zed.výpom.</t>
  </si>
  <si>
    <t>M</t>
  </si>
  <si>
    <t>21</t>
  </si>
  <si>
    <t>722235116R00</t>
  </si>
  <si>
    <t>Kohout vod.kul.,vnitř.-vnitř.z DN 50</t>
  </si>
  <si>
    <t>23</t>
  </si>
  <si>
    <t>722236516R00</t>
  </si>
  <si>
    <t>Filtr vod.,vnitřní závity DN 50</t>
  </si>
  <si>
    <t>22</t>
  </si>
  <si>
    <t>722236626R00</t>
  </si>
  <si>
    <t>Klapka vod.zpět.pružin.,DN 50</t>
  </si>
  <si>
    <t>24</t>
  </si>
  <si>
    <t>722265116R00</t>
  </si>
  <si>
    <t>Vodoměr fakturační DN25x260mm, Qn 6,0</t>
  </si>
  <si>
    <t>26</t>
  </si>
  <si>
    <t>998722102R00</t>
  </si>
  <si>
    <t>Přesun hmot pro vnitřní vodovod, výšky do 12 m</t>
  </si>
  <si>
    <t>T</t>
  </si>
  <si>
    <t>Trubní vedení</t>
  </si>
  <si>
    <t>15</t>
  </si>
  <si>
    <t>42228156R</t>
  </si>
  <si>
    <t>HAWLE šoupátko 2510 DN 2" pro dom.příp. - voda</t>
  </si>
  <si>
    <t>14</t>
  </si>
  <si>
    <t>42273380R</t>
  </si>
  <si>
    <t>HAWLE pas navrtávací 3510 DN 100 - 50, pro vodu</t>
  </si>
  <si>
    <t>16</t>
  </si>
  <si>
    <t>42291010R</t>
  </si>
  <si>
    <t>HAWLE souprava zemní DN 50 1,5m</t>
  </si>
  <si>
    <t>17</t>
  </si>
  <si>
    <t>422935301R</t>
  </si>
  <si>
    <t>HAWLE spojka DN 50, PN 16</t>
  </si>
  <si>
    <t>12</t>
  </si>
  <si>
    <t>597106002</t>
  </si>
  <si>
    <t>Trouba kamenin.glazov. dl.1000, DN 200 mm, montáž trub kameninových, pryž. kroužek, tvarovek</t>
  </si>
  <si>
    <t>18</t>
  </si>
  <si>
    <t>722171216R00</t>
  </si>
  <si>
    <t>Potrubí z PEHD, D 63 x 5,8 mm</t>
  </si>
  <si>
    <t>13</t>
  </si>
  <si>
    <t>892581111R00</t>
  </si>
  <si>
    <t>Zkouška těsnosti kanalizace DN do 300, vodou</t>
  </si>
  <si>
    <t>11</t>
  </si>
  <si>
    <t>894310040R01</t>
  </si>
  <si>
    <t>Úprava stávající stoky, napojení na stávající, splaškovou kanalizační stoku DN25KAM</t>
  </si>
  <si>
    <t>KPL</t>
  </si>
  <si>
    <t>894412311RAA</t>
  </si>
  <si>
    <t>Šachta, DN 1000 stěna 120 mm, dno přímé V max. 40, hloubka dna 1,2 m poklop litina 12,5 t</t>
  </si>
  <si>
    <t>19</t>
  </si>
  <si>
    <t>899721112R00</t>
  </si>
  <si>
    <t>Fólie výstražná z PVC bílá, šířka 30 cm</t>
  </si>
  <si>
    <t>99</t>
  </si>
  <si>
    <t>Staveništní přesun hmot</t>
  </si>
  <si>
    <t>20</t>
  </si>
  <si>
    <t>998276118R00</t>
  </si>
  <si>
    <t>Přesun hmot, trubní vedení plastová, příplatek 5km</t>
  </si>
  <si>
    <t>IO01 SO03a SO03</t>
  </si>
  <si>
    <t>IO02</t>
  </si>
  <si>
    <t>Likvidace dešťových vod</t>
  </si>
  <si>
    <t>115100001RAA</t>
  </si>
  <si>
    <t>Čerpání vody na výšku 10 m, do 500 l, včetně pohotovosti čerpací soupravy</t>
  </si>
  <si>
    <t>h</t>
  </si>
  <si>
    <t>131100110RAC</t>
  </si>
  <si>
    <t>Hloubení zapažených jam v hornině1-4, pažení, odvoz do 10 km, uložení na skládku</t>
  </si>
  <si>
    <t>Základy,zvláštní zakládání</t>
  </si>
  <si>
    <t>273320030RAA</t>
  </si>
  <si>
    <t>Základová deska ŽB z betonu C 16/20, vč.bednění, výztuž 90 kg/m3, štěrkopískový polštář 15 cm</t>
  </si>
  <si>
    <t>R01</t>
  </si>
  <si>
    <t>Akumulační nádrž 5,7x5,0x2,00 už. objem 35,0m3, vč. dopravy a montáže, skruží</t>
  </si>
  <si>
    <t>R02</t>
  </si>
  <si>
    <t>Retenční a vsakovací nadrž V= 116,5m3, RŠ s regul.odtokem 10,28l,geotextilie vč.dopravy</t>
  </si>
  <si>
    <t>28611260.A11</t>
  </si>
  <si>
    <t>Trubka kanalizační KGEM SN12 PVC 160, vč. tvarovek</t>
  </si>
  <si>
    <t>28611266.A11</t>
  </si>
  <si>
    <t>Trubka kanalizační KGEM SN 12 PVC 250, vč. tvarovek</t>
  </si>
  <si>
    <t>871313121R00</t>
  </si>
  <si>
    <t>Montáž trub z plastu, gumový kroužek, DN 150</t>
  </si>
  <si>
    <t>871353121R00</t>
  </si>
  <si>
    <t>Montáž trub z plastu, gumový kroužek, DN 250</t>
  </si>
  <si>
    <t>894411010RAG</t>
  </si>
  <si>
    <t>Vpusť uliční z dílců DN 450,s odkalištěm,napojení, DN 150, mříž litina 500x500 EUROPA 40 t, hl.1,67 m</t>
  </si>
  <si>
    <t>894412311RAB</t>
  </si>
  <si>
    <t>Šachta, DN 1000 stěna 120 mm, dno přímé V max. 40, hloubka dna 1,5-2 m poklop litina 40 t</t>
  </si>
  <si>
    <t>Šachta wavin TEGRA 600/400mm dno přímé , pro potrubí KG150,hloubka 1,5-2m, poklop litina</t>
  </si>
  <si>
    <t>998276101R00</t>
  </si>
  <si>
    <t>Přesun hmot, trubní vedení plastová, otevř. výkop</t>
  </si>
  <si>
    <t>M23</t>
  </si>
  <si>
    <t>Montáže potrubí</t>
  </si>
  <si>
    <t>230170014R00</t>
  </si>
  <si>
    <t>Zkouška těsnosti potrubí, DN 150 - 200</t>
  </si>
  <si>
    <t>230170015R00</t>
  </si>
  <si>
    <t>Zkouška těsnosti potrubí, DN 250 - 350</t>
  </si>
  <si>
    <t>IO05</t>
  </si>
  <si>
    <t>Dopravní řešení</t>
  </si>
  <si>
    <t>Všeobecné konstrukce a práce</t>
  </si>
  <si>
    <t>014102</t>
  </si>
  <si>
    <t>POPLATKY ZA SKLÁDKU - skládka zajištěna dodavatelem stavby - položka obsahuje poplatky za uložení vyjmutého a přebytečného materiálu</t>
  </si>
  <si>
    <t>(1995*0.05)+14*2+139.24+266.6+31+163+8.6=736,190 [A]</t>
  </si>
  <si>
    <t>zahrnuje veškeré poplatky provozovateli skládky související s uložením odpadu na skládce.</t>
  </si>
  <si>
    <t>02520</t>
  </si>
  <si>
    <t>ZKOUŠENÍ MATERIÁLŮ NEZÁVISLOU ZKUŠEBNOU - provedení zkoušek únosnosti pod novou konstrukcí</t>
  </si>
  <si>
    <t>KS</t>
  </si>
  <si>
    <t>zahrnuje veškeré náklady spojené s objednatelem požadovanými zkouškami</t>
  </si>
  <si>
    <t>02710</t>
  </si>
  <si>
    <t>POMOC PRÁCE ZŘÍZ NEBO ZAJIŠŤ OBJÍŽĎKY A PŘÍSTUP CESTY - kompletní provedení dle harmonogramu dodavatele dopravně inženýrských opatření (vč. návrhu, schválení, osazení, přesunů a odstranění) - dlepostu</t>
  </si>
  <si>
    <t>pu prací dodavatele vč. případných provizorních přístupů  
~</t>
  </si>
  <si>
    <t>zahrnuje veškeré náklady spojené s objednatelem požadovanými zařízeními</t>
  </si>
  <si>
    <t>02730</t>
  </si>
  <si>
    <t>POMOC PRÁCE ZŘÍZ NEBO ZAJIŠŤ OCHRANU INŽENÝRSKÝCH SÍTÍ - podrobné vytyčení vedení na stavbě a práce spojené s ochrannou respektive prováděním dle podmínek SP</t>
  </si>
  <si>
    <t>02911</t>
  </si>
  <si>
    <t>OSTATNÍ POŽADAVKY - GEODETICKÉ ZAMĚŘENÍ - geodetické zaměření, vytyčení stavby a zaměření skutečného provedení</t>
  </si>
  <si>
    <t>zahrnuje veškeré náklady spojené s objednatelem požadovanými pracemi</t>
  </si>
  <si>
    <t>02940</t>
  </si>
  <si>
    <t>OSTATNÍ POŽADAVKY - VYPRACOVÁNÍ DOKUMENTACE - vypracování realizační dokumentace - řešení detailů dle požadavků dodavatele - vypracování dokumentace skutečného provedení, zpracování geometrického plán</t>
  </si>
  <si>
    <t>u + DTM  
~</t>
  </si>
  <si>
    <t>11090</t>
  </si>
  <si>
    <t>VŠEOBECNÉ VYKLIZENÍ OSTATNÍCH PLOCH - včetně nakládky a odvozu materiálu</t>
  </si>
  <si>
    <t>M2</t>
  </si>
  <si>
    <t>hodnota dle výkresové dokumentace  
(444+266+62+245+358+127+400+12+32+7.4+42)=1 995,400 [A]</t>
  </si>
  <si>
    <t>zahrnuje odstranění všech překážek pro uskutečnění stavby</t>
  </si>
  <si>
    <t>112014</t>
  </si>
  <si>
    <t>KÁCENÍ STROMŮ D KMENE DO 0,5M S ODSTRANĚNÍM PAŘEZŮ, ODVOZ DO 5KM - včetně nakládky a odvozu na skládku zajištěnou dodavatelem</t>
  </si>
  <si>
    <t>Kácení stromů se měří v [ks] poražených stromů (průměr stromů se měří v místě řezu) a zahrnuje zejména:  
- poražení stromu a osekání větví  
- spálení větví na hromadách nebo štěpkování  
- dopravu a uložení kmenů, případné další práce s nimi dle pokynů zadávací dokumentace  
Odstranění pařezů se měří v [ks] vytrhaných nebo vykopaných pařezů a zahrnuje zejména:  
- vytrhání nebo vykopání pařezů  
- veškeré zemní práce spojené s odstraněním pařezů  
- dopravu a uložení pařezů, případně další práce s nimi dle pokynů zadávací dokumentace  
- zásyp jam po pařezech</t>
  </si>
  <si>
    <t>113137</t>
  </si>
  <si>
    <t>ODSTRANĚNÍ KRYTU ZPEVNĚNÝCH PLOCH S ASFALT POJIVEM, ODVOZ DO 16KM - včetně nakládky a odvozu na skládku zajištěnou dodavatele</t>
  </si>
  <si>
    <t>444*0.12+(266+62+245)*0.15=139,230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</si>
  <si>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</si>
  <si>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32</t>
  </si>
  <si>
    <t>11318</t>
  </si>
  <si>
    <t>ODSTRANĚNÍ KRYTU ZPEVNĚNÝCH PLOCH Z DLAŽDIC - včetně nakládky a odvozu na skládku zajištěnou dodavatelem</t>
  </si>
  <si>
    <t>123*0.07=8,610 [A]</t>
  </si>
  <si>
    <t>113327</t>
  </si>
  <si>
    <t>ODSTRAN PODKL ZPEVNĚNÝCH PLOCH Z KAMENIVA NESTMEL, ODVOZ DO 16KM - včetně nakládky a odvozu na skládku zajištěnou dodavatelem</t>
  </si>
  <si>
    <t>(266+62+245)*0.25+(400+12+32+7.4+42)*0.25=266,600 [A]</t>
  </si>
  <si>
    <t>113524</t>
  </si>
  <si>
    <t>ODSTRANĚNÍ CHODNÍKOVÝCH OBRUBNÍKŮ BETONOVÝCH, ODVOZ DO 5KM - včetně nakládky a odvozu na skládku zajištěnouo dodavatelem</t>
  </si>
  <si>
    <t>dle výkresové části  
349=349,000 [A]</t>
  </si>
  <si>
    <t>113727</t>
  </si>
  <si>
    <t>FRÉZOVÁNÍ ZPEVNĚNÝCH PLOCH ASFALTOVÝCH, ODVOZ DO 16KM - včetně nakládky a odvozu na skládku zajištěnou dodavatelem</t>
  </si>
  <si>
    <t>444*0.07=31,080 [A]</t>
  </si>
  <si>
    <t>12110</t>
  </si>
  <si>
    <t>SEJMUTÍ ORNICE NEBO LESNÍ PŮDY - v rozsahu drobných stávajících ozeleněných ploch - uložení v místě pro zpětné / následné rozprostření</t>
  </si>
  <si>
    <t>dle výkresové části  
90*4*0.15+8*12*0.15=68,400 [A]</t>
  </si>
  <si>
    <t>položka zahrnuje sejmutí ornice bez ohledu na tloušťku vrstvy a její vodorovnou dopravu  
nezahrnuje uložení na trvalou skládku</t>
  </si>
  <si>
    <t>122837</t>
  </si>
  <si>
    <t>ODKOPÁVKY A PROKOPÁVKY OBECNÉ TŘ. II, ODVOZ DO 16KM - kompletní výkopy - zemní práce mimo přímý rozsah výkopů pro komunikaci (obsahuje výkopy pro zdi, úpravy terénu aj. dle výkresové části PD) - včetn</t>
  </si>
  <si>
    <t>ě nakládky a odvozu na skládku zajištěnou dodavatelem  
~</t>
  </si>
  <si>
    <t>dle výkresové části dokumentace  
(12+79)*1.8*2+49*1*1.2+97*0.4=425,200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</si>
  <si>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</si>
  <si>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12383</t>
  </si>
  <si>
    <t>ODKOP PRO SPOD STAVBU SILNIC A ŽELEZNIC TŘ. II - výkopy v rozsahu komunikací - včetně nakládky a odvozu na skládku zajištěnou dodavatelem</t>
  </si>
  <si>
    <t>(266+62+245)*0.2+(400+12+32+7.4+42)*0.1=163,940 [A]</t>
  </si>
  <si>
    <t>17160</t>
  </si>
  <si>
    <t>ULOŽENÍ SYPANINY DO NÁSYPŮ Z HORNIN KAMENITÝCH SE ZHUTNĚNÍM - zásypy mimo položkly vázané s konstrukcí - v případě vhodnosti možno použít původní materiál</t>
  </si>
  <si>
    <t>98*1.25*0.6=73,500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</si>
  <si>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</si>
  <si>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18120</t>
  </si>
  <si>
    <t>ÚPRAVA PLÁNĚ SE ZHUTNĚNÍM V HORNINĚ TŘ. II</t>
  </si>
  <si>
    <t>444+266+62+245+358+127+400+12+32+7.4+42=1 995,400 [A]</t>
  </si>
  <si>
    <t>položka zahrnuje úpravu pláně včetně vyrovnání výškových rozdílů. Míru zhutnění určuje projekt.</t>
  </si>
  <si>
    <t>18220</t>
  </si>
  <si>
    <t>ROZPROSTŘENÍ ORNICE VE SVAHU - použita původní + dokup s dovozem</t>
  </si>
  <si>
    <t>(181+123+119+62)*0.2=97,000 [A]</t>
  </si>
  <si>
    <t>položka zahrnuje:  
nutné přemístění ornice z dočasných skládek vzdálených do 50m  
rozprostření ornice v předepsané tloušťce ve svahu přes 1:5</t>
  </si>
  <si>
    <t>18241</t>
  </si>
  <si>
    <t>ZALOŽENÍ TRÁVNÍKU RUČNÍM VÝSEVEM</t>
  </si>
  <si>
    <t>181+123+119=423,000 [A]</t>
  </si>
  <si>
    <t>Zahrnuje dodání předepsané travní směsi, její výsev na ornici, zalévání, první pokosení, to vše bez ohledu na sklon terénu</t>
  </si>
  <si>
    <t>184B12</t>
  </si>
  <si>
    <t>VYSAZOVÁNÍ STROMŮ LISTNATÝCH S BALEM OBVOD KMENE DO 10CM, VÝŠ DO 1,7M - kompletní provedení vysazení navržených stromů včetně úpravy v bezprostřední blízkosti kmene, zásypu, 1 x mříže</t>
  </si>
  <si>
    <t>Položka vysazování stromů zahrnuje i hloubení jamek (min. rozměry pro stromy min. 1,5 násobek balu výpěstku) s event. výměnou půdy, s hnojením anorganickým hnojivem a přídavkem organického hnojiva min. 5kg pro stromy, zálivku, kůly, chráničky ke stromům nebo ochrana stromů nátěrem a pod.  
Obvod kmene se měří ve výšce 1,00m nad zemí.  
položka zahrnuje veškerý materiál, výrobky a polotovary, včetně mimostaveništní a vnitrostaveništní dopravy (rovněž přesuny), včetně naložení a složení, případně s uložením</t>
  </si>
  <si>
    <t>Základy</t>
  </si>
  <si>
    <t>212036</t>
  </si>
  <si>
    <t>TRATIVODY KOMPLET Z TRUB NEKOV DN DO 150MM, RÝHA TŘ II provedení drénů s napojením na kanalizaci v rozsahu komunikací</t>
  </si>
  <si>
    <t>116+45+12+42=215,000 [A]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</si>
  <si>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</si>
  <si>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Svislé konstrukce</t>
  </si>
  <si>
    <t>31112</t>
  </si>
  <si>
    <t>ZDI A STĚNY PODPĚR A VOLNÉ Z DÍLCŮ ŽELBET - kompletní provedení drobných zídek s vyztužením KARI sítí pr. 10, oka 10x10 - dle upřesnění RDS - včetně základů, bednění a rubového dosypu mimo pol. 17160</t>
  </si>
  <si>
    <t>v ozsahu dle PD  
(17+27+27+16+12+3+12)*0.25*1.7+49*2.1*0.4=89,610 [A]</t>
  </si>
  <si>
    <t>- dodání dílce požadovaného 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</t>
  </si>
  <si>
    <t>327214</t>
  </si>
  <si>
    <t>ZDI OPĚRNÉ, ZÁRUBNÍ, NÁBŘEŽNÍ Z GABIONŮ VČETNĚ KOVOVÉ KONSTRUKCE - kompletní provedení včetně hutněného rubového zásypu nad rámec položky 17160</t>
  </si>
  <si>
    <t>(12+79)*1*1.5=136,500 [A]</t>
  </si>
  <si>
    <t>položka zahrnuje dodávku a osazení drátěných košů s výplní lomovým kamenem (sypaným, skládaným, s úpravou líce)</t>
  </si>
  <si>
    <t>34894</t>
  </si>
  <si>
    <t>ZÁBRADLÍ A ZÁBRADEL ZÍDKY Z KOVU - zábradlí ocelové trubkové třímadlové na gabionové zdi</t>
  </si>
  <si>
    <t>12+79=91,000 [A]</t>
  </si>
  <si>
    <t>- dílenská dokumentace, včetně technologického předpisu spojování,  
- dodání  materiálu  v požadované kvalitě a výroba konstrukce i dílenská (včetně  pomůcek,  přípravků a prostředků pro výrobu) bez ohledu na náročnost a její hmotnost, dílenská montáž,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jakákoliv doprava a manipulace dílců  a  montážních  sestav,  včetně  dopravy konstrukce z výrobny na stavbu,  
- montáž konstrukce na staveništi, včetně montážních prostředků a pomůcek a zednických výpomocí,                              - montážní dokumentace včetně technologického předpisu montáže,  
- výplň, těsnění a tmelení spar a spojů,  
- čištění konstrukce a odstranění všech vrubů (vrypy, otlačeniny a pod.),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dokladů,  
- zřízení kotevních otvorů nebo jam, nejsou-li částí jiné konstrukce, jejich úpravy, očištění a ošetření,  
- osazení kotvení nebo přímo částí konstrukce do podpůrné konstrukce nebo do zeminy,  
- výplň kotevních otvorů  (příp.  podlití  patních  desek)  maltou,  betonem  nebo  jinou speciální hmotou, vyplnění jam zeminou,  
- ošetření kotevní oblasti proti vzniku trhlin, vlivu povětrnosti a pod.,  
- osazení nivelačních značek, včetně jejich zaměření, označení znakem výrobce a vyznačení letopočtu.  
Dokumentace pro zadání stavby může dále předepsat, že cena položky ještě obsahuje například:  
- veškeré druhy protikorozní ochrany a nátěry konstrukcí,  
- žárové zinkování ponorem nebo žárové stříkání (metalizace) kovem,  
- zvláštní spojovací prostředky, rozebíratelnost konstrukce,  
- osazení měřících zařízení a úpravy pro ně  
- ochranná opatření před účinky bludných proudů  
- ochranu před přepětím.</t>
  </si>
  <si>
    <t>35512</t>
  </si>
  <si>
    <t>STOKOVÉ ŽLABY Z DÍLCŮ ZE ŽELEZOBET - kompletní provedení odvodnění nad gabionovou zdí včetně napojení</t>
  </si>
  <si>
    <t>36*0.5*0.6=10,800 [A]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</si>
  <si>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</si>
  <si>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31</t>
  </si>
  <si>
    <t>465921</t>
  </si>
  <si>
    <t>DLAŽBY Z KAMENNÉ MOZAIKY NA SUCHO - provedení zadlážděných pochůzných ploch uvnitř areálu (plochy chodníku při veřejné komunikaci a plochy přímo na tento chodník navazující s krytem z kam. mozaiky) -</t>
  </si>
  <si>
    <t>včetně speciální dlažby pro OSSPO  
~</t>
  </si>
  <si>
    <t>(400+12+32+7.4+42)-431=62,400 [A]</t>
  </si>
  <si>
    <t>položka zahrnuje:  
- nutné zemní práce (svahování, úpravu pláně a pod.)  
- úpravu podkladu  
- dodávku a uložení dlažby z předepsaných dlaždic do předepsaného tvaru  
- spárování, těsnění, tmelení a vyplnění spar případně s vyklínováním  
- úprava povrchu pro odvedení srážkové vody  
- nezahrnuje podklad pod dlažbu, vykazuje se samostatně položkami SD 45</t>
  </si>
  <si>
    <t>30</t>
  </si>
  <si>
    <t>46615</t>
  </si>
  <si>
    <t>DLAŽBY VEGETAČNÍ Z TVÁRNIC Z PLASTICKÝCH HMOT - včetně podkladu a zásypu se zhutněním</t>
  </si>
  <si>
    <t>(358+127)=485,000 [A]</t>
  </si>
  <si>
    <t>položka zahrnuje:  
- povrchovou úpravu podkladu  
- zřízení spojovací vrstvy  
- dodávku a uložení předepsaných dlažebních prvků do předepsaného tvaru  
- spárování, těsnění, tmelení a vyplnění spar případně s vyklínováním  
- úprava povrchu pro odvedení srážkové vody  
- výplň otvorů drnem nebo ornicí s osetím, případně kamenivem  
- výplň spar předepsaným materiálem  
- nutné zemní práce (svahování, úpravu pláně a pod.)  
- nezahrnuje podklad pod dlažbu, vykazuje se samostatně položkami SD 45</t>
  </si>
  <si>
    <t>Komunikace</t>
  </si>
  <si>
    <t>40</t>
  </si>
  <si>
    <t>56140</t>
  </si>
  <si>
    <t>KAMENIVO ZPEVNĚNÉ CEMENTEM . konstrukční vrstva v místech pochůzných i přejízdných ploch s krytem z mozaiky vč. zesílení u vjezdů</t>
  </si>
  <si>
    <t>431*0.1*1.15=49,565 [A]</t>
  </si>
  <si>
    <t>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</si>
  <si>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29</t>
  </si>
  <si>
    <t>56330</t>
  </si>
  <si>
    <t>VOZOVKOVÉ VRSTVY ZE ŠTĚRKODRTI</t>
  </si>
  <si>
    <t>(266+62+245)*0.31+(358+127)*0.34+(400+12+32+7.4+2)*0.25+56*0.3=472,680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</si>
  <si>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</si>
  <si>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33</t>
  </si>
  <si>
    <t>56340</t>
  </si>
  <si>
    <t>VOZOVKOVÉ VRSTVY ZE ŠTĚRKOPÍSKU - provedení svršku mlatového krytu</t>
  </si>
  <si>
    <t>56*0.08=4,480 [A]</t>
  </si>
  <si>
    <t>27</t>
  </si>
  <si>
    <t>572211</t>
  </si>
  <si>
    <t>SPOJOVACÍ POSTŘIK Z ASFALTU DO 0,5KG/M2</t>
  </si>
  <si>
    <t>2*(444+266+62+245)=2 034,000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</si>
  <si>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</si>
  <si>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574A03</t>
  </si>
  <si>
    <t>ASFALTOVÝ BETON PRO OBRUSNÉ VRSTVY ACO 11</t>
  </si>
  <si>
    <t>444*0.04+(266+62+245)*0.04=40,680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</si>
  <si>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</si>
  <si>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28</t>
  </si>
  <si>
    <t>574E06</t>
  </si>
  <si>
    <t>ASFALTOVÝ BETON PRO PODKLADNÍ VRSTVY ACP 16+, 16S</t>
  </si>
  <si>
    <t>(444+266+62+245)*0.07=71,190 [A]</t>
  </si>
  <si>
    <t>41</t>
  </si>
  <si>
    <t>582312</t>
  </si>
  <si>
    <t>DLÁŽDĚNÉ KRYTY Z MOZAIK KOSTEK VÍCEBAREVNÝCH DO LOŽE Z KAMENIVA - kryt chodníku z mozaiky - položka obsahuje komplet plochu vč. prvků pro OSSPO (zahrnuto)</t>
  </si>
  <si>
    <t>431=431,000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</si>
  <si>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</si>
  <si>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Potrubí</t>
  </si>
  <si>
    <t>36</t>
  </si>
  <si>
    <t>89712</t>
  </si>
  <si>
    <t>VPUSŤ KANALIZAČNÍ ULIČNÍ KOMPLETNÍ Z BETONOVÝCH DÍLCŮ - kompletní konstrukce vč. obetonování, zásypu, koše, mříže a napojení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</si>
  <si>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</si>
  <si>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Ostatní konstrukce a práce</t>
  </si>
  <si>
    <t>38</t>
  </si>
  <si>
    <t>91297</t>
  </si>
  <si>
    <t>DOPRAVNÍ ZRCADLO</t>
  </si>
  <si>
    <t>položka zahrnuje:  
- dodání a osazení zrcadla včetně nutných zemních prací  
- předepsaná povrchová úprava  
- vnitrostaveništní a mimostaveništní doprava  
- odrazky plastové nebo z retroreflexní fólie.</t>
  </si>
  <si>
    <t>37</t>
  </si>
  <si>
    <t>914121</t>
  </si>
  <si>
    <t>DOPRAVNÍ ZNAČKY ZÁKLADNÍ VELIKOSTI OCELOVÉ FÓLIE TŘ 1 - DODÁVKA A MONTÁŽ - reflexní včetně sloupku</t>
  </si>
  <si>
    <t>položka zahrnuje:  
- dodávku a montáž značek v požadovaném provedení  
- u dočasných (provizorních) značek a zařízení údržbu po celou dobu trvání funkce, náhradu zničených nebo ztracených kusů, nutnou opravu poškozených částí</t>
  </si>
  <si>
    <t>39</t>
  </si>
  <si>
    <t>915211</t>
  </si>
  <si>
    <t>VODOROVNÉ DOPRAVNÍ ZNAČENÍ PLASTEM HLADKÉ - DODÁVKA A POKLÁDKA - včetně symbolů</t>
  </si>
  <si>
    <t>62*0.25*5.5=85,250 [A]</t>
  </si>
  <si>
    <t>položka zahrnuje:  
- dodání a pokládku nátěrového materiálu (měří se pouze natíraná plocha)  
- předznačení a reflexní úpravu</t>
  </si>
  <si>
    <t>34</t>
  </si>
  <si>
    <t>917223</t>
  </si>
  <si>
    <t>SILNIČNÍ A CHODNÍKOVÉ OBRUBY Z BETONOVÝCH OBRUBNÍKŮ ŠÍŘ 100MM - včetně lože a obsypu</t>
  </si>
  <si>
    <t>78+22+40+50+12=202,000 [A]</t>
  </si>
  <si>
    <t>Položka zahrnuje:  
dodání a pokládku betonových obrubníků o rozměrech předepsaných zadávací dokumentací  
betonové lože i boční betonovou opěrku.</t>
  </si>
  <si>
    <t>35</t>
  </si>
  <si>
    <t>917224</t>
  </si>
  <si>
    <t>SILNIČNÍ A CHODNÍKOVÉ OBRUBY Z BETONOVÝCH OBRUBNÍKŮ ŠÍŘ 150MM - včetně betonového lože a obsypu</t>
  </si>
  <si>
    <t>100+235+621=956,000 [A]</t>
  </si>
  <si>
    <t>Objekt:</t>
  </si>
  <si>
    <t>SO01</t>
  </si>
  <si>
    <t>Novostavba bytového domu - severní krajní vstup</t>
  </si>
  <si>
    <t>O1</t>
  </si>
  <si>
    <t>A00+B00</t>
  </si>
  <si>
    <t>Architektonické + konstrukční řešení</t>
  </si>
  <si>
    <t xml:space="preserve">  A00+B00</t>
  </si>
  <si>
    <t>Odkopávky a prokopávky</t>
  </si>
  <si>
    <t>121101103R00</t>
  </si>
  <si>
    <t>Sejmutí ornice s premístením do 250 m</t>
  </si>
  <si>
    <t>dle v. výkopu   
0,2*405,07</t>
  </si>
  <si>
    <t>Hloubené vykopávky</t>
  </si>
  <si>
    <t>131201113R00</t>
  </si>
  <si>
    <t>Hloubení nezapaž. jam hor.3 do 10000 m3, STROJNE</t>
  </si>
  <si>
    <t>dle v.c. 200   
((139,91+101,61)/2)*1,47   
((101,61+64,32)/2)*1,6   
((81,75+72,462)/2)*1,8   
((72,462+60,6)/2)*1,6   
((87,7+75,7)/2)*2,8   
((75,7+63)/2)*1,6   
((95,6+83)/2)*3,0   
((83+69,01)/2)*1,6</t>
  </si>
  <si>
    <t>132201211R00</t>
  </si>
  <si>
    <t>Hloubení rýh š.do 200 cm hor.3 do 100 m3,STROJNE</t>
  </si>
  <si>
    <t>dle v.základu - statika   
29,89 Z1   
28,27 Z2   
23,98 Z3   
15,8 Z4</t>
  </si>
  <si>
    <t>Premístení výkopku</t>
  </si>
  <si>
    <t>161101103R00</t>
  </si>
  <si>
    <t>Svislé premístiní výkopku z hor.1-4</t>
  </si>
  <si>
    <t>1284,7296+97,94</t>
  </si>
  <si>
    <t>162301101R00</t>
  </si>
  <si>
    <t>Vodorovné premístení výkopku z hor.1-4 do 500 m</t>
  </si>
  <si>
    <t>na mezideponii   
1382,6696   
zpet k zásypu   
570,69386</t>
  </si>
  <si>
    <t>162701105R00</t>
  </si>
  <si>
    <t>Vodorovné premístení výkopku z hor.1-4 do 10000 m</t>
  </si>
  <si>
    <t>162701109R00</t>
  </si>
  <si>
    <t>Príplatek k vod. premístení hor.1-4 za další 1 km</t>
  </si>
  <si>
    <t>811,97574*10</t>
  </si>
  <si>
    <t>167101102R00</t>
  </si>
  <si>
    <t>Nakládání výkopku z hor.1-4 v množství nad 100 m3</t>
  </si>
  <si>
    <t>na mezideponii k zásypu   
570,69386   
na mezideponii k odvozu na skládku   
1382,6696-570,69386</t>
  </si>
  <si>
    <t>199000002R00</t>
  </si>
  <si>
    <t>Poplatek za skládku horniny 1- 4</t>
  </si>
  <si>
    <t>Konstrukce ze zemin</t>
  </si>
  <si>
    <t>171201201R00</t>
  </si>
  <si>
    <t>Uložení sypaniny na skl.-sypanina na výšku pres 2m</t>
  </si>
  <si>
    <t>174101101R00</t>
  </si>
  <si>
    <t>Zásyp jam, rýh, šachet se zhutnením</t>
  </si>
  <si>
    <t>dle v. 200 a rezu   
1284,7296-(78,107*0,3+2,156*2,356*0,776+((3,19+2,441+3,694)/3)*220,91)</t>
  </si>
  <si>
    <t>Povrchové úpravy terénu</t>
  </si>
  <si>
    <t>181101102R00</t>
  </si>
  <si>
    <t>Úprava pláne v hor. 1-4, se zhutnením</t>
  </si>
  <si>
    <t>dle v. výkopu   
405,07</t>
  </si>
  <si>
    <t>182951112RT3</t>
  </si>
  <si>
    <t>Položení geotextilie vcetne upevnení</t>
  </si>
  <si>
    <t>zajištení výkopu - dle v.c. 200   
1.7*(5.12+4.482+4.3+4.7)+2.94*22</t>
  </si>
  <si>
    <t>vcetne dodávky geotextilie a skob</t>
  </si>
  <si>
    <t>273321411R00</t>
  </si>
  <si>
    <t>Železobeton základových desek C 25/30 XC2</t>
  </si>
  <si>
    <t>dle v. tvaru 1.pp - statika   
52,98 D1</t>
  </si>
  <si>
    <t>273351215R00</t>
  </si>
  <si>
    <t>Bednení sten základových desek - zrízení</t>
  </si>
  <si>
    <t>dle v.c. 201   
0,35*63,3</t>
  </si>
  <si>
    <t>273351216R00</t>
  </si>
  <si>
    <t>Bednení sten základových desek - odstranení</t>
  </si>
  <si>
    <t>274272140RT4</t>
  </si>
  <si>
    <t>Zdivo základové z bednicích tvárnic, tl. 30 cm</t>
  </si>
  <si>
    <t>dle v. základu - statika   
1,415*(5,2+11,8+5,2+11,2)   
0,815*(4,4*2+11,2+4,7*2+0,4*2+1,0)   
0,215*(3,4+10,8+3,8*2+3,4)</t>
  </si>
  <si>
    <t>výpln tvárnic betonem C 20/25</t>
  </si>
  <si>
    <t>274321411R00</t>
  </si>
  <si>
    <t>Železobeton základových konstrukcí C 25/30 XC2</t>
  </si>
  <si>
    <t>274361821R00</t>
  </si>
  <si>
    <t>Výztuž základ. konstrukcí z betonárské oceli 10505 (R)</t>
  </si>
  <si>
    <t>dle v. základu - statika   
27041,35/1000   
dle v. tvaru 1.pp - statika   
52,98/100*3,5*7848,985*1,005/1000   
dle v. tvaru 1.np - venk. zídky   
5,40213</t>
  </si>
  <si>
    <t>279323411RT5</t>
  </si>
  <si>
    <t>Železobeton základ. zdí C 25/30 XC4</t>
  </si>
  <si>
    <t>dle v. tvaru 1.np   
19,56</t>
  </si>
  <si>
    <t>XF3 odolnost proti strídavému pusobení mrazu</t>
  </si>
  <si>
    <t>Zdi podperné a volné</t>
  </si>
  <si>
    <t>311237423R00</t>
  </si>
  <si>
    <t>Zdivo z keramických tvárnic broušených, P10, tl. 200 mm</t>
  </si>
  <si>
    <t>atiky   
v.c. 207+300+301   
0,625*(13,7+8,45)*2 nad 4.np   
0,75*(18,45+11,8)*2 nad 3.np</t>
  </si>
  <si>
    <t>311238136R00</t>
  </si>
  <si>
    <t>Zdivo z keramických tvárnic 30 AKU Z P15 na MC 10, tl.300 mm</t>
  </si>
  <si>
    <t>1.np - dle v.c. 203   
(11,2*2+6,45+3,45)*2,86   
-(0,8*1,97*2+0,9*1,97*2)   
2.np+3.np - dle v.c. 204+205   
(11,2+6,45)*2,86*2   
-(0,9*1,97*2+0,8*1,97)*2   
4.np - dle v.c. 206   
7,85*2*2,86   
-(0,9*1,97*2+0,8*1,97)</t>
  </si>
  <si>
    <t>311238138R00</t>
  </si>
  <si>
    <t>Zdivo z keramických tvárnic 25 AKU Z P15 na MC 10, tl.250 mm</t>
  </si>
  <si>
    <t>1.np - dle v.c. 203   
(1,34+4,2+3,25+4,4)*2,86   
-0,9*1,97   
2.np+3.np - dle v.c. 204+205   
(4,4+8,9+4,2)*2,86*2   
-0,9*1,97*4   
4.np - dle v.c. 206   
4,4*2,86</t>
  </si>
  <si>
    <t>311238153R00</t>
  </si>
  <si>
    <t>Zdivo z keramických tvárnic broušených, P15, tl. 240 mm</t>
  </si>
  <si>
    <t>1.np-3.np - dle v.c. 203-205   
11,2*2,86*3</t>
  </si>
  <si>
    <t>311238154R00</t>
  </si>
  <si>
    <t>Zdivo z keramických tvárnic broušených, P15, tl. 300 mm</t>
  </si>
  <si>
    <t>1.np - dle v.c. 203   
(18,45*2+11,8+1,0)*2,86   
-(1,4*2,375*2+2,8*2,375+1,45*2,535+2,8*2,375*3+1,4*2,375)   
2.np - dle v.c. 204+205   
(18,45+18,45+11,8)*2,86*2   
-(1,4*2,375*3+2,8*2,375+2,8*2,375*3+1,4*2,375)*2   
4.np - dle v.c. 206   
(13,7+8,45)*2*2,86   
-(2,8*1,665+1,4*1,665*2+1,4*2,16+2,8*2,16+1,4*1,66+1,0*2,16)</t>
  </si>
  <si>
    <t>311321411R00</t>
  </si>
  <si>
    <t>Železobeton nadzákladových zdí C 25/30 XC1</t>
  </si>
  <si>
    <t>dle v. tvaru 1.pp   
5,31+74,97   
dle v. tavru 1.np   
3,66+0,25+0,35   
dle v. tavru 2.np   
3,66+0,25   
dle v. tavru 3.np   
3,66+0,25+0,35   
dle v. tvaru 4.np   
5,61+0,25</t>
  </si>
  <si>
    <t>311351105R00</t>
  </si>
  <si>
    <t>Bednení nadzákladových zdí oboustranné - zrízení</t>
  </si>
  <si>
    <t>dle v. tvaru 1.pp   
2,7*(18,45+11,8+1,0+1,0+18,45+11,8+11,2*2+4,4+1,4+4,5+0,615+6,45+4,5)*2   
0,3*(1,0+2,155*2)*3+0,25*(1,06+2,155*2)*2   
(2,2+2,0)*2*2*(3,55+0,915)+(1,2+(2,7-0,285)*2)*0,2   
dle v. tvaru 1.np   
(2,0+2,2)*2*3,06*2+0,2*(1,2+2,405*2)   
1,15*1,075*2+0,3*1,075*2+0,2*0,925*2+0,85*0,2+(0,95*2+0,25*2)*1,82+0,175*(0,67+0,67*2)   
dle v. tvaru 2.np   
(2,0+2,2)*2*3,06*2+0,2*(1,2+2,405*2)   
1,15*1,075*2+0,3*1,075*2+0,2*0,925*2+0,85*0,2   
dle v. tvaru 3.np   
(2,0+2,2)*2*3,06*2+0,2*(1,2+2,405*2)   
1,15*1,075*2+0,3*1,075*2+0,2*0,925*2+0,85*0,2+(0,95*2+0,25*2)*1,82+0,175*(0,67+0,67*2)   
dle v. tvaru 4.np   
(2,86+0,2+0,9)*(2,2+2,0)*2*2+0,2*(1,2+2,405*2)   
1,15*1,075*2+0,3*1,075*2+0,2*0,925*2+0,85*0,2   
195,6 venkovní zídky</t>
  </si>
  <si>
    <t>311351106R00</t>
  </si>
  <si>
    <t>Bednení nadzákladových zdí oboustranné-odstranení</t>
  </si>
  <si>
    <t>311361821R00</t>
  </si>
  <si>
    <t>Výztuž nadzáklad. zdí z betonárské oceli 10505 (R)</t>
  </si>
  <si>
    <t>dle v. tvaru 1.pp   
1,46544+20,70132   
dle v. tvaru 1.np   
1,0094+0,06851+0,097   
dle v. tvaru 2.np   
1,0094+0,06851   
dle v. tvaru 3.np   
1,0094+0,06851+0,097   
dle v. tvaru 4.np   
1,55027+0,06851</t>
  </si>
  <si>
    <t>317168111R00</t>
  </si>
  <si>
    <t>Preklad keramický plochý 115x71x1000 mm</t>
  </si>
  <si>
    <t>dle v.c. 202   
1 Pk2c</t>
  </si>
  <si>
    <t>317168112R00</t>
  </si>
  <si>
    <t>Preklad keramický plochý 115x71x1250 mm</t>
  </si>
  <si>
    <t>dle v.c. 202   
10 Pk2a   
dle v.c. 203   
dle v.c. 204   
5 Pk2a   
dle v.c. 205   
5 Pk2a   
dle v.c. 206   
3 Pk2a   
5 Pk2a</t>
  </si>
  <si>
    <t>317168115R00</t>
  </si>
  <si>
    <t>Preklad keramický plochý 115x71x2000 mm</t>
  </si>
  <si>
    <t>dle v.c. 204   
1 Pk2b   
dle v.c. 205   
1 Pk2b</t>
  </si>
  <si>
    <t>317168122R00</t>
  </si>
  <si>
    <t>Preklad keramický plochý 145x71x1250 mm</t>
  </si>
  <si>
    <t>dle v.c. 203   
6 Pk3a   
dle v.c. 204   
6 Pk3a   
dle v.c. 205   
6 Pk3a   
dle v.c. 206   
2 Pk3a</t>
  </si>
  <si>
    <t>317168131R00</t>
  </si>
  <si>
    <t>Preklad keramobetonový 7 vysoký 70x238x1250 mm</t>
  </si>
  <si>
    <t>dle v.c. 203   
3+16 Pk1a   
dle v.c. 204   
6+12 Pk1a   
dle v.c. 205   
6+12 Pk1a   
dle v.c. 206   
12 Pk1a</t>
  </si>
  <si>
    <t>Sloupy a pilíre, stožáry a rámové stojky</t>
  </si>
  <si>
    <t>330321410R00</t>
  </si>
  <si>
    <t>Beton sloupu a pilíru železový C 25/30</t>
  </si>
  <si>
    <t>dle v. tvaru 4.np   
0,32</t>
  </si>
  <si>
    <t>331351101R00</t>
  </si>
  <si>
    <t>Bednení sloupu ctyrúhelníkového prurezu - zrízení</t>
  </si>
  <si>
    <t>dle v. tavru 4.np   
(0,3+0,395)*2*2,86</t>
  </si>
  <si>
    <t>331351102R00</t>
  </si>
  <si>
    <t>Bednení sloupu ctyrúhelníkového prurezu-odstranení</t>
  </si>
  <si>
    <t>331361821R00</t>
  </si>
  <si>
    <t>Výztuž sloupu hranatých z betonár. oceli 10505 (R)</t>
  </si>
  <si>
    <t>Steny a prícky</t>
  </si>
  <si>
    <t>44</t>
  </si>
  <si>
    <t>28349056</t>
  </si>
  <si>
    <t>OV1/11 - Revizní dvírka 300x300mm, komplet - dle popisu v pd (viz tab. ost. v.)</t>
  </si>
  <si>
    <t>43</t>
  </si>
  <si>
    <t>28349057R</t>
  </si>
  <si>
    <t>OV1/10 - Revizní dvírka 600x600mm, komplet - dle popisu v pd (viz tab. ost. v.)</t>
  </si>
  <si>
    <t>342248120R00</t>
  </si>
  <si>
    <t>Prícky z keramických tvárnic 11,5 AKU na MVC 5, tl. 115 mm</t>
  </si>
  <si>
    <t>4.np - dle v.c. 206   
3,835*(0,38*2+1,205+0,39*2+1,13)</t>
  </si>
  <si>
    <t>342248141R00</t>
  </si>
  <si>
    <t>Prícky z keramických tvárnic broušených, tl. 115 mm</t>
  </si>
  <si>
    <t>1.pp - dle v.c. 202   
(9,145+3,625+2,885*3+1,181+1,2+3,2+0,25+3,2+4,2+6,787+2,885*2)*2,7   
-(0,8*1,97*10+0,6*0,6)   
1.np - dle v.c. 203   
(2,645+0,93+1,2+1,91+0,915+0,465+2,645+0,93)*2,86   
-0,7*1,97*5   
2.np+3.np - dle v.c. 204+205   
(2,645+0,93+2,26+1,32+0,415+0,6+1,91+0,915+0,465+2,645+0,93)*2,86*2   
-0,7*1,97*12   
4.np - dle v.c. 206   
(1,52+1,52+2,06+0,23+0,915*2+0,35+0,23+2,61)*2,86   
-(0,9*1,97+0,7*1,97)   
0,625*(1,035+0,58)*2   
dle v.c. 207   
(0,58+1,05)*2*0,9</t>
  </si>
  <si>
    <t>342248144R00</t>
  </si>
  <si>
    <t>Prícky z keramických tvárnic broušených, tl. 140 mm</t>
  </si>
  <si>
    <t>1.np - dle v.c. 203   
(4,2*2+2,385+2,2+4,2+4,2*2+2,385)*2,86   
-(0,9*1,97*4+0,7*1,97+0,8*1,97)   
2.np+3.np - dle v.c. 204+205   
(4,2*2+2,385+3,2+4,2*3+2,385)*2,86*2   
-0,8*1,97*10   
4.np - dle v.c 206   
(3,9*2+2,51)*2,86   
-0,8*1,97*2</t>
  </si>
  <si>
    <t>42</t>
  </si>
  <si>
    <t>342263420R00</t>
  </si>
  <si>
    <t>Osazení revizních dvírek</t>
  </si>
  <si>
    <t>dle tab. ost. v.   
1 OV1/10   
14 OV1/11</t>
  </si>
  <si>
    <t>45</t>
  </si>
  <si>
    <t>347015123R00</t>
  </si>
  <si>
    <t>Predstena SDK,ocel. kce CW, 1x RBI 12,5mm, vcetne tmelení a broušení</t>
  </si>
  <si>
    <t>W50 - dle v.c. 203-206   
1.np   
0,93*1,2+1,2*1,2+1,495*1,2+1,445*1,2+0,93*1,2   
2.np+3.np   
(0,93+1,385+0,94+1,495+1,445+0,93)*1,2*2   
4.np   
0,95*1,2</t>
  </si>
  <si>
    <t>46</t>
  </si>
  <si>
    <t>347015124R00</t>
  </si>
  <si>
    <t>Opláštení elektrorozvodu- desky SDk 1x RFI 12,5mm, kotvené po stranách, vc. tmelení a broušení</t>
  </si>
  <si>
    <t>dle v. c. 202-206 - W52   
0,2*2,7*2+0,2*2,86*2*4</t>
  </si>
  <si>
    <t>Ruzné kompletní konstrukce nedelitelné do stav. dílu</t>
  </si>
  <si>
    <t>47</t>
  </si>
  <si>
    <t>388997111R0R</t>
  </si>
  <si>
    <t>Montáž pažnic/chránicek</t>
  </si>
  <si>
    <t>dle tab. prostupu   
12+1+1+1+1</t>
  </si>
  <si>
    <t>48</t>
  </si>
  <si>
    <t>55399901</t>
  </si>
  <si>
    <t>P1/01 - Pažnice vláknocementová prum. 200</t>
  </si>
  <si>
    <t>49</t>
  </si>
  <si>
    <t>55399902</t>
  </si>
  <si>
    <t>P1/02 - Pažnice vláknocementová prum. 200</t>
  </si>
  <si>
    <t>50</t>
  </si>
  <si>
    <t>55399903</t>
  </si>
  <si>
    <t>P1/03 - Pažnice vláknocementová prum. 100</t>
  </si>
  <si>
    <t>51</t>
  </si>
  <si>
    <t>55399904</t>
  </si>
  <si>
    <t>P1/04 - Pažnice vláknocementová prum. 150</t>
  </si>
  <si>
    <t>52</t>
  </si>
  <si>
    <t>55399905</t>
  </si>
  <si>
    <t>P1/05 - Pažnice vláknocementová prum. 300</t>
  </si>
  <si>
    <t>Stropy a stropní konstrukce (pro pozemní stavby)</t>
  </si>
  <si>
    <t>58</t>
  </si>
  <si>
    <t>411321414R00</t>
  </si>
  <si>
    <t>Stropy deskové ze železobetonu C 25/30</t>
  </si>
  <si>
    <t>dle v. tvaru 1.pp   
40,43   
dle v. tvaru 1.np   
40,88   
dle v. tvaru 2.np   
40,88   
dle v. tvaru 3.np   
40,88   
dle v. tvaru 4.np   
22,4</t>
  </si>
  <si>
    <t>59</t>
  </si>
  <si>
    <t>411321802R00</t>
  </si>
  <si>
    <t>Stropy z ŽB deskové C25/30 XC4 XF3</t>
  </si>
  <si>
    <t>balkonové desky - dle v. tvaru 1.pp   
2,2   
balkonové desky - dle v. tvaru 1.np   
2,2   
balkonové desky - dle v. tvaru 2.np   
2,2   
dle v. tvaru 3.np   
2,12</t>
  </si>
  <si>
    <t>60</t>
  </si>
  <si>
    <t>411351101RT4</t>
  </si>
  <si>
    <t>Bednení stropu deskových, bednení vlastní -zrízení</t>
  </si>
  <si>
    <t>dle v. tvaru 1.pp   
40,43/0,2 deska   
2,8*1,5*3 balkon   
dle v. tvaru 1.np   
40,88/0,2 deska   
2,8*1,5*3 balkon   
dle v. tvaru 2.np   
40,88/0,2 deska   
2,8*1,5*3 balkon   
dle v. tavru 3.np   
40,88/0,2+2,8*1,5*3   
dle v. tvaru 4.np   
22,4/0,2</t>
  </si>
  <si>
    <t>systémové, vcetne podeprení, tl. stropu do  24 cm</t>
  </si>
  <si>
    <t>61</t>
  </si>
  <si>
    <t>411351102R00</t>
  </si>
  <si>
    <t>Bednení stropu deskových, bednení vlastní - odstranení</t>
  </si>
  <si>
    <t>62</t>
  </si>
  <si>
    <t>411351801R00</t>
  </si>
  <si>
    <t>Bednení cel stropních desek, zrízení</t>
  </si>
  <si>
    <t>dle v. tvaru 1.pp   
0,2*2*(18,45+11,8+1,0)+(4,4+2,368+2,88)*0,2 deska   
2,8*0,16*3+1,5*((0,19+0,16)/2)*3*2 balkon   
dle v. tvaru 1.np vc. vencu a tramu   
0,2*(18,45+11,8)*2   
0,2*(4,4+2,88*2)   
0,2*(18,45+11,8)*2*2   
0,16*2*(3,3*3+1,9*4)   
0,3*(3,3*3+1,9*4)   
0,2*(1,0*2+3,5*2)   
0,3*(1,95+3,5)   
(0,485*2+0,25)*3,86   
dle v. tvaru 2.np vc. vencu a tramu   
0,2*(18,45+11,8)*2+0,2*(4,4+2,823*2)   
0,2*(18,45+11,8)*2*2   
0,16*(1,9*5+3,3*3)*2   
0,3*(1,9*5+3,3*3)   
(2,8*0,16+1,5*((0,16+0,19)/2))*3   
dle v. tvaru 3.np vc. vencu a tramu   
0,2*(18,45+11,8)*2+0,2*(4,4+2,823*2)   
0,2*(18,45+11,8)*2*2   
0,16*(1,9*5+3,3*3)*2   
0,3*(1,9*5+3,3*3)   
(2,8*0,16+1,5*2*((0,16+0,19)/2))*3   
dle v. tvaru 4.np vc. vencu a tramu   
(13,7+8,45)*0,2*2   
(13,7+8,45)*2*0,2*2</t>
  </si>
  <si>
    <t>63</t>
  </si>
  <si>
    <t>411351802R00</t>
  </si>
  <si>
    <t>Bednení cel stropních desek, odstranení</t>
  </si>
  <si>
    <t>64</t>
  </si>
  <si>
    <t>411361821R00</t>
  </si>
  <si>
    <t>Výztuž stropu z betonárské oceli 10505(R)</t>
  </si>
  <si>
    <t>dle v. tvaru 1.pp   
25,79451-14,62714 deska   
0,60769 balkon   
dle v. tvaru 1.np   
12,43728+0,12923+0,03728+0,05799 deska   
0,60799   
dle v. tvaru 2.np   
12,50288+0,60769   
dle v. tvaru 3.np   
12,52044+0,58543   
dle v. tvaru 4.np   
6,86609</t>
  </si>
  <si>
    <t>65</t>
  </si>
  <si>
    <t>411364611R00</t>
  </si>
  <si>
    <t>Prvek tepelne izolacní (ref. v. Isokorb XT typ K)</t>
  </si>
  <si>
    <t>dle v. tvaru 1.pp   
8,4   
dle v. tvaru 1.np   
8,4   
dle v. tavru 2.np   
8,4   
dle v. tavru 3.np   
8,4</t>
  </si>
  <si>
    <t>57</t>
  </si>
  <si>
    <t>416021123R00</t>
  </si>
  <si>
    <t>Podhledy SDK, kovová.kce CD. 1x deska impregnovaná 12,5 mm, vcetne tmelení a broušení</t>
  </si>
  <si>
    <t>dle tab. místností - SC1   
2.np+3.np - v.c. 204+205   
(3,76+1,68+3,22+3,81+3,76+1,68)*2 2.B05.3,2.B05.4,2.B06.2,2.B07.2,2.B08.3,2.B08.4,3.B09.3,3.B09.4,3.B10.2,3.B11.2,3.B12.3,3.B12.4   
4.np - v.c. 206   
3,81+2,03 4.B13.7,4.B13.8   
1.np - dle v.c. 203   
3,16+1,68+3,81+3,76+1,68 1.02,1.B02.3,1.B02.4,1.B03.2,1.B04.3,1.B04.4</t>
  </si>
  <si>
    <t>66</t>
  </si>
  <si>
    <t>416044229R0R</t>
  </si>
  <si>
    <t>Opláštení schodište mezi byty - šikmý akustický a protipožárná podhled, desky RF 12,5mm, izol. 40mm - vcetne tmelení a broušení</t>
  </si>
  <si>
    <t>40,02 dle v.c. 202-206 - SC4</t>
  </si>
  <si>
    <t>53</t>
  </si>
  <si>
    <t>417321414R00</t>
  </si>
  <si>
    <t>Ztužující pásy a vence z betonu železového C 25/30</t>
  </si>
  <si>
    <t>atiky   
v.c. 207+300+301   
0,2*0,15*(13,7+8,45)*2 nad 4.np   
0,2*0,19*(18,45+11,8)*2 nad 3.np   
dle v. tvaru 1.np vc. trámu   
4,16+0,47+0,14+0,21   
dle v. tvaru 2.np   
4,4   
dle v. tvaru 3.np   
4,46   
dle v. tvaru 4.np   
2,47</t>
  </si>
  <si>
    <t>54</t>
  </si>
  <si>
    <t>417351115R00</t>
  </si>
  <si>
    <t>Bednení ztužujících pásu a vencu - zrízení</t>
  </si>
  <si>
    <t>atiky   
v.c. 207+300+301   
2*0,15*(13,7+8,45)*2 nad 4.np   
2*0,19*(18,45+11,8)*2 nad 3.np</t>
  </si>
  <si>
    <t>55</t>
  </si>
  <si>
    <t>417351116R00</t>
  </si>
  <si>
    <t>Bednení ztužujících pásu a vencu - odstranení</t>
  </si>
  <si>
    <t>56</t>
  </si>
  <si>
    <t>417361821R00</t>
  </si>
  <si>
    <t>Výztuž ztužujících pásu a vencu z oceli 10505(R)</t>
  </si>
  <si>
    <t>atiky   
v.c. 207+300+301   
0,2*0,15*(13,7+8,45)*2*0,1 nad 4.np   
0,2*0,19*(18,45+11,8)*2*0,1 nad 3.np</t>
  </si>
  <si>
    <t>Schodište</t>
  </si>
  <si>
    <t>67</t>
  </si>
  <si>
    <t>430320040RAB</t>
  </si>
  <si>
    <t>Schodištová konstrukce ŽB beton C 25/30 - prefabrikát (3 ramena - každé patro), komplet</t>
  </si>
  <si>
    <t>dle v. tvaru 1.pp   
2,28   
dle v. tvaru 1.np   
2,4   
dle v. tvaru 2.np   
2,4   
dle v. tvaru 3.np   
2,4</t>
  </si>
  <si>
    <t>68</t>
  </si>
  <si>
    <t>430364500R00</t>
  </si>
  <si>
    <t>Prvek zvukoizolacní (ref. v. Schöck Tronsole Q)</t>
  </si>
  <si>
    <t>dle v. tvaru 1.pp   
4   
dle tvaru 1.np   
4   
dle v. tvaru 2.np   
4   
dle v. tvaru 3.np   
4</t>
  </si>
  <si>
    <t>Kryty pozemních komunikací, letišt a ploch dláždených (predlažby)</t>
  </si>
  <si>
    <t>69</t>
  </si>
  <si>
    <t>596811111RT5</t>
  </si>
  <si>
    <t>Kladení dlaždic kom.pro peší, lože z kameniva tež.</t>
  </si>
  <si>
    <t>12,051 S09 - podrobne viz výpocet podkladu</t>
  </si>
  <si>
    <t>vcetne dlaždic betonových 300x300x100mm</t>
  </si>
  <si>
    <t>Úprava povrchu vnitrní</t>
  </si>
  <si>
    <t>72</t>
  </si>
  <si>
    <t>601015133RU1</t>
  </si>
  <si>
    <t>Omítka stropu váp.sádr.</t>
  </si>
  <si>
    <t>170,58 SC3 - výpocet viz tepelné izolace</t>
  </si>
  <si>
    <t>tlouštka vrstvy 8 mm,gletovaná ocelovým hladítkem</t>
  </si>
  <si>
    <t>70</t>
  </si>
  <si>
    <t>601016193R00</t>
  </si>
  <si>
    <t>Penetrace stropu probarvená</t>
  </si>
  <si>
    <t>dle v.c. 202-206   
170,58 SC3 - výpocet viz tepelné izolace   
559,09 omítky stropu - výpocet viz omítka</t>
  </si>
  <si>
    <t>73</t>
  </si>
  <si>
    <t>611445816R00</t>
  </si>
  <si>
    <t>Omítka stropu vápenosádrová stroj.tl.15 mm hlazená</t>
  </si>
  <si>
    <t>dle v.c. 202-206   
173,84+172,33+175,12*2+89,01   
-(55,75+170,58)</t>
  </si>
  <si>
    <t>71</t>
  </si>
  <si>
    <t>611481211RT2</t>
  </si>
  <si>
    <t>Montáž výztužné síte (perlinky) do sterky-stropy</t>
  </si>
  <si>
    <t>vcetne výztužné síte a sterkového tmelu</t>
  </si>
  <si>
    <t>74</t>
  </si>
  <si>
    <t>612445715R00</t>
  </si>
  <si>
    <t>Omítka vápennosádrová sten vcetne penetrace, tl. 15 mm</t>
  </si>
  <si>
    <t>podrobné výpocty viz jednotlivé kce sten   
141,5424*2+216,174*2+96,096+404,47325+1074,5425/2+3,9754+238,60445*2+246,2302*2+14,86063+0,36   
22,9425+2,68128</t>
  </si>
  <si>
    <t>Úprava povrchu vnejší</t>
  </si>
  <si>
    <t>79</t>
  </si>
  <si>
    <t>622311513R00</t>
  </si>
  <si>
    <t>Izolace suterénu XPS tl. 120 mm, bez PÚ</t>
  </si>
  <si>
    <t>dle v.c. 202,203,400 - F10   
(18,57*2+12,04+1,0*2)*3,47-(18,57*0,3+29,198+12,04*1,42+1,0*0,3*2)</t>
  </si>
  <si>
    <t>82</t>
  </si>
  <si>
    <t>622311525RU1</t>
  </si>
  <si>
    <t>Zateplovací systém, sokl, XPS tl. 150 mm</t>
  </si>
  <si>
    <t>dle v.c. 400 - F02   
9,9+21,56+14,71+1,0*0,3*2</t>
  </si>
  <si>
    <t>s omítkou  
komplet skladba mimo hydroizolace, vc. vsech príp. lišt, dilatací, atd.</t>
  </si>
  <si>
    <t>83</t>
  </si>
  <si>
    <t>622311553RU1</t>
  </si>
  <si>
    <t>Zateplovací systém, ostení, XPS tl. 20 mm</t>
  </si>
  <si>
    <t>F02 - dle v.c. 400   
0,15*0,3*8</t>
  </si>
  <si>
    <t>s omítkou  
komplet skladba mimo hydroiz., vc. lišt</t>
  </si>
  <si>
    <t>78</t>
  </si>
  <si>
    <t>622311563R00</t>
  </si>
  <si>
    <t>Zateplovací systém, parapet, XPS tl.20 mm</t>
  </si>
  <si>
    <t>dle tab. kl. v.   
0,41*5,7+0,115*25,3</t>
  </si>
  <si>
    <t>76</t>
  </si>
  <si>
    <t>622311835RT5</t>
  </si>
  <si>
    <t>Zatepl.syst, fasáda, miner.desky PV 160 mm</t>
  </si>
  <si>
    <t>dle v.c. 203 - 1.np - SC2   
3,335+0,2*2,9</t>
  </si>
  <si>
    <t>s omítkou  
Položka obsahuje: nanesení lepicího tmelu na izolacní desky, nalepení desek, zajištení zapouštecími hmoždinkami (6 ks/m2), kašírování desek sterkovou hmotou, natažení sterky s výztužnou tkaninou (1,15 m2/m2), kontaktní náter a povrchovou úpravu omítkou. V položce je obsaženo 0,14 m rohových lišt na m2. Soucinitel tepelné vodivosti izolantu 0,036 W/mK</t>
  </si>
  <si>
    <t>87</t>
  </si>
  <si>
    <t>Zatepl.syst., fasáda, miner.desky PV 150 mm</t>
  </si>
  <si>
    <t>dle v.c. 400 - F01b   
2,905*(8,75+14,0)*2-(2,8*1,665+1,4*1,665*2+1,4*2,16+2,8*2,16+1,4*1,66+1,0*2,16)</t>
  </si>
  <si>
    <t>s omítkou  
komplet skladba, vc. vsech príp. lišt, dilatací, atd.</t>
  </si>
  <si>
    <t>85</t>
  </si>
  <si>
    <t>622311835RU4</t>
  </si>
  <si>
    <t>dle v.c. 400 - F01a   
164,9-(1,4*2,375*6+2,8*1,5*2)   
195,741-(2,8*2,375*9+1,4*2,375*3)   
111,92</t>
  </si>
  <si>
    <t>88</t>
  </si>
  <si>
    <t>622311853RT5</t>
  </si>
  <si>
    <t>Zatepl.syst., ostení, miner.desky PV 20 mm</t>
  </si>
  <si>
    <t>dle v.c. 400 - F01b   
0,07*(2,8+1,65*2+(1,4*1,665*2)*2+1,4+2,16*2+2,8+2,16*2+1,4+1,66*2+1,0+2,16*2)</t>
  </si>
  <si>
    <t>s omítkou  
komplet skladba, vc. vsech lišt, dilatací, atd.</t>
  </si>
  <si>
    <t>86</t>
  </si>
  <si>
    <t>622311853RU4</t>
  </si>
  <si>
    <t>dle v.c. 400 - F01a   
0,15*(1,4*6+2,375*12+2,8*2+1,5*4)   
0,15*(2,8*9+2,375*18+1,4*3+2,375*6)   
0,15*(1,4*2+2,075*4+2,8+2,075*2)</t>
  </si>
  <si>
    <t>s omítkou  
komplet skladba vc. lišt</t>
  </si>
  <si>
    <t>77</t>
  </si>
  <si>
    <t>622391001R00</t>
  </si>
  <si>
    <t>Príplatek-mtž KZS podhledu,izolant,tenkovrst.om.</t>
  </si>
  <si>
    <t>3,915 výpocet - viz položka kzs SC2</t>
  </si>
  <si>
    <t>75</t>
  </si>
  <si>
    <t>622391121R00</t>
  </si>
  <si>
    <t>Príplatek za zapuštené hmoždinky</t>
  </si>
  <si>
    <t>dle v.c 202-207   
výpocty jednotlivých povrchu - viz položky jednotlivých vrstev   
170,58 SC3</t>
  </si>
  <si>
    <t>Príplatek se nepoužívá pro zateplovací systémy 622 3 od tlouš?ky 160 mm; tyto položky již zapouštecí hmoždinky obsahují</t>
  </si>
  <si>
    <t>81</t>
  </si>
  <si>
    <t>622472152R00</t>
  </si>
  <si>
    <t>Omítka vnejší silikonsilikátová vcetne penetrace</t>
  </si>
  <si>
    <t>balkony - v.c. 400   
(2,8+1,5*2)*0,315*9+2,8*1,5*9</t>
  </si>
  <si>
    <t>80</t>
  </si>
  <si>
    <t>622481211RT2</t>
  </si>
  <si>
    <t>Montáž výztužné síte(perlinky)do sterky</t>
  </si>
  <si>
    <t>84</t>
  </si>
  <si>
    <t>622491141R00</t>
  </si>
  <si>
    <t>Náter fasády hydrofobní se samocistícím efektem</t>
  </si>
  <si>
    <t>F02   
46,77+0,36</t>
  </si>
  <si>
    <t>Podlahy a podlahové konstrukce</t>
  </si>
  <si>
    <t>109</t>
  </si>
  <si>
    <t>10371520</t>
  </si>
  <si>
    <t>Substrát strešní</t>
  </si>
  <si>
    <t>103</t>
  </si>
  <si>
    <t>457311117R00</t>
  </si>
  <si>
    <t>Vyrovnávací beton výplnový nebo spádový C 20/25</t>
  </si>
  <si>
    <t>3,335*0,05 spádová vrstva - S06 - viz výpocet nášlapu</t>
  </si>
  <si>
    <t>107</t>
  </si>
  <si>
    <t>592451210</t>
  </si>
  <si>
    <t>Dlažba 30x30x10 cm</t>
  </si>
  <si>
    <t>34,4274   
;ztratné 10%; 3,44274</t>
  </si>
  <si>
    <t>102</t>
  </si>
  <si>
    <t>59761030</t>
  </si>
  <si>
    <t>Dlaždice 60x60x20 mm</t>
  </si>
  <si>
    <t>42,96   
;ztratné 10%; 4,296</t>
  </si>
  <si>
    <t>96</t>
  </si>
  <si>
    <t>631312621R00</t>
  </si>
  <si>
    <t>Mazanina betonová tl. 5 - 8 cm C 20/25</t>
  </si>
  <si>
    <t>podrobné výpocty viz položky jednotlivých nášlapu   
150,7*0,053 S01   
23,14*0,05 S02   
3,335*0,05 S06</t>
  </si>
  <si>
    <t>89</t>
  </si>
  <si>
    <t>631313611R00</t>
  </si>
  <si>
    <t>Mazanina betonová tl. 8 - 12 cm C 16/20</t>
  </si>
  <si>
    <t>podkladní beton - dle v. základu - statika   
2,99 Z1   
2,66 Z2   
2,23 Z3   
1,65 Z4   
19,88 D</t>
  </si>
  <si>
    <t>97</t>
  </si>
  <si>
    <t>631319151R00</t>
  </si>
  <si>
    <t>Príplatek za prehlaz. mazanin tl. 8 cm</t>
  </si>
  <si>
    <t>91</t>
  </si>
  <si>
    <t>631319153R00</t>
  </si>
  <si>
    <t>Príplatek za prehlaz. mazanin tl. 12cm</t>
  </si>
  <si>
    <t>90</t>
  </si>
  <si>
    <t>631319173R00</t>
  </si>
  <si>
    <t>Príplatek za stržení povrchu mazaniny tl. 12 cm</t>
  </si>
  <si>
    <t>93</t>
  </si>
  <si>
    <t>631351101R00</t>
  </si>
  <si>
    <t>Bednení sten, rýh a otvoru v podlahách - zrízení</t>
  </si>
  <si>
    <t>63,3*0,1 dle v. základu</t>
  </si>
  <si>
    <t>94</t>
  </si>
  <si>
    <t>631351102R00</t>
  </si>
  <si>
    <t>Bednení sten, rýh a otvoru v podlahách -odstranení</t>
  </si>
  <si>
    <t>92</t>
  </si>
  <si>
    <t>631361921RT4</t>
  </si>
  <si>
    <t>Výztuž mazanin svarovanou sítí</t>
  </si>
  <si>
    <t>dle v. základu - statika   
(2,99+2,66+2,23+1,65+19,88)/0,1*4,44*1,2/1000</t>
  </si>
  <si>
    <t>prumer drátu  6,0, oka 100/100 mm KH30</t>
  </si>
  <si>
    <t>105</t>
  </si>
  <si>
    <t>631571005R00</t>
  </si>
  <si>
    <t>Násyp z kameniva tež. praného fr. 22-32 (kacírku)</t>
  </si>
  <si>
    <t>dle v.c. 207 - R02   
(16,84+12,36+0,7*0,77+2,8*3,0-2,2*2,4+1,834*1,38-1,234*0,78)*0,1</t>
  </si>
  <si>
    <t>108</t>
  </si>
  <si>
    <t>631571010R00</t>
  </si>
  <si>
    <t>Zrízení násypu, podlahy nebo strechy, bez dodávky</t>
  </si>
  <si>
    <t>dle v.c. 207   
(58,14+88,9-(2,8*3,0+1,834*1,38))*0,13</t>
  </si>
  <si>
    <t>100</t>
  </si>
  <si>
    <t>631591211R00</t>
  </si>
  <si>
    <t>Násyp pod podlahy sádrovláknité do 100 mm</t>
  </si>
  <si>
    <t>podrobné výpocty viz položky jednotlivých nášlapu   
163,07*0,084 S04   
448,5*0,085 S03</t>
  </si>
  <si>
    <t>106</t>
  </si>
  <si>
    <t>632922921R00</t>
  </si>
  <si>
    <t>Kladení dlaždic 30 x 30 cm na sucho</t>
  </si>
  <si>
    <t>dle v.c. 207 - R02   
(16,84+12,36+0,7*0,77+2,8*3,0-2,2*2,4+1,834*1,38-1,234*0,78)</t>
  </si>
  <si>
    <t>101</t>
  </si>
  <si>
    <t>632922953RT3</t>
  </si>
  <si>
    <t>Kladení dlaždic 60x60 cm na stavitel. terce plast.</t>
  </si>
  <si>
    <t>dle v. c. 203-205 - S05   
2,8*1,5*3*3   
dle v.c. 206 - S08   
3,0*1,72</t>
  </si>
  <si>
    <t>výškove stavitelné podstavce 70-110 mm</t>
  </si>
  <si>
    <t>95</t>
  </si>
  <si>
    <t>632922991R00</t>
  </si>
  <si>
    <t>Z1/07 - Kacírková lišta, komplet - dle popisu v pd (viz tab. zám. v.)</t>
  </si>
  <si>
    <t>98</t>
  </si>
  <si>
    <t>635111022R00</t>
  </si>
  <si>
    <t>Podlaha sádrovláknitá, desky 12,5 +12,5 mm</t>
  </si>
  <si>
    <t>podrobné výpocty viz položky jednotlivých nášlapu   
163,07 S04</t>
  </si>
  <si>
    <t>635111031R00</t>
  </si>
  <si>
    <t>Podlaha sádrovláknitá, desky 2x10+10mm drevovl.iz.</t>
  </si>
  <si>
    <t>podrobné výpocty viz položky jednotlivých nášlapu   
448,5 S03</t>
  </si>
  <si>
    <t>104</t>
  </si>
  <si>
    <t>639571115R00</t>
  </si>
  <si>
    <t>Podklad pod okapový chodník ze šterkopísku tl.150 mm</t>
  </si>
  <si>
    <t>dle v.c. 203   
(4,495+4,675+12,1+0,3+18,6)*0,3 S09</t>
  </si>
  <si>
    <t>Výplne otvoru</t>
  </si>
  <si>
    <t>111</t>
  </si>
  <si>
    <t>60775372</t>
  </si>
  <si>
    <t>Parapet interiér PVC š. 220 mm</t>
  </si>
  <si>
    <t>dle tab. ost. v. OV1/03-05   
2,8*3+1,4*4+1,0</t>
  </si>
  <si>
    <t>110</t>
  </si>
  <si>
    <t>648991113R00</t>
  </si>
  <si>
    <t>Osazení parapet.desek plast. a lamin. š.nad 20cm</t>
  </si>
  <si>
    <t>dle tab. ost. výrobku   
2,8*3 OV1/03   
1,4*4 OV1/04   
1,0 OV1/05</t>
  </si>
  <si>
    <t>711</t>
  </si>
  <si>
    <t>Izolace proti vode</t>
  </si>
  <si>
    <t>125</t>
  </si>
  <si>
    <t>27344353</t>
  </si>
  <si>
    <t>TE1/03 - Kruhové vstupní tesnení skládající se ze dvou polovin a adaptabilního stredu - prum. otvoru 100-102mm, prum. trubky/kabelu 48-70mm</t>
  </si>
  <si>
    <t>126</t>
  </si>
  <si>
    <t>27344355</t>
  </si>
  <si>
    <t>TE1/02 - Kruhové vstupní tesnení skládající se ze dvou polovin a adaptabilního stredu - prum. trubky/kabelu 138-170mm</t>
  </si>
  <si>
    <t>127</t>
  </si>
  <si>
    <t>27344356</t>
  </si>
  <si>
    <t>TE1/01 - Kruhové vstupní tesnení tvorené technologií segmentových prstencu - prum. 200, trubky 110-162mm</t>
  </si>
  <si>
    <t>124</t>
  </si>
  <si>
    <t>27344358</t>
  </si>
  <si>
    <t>TE1/05 - Kruhové vstupní tesnení tvorené technologií segmentových prstencu - prum. 300, trubky 200-252mm</t>
  </si>
  <si>
    <t>138</t>
  </si>
  <si>
    <t>62852251</t>
  </si>
  <si>
    <t>Pás hydroizolacní z modifikovaného asfaltu vložka nosná - impregnovaná polyesterová rohož povrchová úprava- vrchní- minerální jemnozrný posyp tl.4mm</t>
  </si>
  <si>
    <t>222,43   
;ztratné 15%; 33,3645</t>
  </si>
  <si>
    <t>133</t>
  </si>
  <si>
    <t>711111006RZ3</t>
  </si>
  <si>
    <t>Izolace proti vlhkosti vodor.,náter penetr.emulzí</t>
  </si>
  <si>
    <t>3,335 S06 - viz výpocet náslapu</t>
  </si>
  <si>
    <t>vcetne emulze</t>
  </si>
  <si>
    <t>140</t>
  </si>
  <si>
    <t>711112006RZ4</t>
  </si>
  <si>
    <t>Izolace proti vlhkosti svis.,náter penetr.emulzí</t>
  </si>
  <si>
    <t>dle v.c. 201,202   
0,895*2*(2,038+2,238) steny dojezdu výtahu   
v míste dilatace - dle v. c. 201,202 a rezu   
11,8*3,255   
dle v.c. 202,203,400 - F10   
(18,57*2+12,04+1,0*2)*3,47-(18,57*0,3+29,198+12,04*1,42+1,0*0,3*2)   
dle v.c. 400 - F02 - výpocet viz zateplení   
46,77+0,36</t>
  </si>
  <si>
    <t>137</t>
  </si>
  <si>
    <t>711131101R00</t>
  </si>
  <si>
    <t>Izolace proti vlhkosti vodorovná pásy na sucho</t>
  </si>
  <si>
    <t>222,43 S01,S02 - plocha v cad - dle v.c. 202,201</t>
  </si>
  <si>
    <t>134</t>
  </si>
  <si>
    <t>711141559RY1</t>
  </si>
  <si>
    <t>Izolace proti vlhk. vodorovná pásy pritavením</t>
  </si>
  <si>
    <t>1 vrstva - vcetne dod. sbs mod. pásu s Al vložkou</t>
  </si>
  <si>
    <t>139</t>
  </si>
  <si>
    <t>711141559RY2</t>
  </si>
  <si>
    <t>1 vrstva - vcetne dod. asf. mod. pásu se skelnou tkaninou tl. 4mm</t>
  </si>
  <si>
    <t>141</t>
  </si>
  <si>
    <t>711142559RY1</t>
  </si>
  <si>
    <t>Izolace proti vlhkosti svislá pásy pritavením</t>
  </si>
  <si>
    <t>1 vrstva - vcetne dod. asf. mod. pásu s polyesterovou rohoží 4mm</t>
  </si>
  <si>
    <t>142</t>
  </si>
  <si>
    <t>711142559RY2</t>
  </si>
  <si>
    <t>1 vrstva - vcetne dod. asf. pásu se skelnou tkaninou tl. 4mm</t>
  </si>
  <si>
    <t>132</t>
  </si>
  <si>
    <t>711171559RU3</t>
  </si>
  <si>
    <t>Izolace proti vlhkosti vodorovná, fólií</t>
  </si>
  <si>
    <t>vcetne fólie tl.2,0 mm</t>
  </si>
  <si>
    <t>144</t>
  </si>
  <si>
    <t>711172559RU3</t>
  </si>
  <si>
    <t>Izolace proti vlhkosti svislá, fólií</t>
  </si>
  <si>
    <t>dle detailu - vstupní dvere   
0,81*1,85</t>
  </si>
  <si>
    <t>vcetne fólie</t>
  </si>
  <si>
    <t>130</t>
  </si>
  <si>
    <t>711191171RT2</t>
  </si>
  <si>
    <t>Izolace proti zem.vlhkosti,podk.textilie,vodorovná</t>
  </si>
  <si>
    <t>vcetne dodávky textílie 300 g/m2</t>
  </si>
  <si>
    <t>135</t>
  </si>
  <si>
    <t>Izolace proti zem.vlhkosti,podkl. a separ. textilie,vodorovná</t>
  </si>
  <si>
    <t>vcetne dodávky textílie</t>
  </si>
  <si>
    <t>136</t>
  </si>
  <si>
    <t>711191172RT2</t>
  </si>
  <si>
    <t>Izolace proti zem.vlhkosti,ochr.a separ. textilie,vodorovná</t>
  </si>
  <si>
    <t>131</t>
  </si>
  <si>
    <t>Izolace proti zem.vlhkosti,ochr.textilie,vodorovná</t>
  </si>
  <si>
    <t>128</t>
  </si>
  <si>
    <t>711210020RAB</t>
  </si>
  <si>
    <t>Sterka hydroizolacní tesnicí hmotou vcetne bandáží</t>
  </si>
  <si>
    <t>podlahy - podrobné výpocty viz položky jednotlivých nášlapu   
163,07 S04   
steny   
OB2   
dle v. c. 203-206   
1.np   
(2,785+1,2)*2*0,3-0,7*0,3 1.02   
((2,385+1,575)*2*0,3-0,7*0,3)*2 1.B02.3+B04.3   
((1,962+0,93)*2*0,3-0,7*3)*2 1.B02.4+B04.4   
(1,91+2,41)*2*0,3-0,7*0,3 1.B03.2   
(1,44+0,915*2)*1,8   
(1,575+0,8*2)*1,8*2   
(0,415+0,94+0,9)*1,8*2   
(1,52+0,8*2)*1,8   
(1,575+0,8*2)*1,8*2*2   
2.np+3.np   
(0,915+1,445+0,915)*1,8*2   
((1,962+0,93)*2*0,3-0,7*0,3)*2*2 2.B05.4+B08.4   
((2,385+1,575)*2*0,3-0,7*0,3)*2*2 2.B05.3+B08.3   
((1,91+2,41)*2*0,3-0,7*0,3)*2 2.B07.2   
((2,26+1,8)*2*0,3-0,7*0,3)*2 2.B06.2   
4.np   
(2,51+0,95)*2*0,3-0,7*0,3 4.B13.8   
(2,51+1,52)*2*0,3-0,7*0,3 4.B13.7   
3,335 S06 - viz výpocet nášlapu</t>
  </si>
  <si>
    <t>123</t>
  </si>
  <si>
    <t>711767278R00</t>
  </si>
  <si>
    <t>Opracování prostupu, montáž tesnení</t>
  </si>
  <si>
    <t>dle tab. prostupu   
4+1+1+1</t>
  </si>
  <si>
    <t>129</t>
  </si>
  <si>
    <t>711823111RT2</t>
  </si>
  <si>
    <t>Položení nopové fólie vodorovne</t>
  </si>
  <si>
    <t>vcetne dodávky fólie s nakašírovanou textilií</t>
  </si>
  <si>
    <t>143</t>
  </si>
  <si>
    <t>711823121RT6</t>
  </si>
  <si>
    <t>Montáž nopové fólie svisle</t>
  </si>
  <si>
    <t>vcetne dodávky fólie</t>
  </si>
  <si>
    <t>145</t>
  </si>
  <si>
    <t>998711203R00</t>
  </si>
  <si>
    <t>Presun hmot pro izolace proti vode, výšky do 60 m</t>
  </si>
  <si>
    <t>%</t>
  </si>
  <si>
    <t>712</t>
  </si>
  <si>
    <t>Izolace strech (živicné krytiny)</t>
  </si>
  <si>
    <t>159</t>
  </si>
  <si>
    <t>28375705</t>
  </si>
  <si>
    <t>Deska izolacní s uzavrenou strukturou EPS 1000 x 500 mm</t>
  </si>
  <si>
    <t>104,8*((0,02+0,05)/2)*1,02*0,45</t>
  </si>
  <si>
    <t>150</t>
  </si>
  <si>
    <t>712311106RZ3</t>
  </si>
  <si>
    <t>Povlaková krytina strech do 10°, asfalt.pen.emulze</t>
  </si>
  <si>
    <t>R01+R02 - dle v.c. 207   
87,78+106,38-(2,2*2,0+1,034*0,58)</t>
  </si>
  <si>
    <t>151</t>
  </si>
  <si>
    <t>712341559RZ3</t>
  </si>
  <si>
    <t>Povlaková krytina strech do 10°, NAIP pritavením</t>
  </si>
  <si>
    <t>podrobný výpocet viz penetrace - R01+R02   
189,16028</t>
  </si>
  <si>
    <t>1 vrstva - vcetne dodávky asf. pásu s al vložkou tl. 4mm</t>
  </si>
  <si>
    <t>147</t>
  </si>
  <si>
    <t>712372111RS3</t>
  </si>
  <si>
    <t>Krytina strech do 10° fólie, na beton</t>
  </si>
  <si>
    <t>výpocet viz nášlap   
37,8 S05</t>
  </si>
  <si>
    <t>vcetne dodávky PVC-P folie se zabudovaným skleneným rounem</t>
  </si>
  <si>
    <t>154</t>
  </si>
  <si>
    <t>712372111RU3</t>
  </si>
  <si>
    <t>Krytina strech do 10° fólie, 4 kotvy/m2, na beton</t>
  </si>
  <si>
    <t>podrobný výpocet viz penetrace - R01+R02   
189,16028   
dle v.c. 207 - R03   
2,3*2,5+1,235*0,78+1,56*0,655*2+1,42*0,605</t>
  </si>
  <si>
    <t>vcetne dodávky PVC-P folie tl. 2mm</t>
  </si>
  <si>
    <t>156</t>
  </si>
  <si>
    <t>712378006R00</t>
  </si>
  <si>
    <t>Rohová lišta vnejší (ref. v. VIPLANYL) RŠ 100 mm</t>
  </si>
  <si>
    <t>dle v.c. 207   
18,05+11,4+4,1+2,7+(13,3+8,25)*2+0,475*2+2,2*2+2,4*2+1,234*2+0,78*2+0,41*4+1,13*2</t>
  </si>
  <si>
    <t>157</t>
  </si>
  <si>
    <t>712378007R00</t>
  </si>
  <si>
    <t>Rohová lišta vnitrní (ref. v. VIPLANYL) RŠ 100 mm</t>
  </si>
  <si>
    <t>dle v.c. 207   
18,05+11,4+4,1+2,7+(13,3+8,25)*2+0,475*2+2,2*2+2,4*2+1,234*2+0,78*2+0,41*4+1,13*2   
13,4+8,551</t>
  </si>
  <si>
    <t>146</t>
  </si>
  <si>
    <t>712378101RT4</t>
  </si>
  <si>
    <t>OV1/09 - Komínek odvetrání s manžetou z PVC (viz tab. ost. v.)</t>
  </si>
  <si>
    <t>pro DN 125 mm</t>
  </si>
  <si>
    <t>148</t>
  </si>
  <si>
    <t>712391171RZ7</t>
  </si>
  <si>
    <t>Povlaková krytina strech do 10°, separac. textilie</t>
  </si>
  <si>
    <t>1 vrstva - vcetne dodávky textilie 300g/m2</t>
  </si>
  <si>
    <t>152</t>
  </si>
  <si>
    <t>Povlaková krytina strech do 10°, podklad. textilie</t>
  </si>
  <si>
    <t>podrobný výpocet viz penetrace - R01+R02   
189,16028   
dle v.c. 207 - R03   
2,3*2,5+1,235*0,78+1,56*0,655*2+1,42*0,605   
dle v.c. 207 - R01,R02, steny - vytažení   
(0,94-0,29+0,47)*(18,45+11,8+4,1+2,7)   
(0,775-0,29+0,47)*(13,7+8,45)*2   
(0,94+0,29)*0,475*2   
(0,775-0,29)*(2,0+2,2+2,0+2,2+1,034*2+0,58*2+0,41*4+1,13*2)   
(0,94-0,29)*(13,7+8,551)</t>
  </si>
  <si>
    <t>153</t>
  </si>
  <si>
    <t>712391172RZ7</t>
  </si>
  <si>
    <t>Povlaková krytina strech do 10°, ochran. textilie</t>
  </si>
  <si>
    <t>podrobný výpocet viz penetrace - R01+R02   
189,16028   
dle v.c. 207 - R01   
58,14+88,9-(2,8*3,0+1,834*1,38)   
dle v.c. 207 - R03   
2,3*2,5+1,235*0,78+1,56*0,655*2+1,42*0,605</t>
  </si>
  <si>
    <t>155</t>
  </si>
  <si>
    <t>712801001R00</t>
  </si>
  <si>
    <t>Hydroakumul. vrstva pro zel.strechy vcetne dodávky</t>
  </si>
  <si>
    <t>dle v.c. 207   
58,14+88,9-(2,8*3,0+1,834*1,38)</t>
  </si>
  <si>
    <t>160</t>
  </si>
  <si>
    <t>712811101RZ1</t>
  </si>
  <si>
    <t>Samostatné vytažení izolace, za studena</t>
  </si>
  <si>
    <t>dle v.c. 207 - R01,R02, steny   
(0,94+0,2)*(18,45+11,8+4,1+2,7)   
(0,775+0,2)*(13,7+8,45)*2   
(0,94)*0,475*2   
(0,775)*(2,0+2,2+2,0+2,2+1,034*2+0,58*2+0,41*4+1,13*2)   
(0,94)*(13,7+8,551)</t>
  </si>
  <si>
    <t>1x náter - vcetne dodávky emulze</t>
  </si>
  <si>
    <t>161</t>
  </si>
  <si>
    <t>712841559RZ1</t>
  </si>
  <si>
    <t>Samostatné vytažení izolace, pásy pritavením</t>
  </si>
  <si>
    <t>149</t>
  </si>
  <si>
    <t>712871801RZ5</t>
  </si>
  <si>
    <t>Samostatné vytažení izolace, fólií PVC</t>
  </si>
  <si>
    <t>dle detailu balkonu   
0,125*2,8*3*3   
dle v.c. 207 - R01,R02, steny   
(0,94-0,29+0,47)*(18,45+11,8+4,1+2,7)   
(0,775-0,29+0,47)*(13,7+8,45)*2   
(0,94+0,29)*0,475*2   
(0,775-0,29)*(2,0+2,2+2,0+2,2+1,034*2+0,58*2+0,41*4+1,13*2)   
(0,94-0,29)*(13,7+8,551)</t>
  </si>
  <si>
    <t>1 vrstva-vc.dodávky fólie</t>
  </si>
  <si>
    <t>158</t>
  </si>
  <si>
    <t>712997001RT1</t>
  </si>
  <si>
    <t>Prilepení polystyrénových klínu - atiky</t>
  </si>
  <si>
    <t>dle v.c. 207   
(18,45+11,8+8,45+13,7)*2</t>
  </si>
  <si>
    <t>polystyren ve specifikaci</t>
  </si>
  <si>
    <t>162</t>
  </si>
  <si>
    <t>998712203R00</t>
  </si>
  <si>
    <t>Presun hmot pro povlakové krytiny, výšky do 24 m</t>
  </si>
  <si>
    <t>713</t>
  </si>
  <si>
    <t>Izolace tepelné</t>
  </si>
  <si>
    <t>170</t>
  </si>
  <si>
    <t>28375460</t>
  </si>
  <si>
    <t>Polystyren extrudovaný XPS</t>
  </si>
  <si>
    <t>6,90336*0,06*1,02+55,165*0,15*1,02</t>
  </si>
  <si>
    <t>179</t>
  </si>
  <si>
    <t>28375704</t>
  </si>
  <si>
    <t>21,3474*0,1*1,02</t>
  </si>
  <si>
    <t>167</t>
  </si>
  <si>
    <t>Deska izolacní EPS se sníženou nasákavostí 1000 x 500 mm</t>
  </si>
  <si>
    <t>150,7*0,08+23,14*0,07   
;ztratné 2%; 0,273516</t>
  </si>
  <si>
    <t>173</t>
  </si>
  <si>
    <t>189,16028*0,15*1,02</t>
  </si>
  <si>
    <t>176</t>
  </si>
  <si>
    <t>(50,771558*0,1+20,91594*0,15)*1,02</t>
  </si>
  <si>
    <t>168</t>
  </si>
  <si>
    <t>28375706</t>
  </si>
  <si>
    <t>Deska izolacní stabilizov. EPS 1000 x 500 mm</t>
  </si>
  <si>
    <t>3,335*0,12*1,02</t>
  </si>
  <si>
    <t>177</t>
  </si>
  <si>
    <t>631508602</t>
  </si>
  <si>
    <t>Pás izolacní minerální tl. 100 mm</t>
  </si>
  <si>
    <t>11,9799   
;ztratné 2%; 0,239598</t>
  </si>
  <si>
    <t>164</t>
  </si>
  <si>
    <t>631515403</t>
  </si>
  <si>
    <t>Deska minerální s podélným vláknem 1000x600x 50 mm</t>
  </si>
  <si>
    <t>170,58   
;ztratné 2%; 3,4116</t>
  </si>
  <si>
    <t>163</t>
  </si>
  <si>
    <t>713111127RT2</t>
  </si>
  <si>
    <t>Izolace tepelná stropu spodem na tmel a hmoždinky</t>
  </si>
  <si>
    <t>SC3   
dle v. c. 202,203   
16,48+26,04+8,14+9,42+6,31*3+8,15+6,72+10,97+12,32+6,3*4+8,15 1.pp - S.02,03,04,05,06,07,08,09,10,11,12,13,14,15,16,17   
6,62+13,44 1.np - 1.01,03</t>
  </si>
  <si>
    <t>betonový strop</t>
  </si>
  <si>
    <t>166</t>
  </si>
  <si>
    <t>713121111R00</t>
  </si>
  <si>
    <t>Izolace tepelná podlah na sucho, jednovrstvá</t>
  </si>
  <si>
    <t>podrobné výpocty viz položky jednotlivých nášlapu   
150,7 S01   
23,14 S02   
3,335 S06</t>
  </si>
  <si>
    <t>174</t>
  </si>
  <si>
    <t>713121211RT4</t>
  </si>
  <si>
    <t>Izolace strech, lepená</t>
  </si>
  <si>
    <t>dle v.c. 207 - R03   
2,3*2,5+1,235*0,78+1,56*0,655*2+1,42*0,605</t>
  </si>
  <si>
    <t>vc. dodávky spádových klínu min. tl. 100mm</t>
  </si>
  <si>
    <t>171</t>
  </si>
  <si>
    <t>vc. dodávky spádových klínu min. tl. 50mm</t>
  </si>
  <si>
    <t>178</t>
  </si>
  <si>
    <t>713131130R00</t>
  </si>
  <si>
    <t>Izolace tepelná sten vložením do konstrukce</t>
  </si>
  <si>
    <t>dle v. c. 207 - mezi zed a soklovou atiku   
0,94*(8,73+13,98)</t>
  </si>
  <si>
    <t>169</t>
  </si>
  <si>
    <t>713131131R00</t>
  </si>
  <si>
    <t>Izolace tepelná sten lepením</t>
  </si>
  <si>
    <t>dle v.c. 201,202   
0,765*2*(2,156+2,356) steny dojezdu výtahu   
TI05 - dle rezu   
11,8*4,675</t>
  </si>
  <si>
    <t>175</t>
  </si>
  <si>
    <t>713131143R00</t>
  </si>
  <si>
    <t>Montáž izolace na tmel a hmožd.4 ks/m2</t>
  </si>
  <si>
    <t>dle v.c. 207   
TI03   
(0,94-0,29)*(18,05+11,4+4,1+2,7)   
(0,775-0,29)*(13,3+8,25)*2   
(0,775-0,29)*(1,034*2+0,58*2+0,41*4+1,13*2)   
(0,94-0,29)*0,475*2   
(0,775-0,29)*(2,2+2,4)   
TI04   
0,94*(13,7+8,551)   
TI01   
(0,38*2+1,205+0,41*2+1,13)*3,06</t>
  </si>
  <si>
    <t>172</t>
  </si>
  <si>
    <t>713141312R00</t>
  </si>
  <si>
    <t>Izolace tepelná strech ,kotvy</t>
  </si>
  <si>
    <t>165</t>
  </si>
  <si>
    <t>713191100RT9</t>
  </si>
  <si>
    <t>Položení separacní fólie</t>
  </si>
  <si>
    <t>podrobné výpocty viz položky jednotlivých nášlapu   
150,7 S01   
23,14 S02</t>
  </si>
  <si>
    <t>vcetne dodávky PE fólie</t>
  </si>
  <si>
    <t>180</t>
  </si>
  <si>
    <t>998713203R00</t>
  </si>
  <si>
    <t>Presun hmot pro izolace tepelné, výšky do 24 m</t>
  </si>
  <si>
    <t>721</t>
  </si>
  <si>
    <t>Vnitrní kanalizace</t>
  </si>
  <si>
    <t>181</t>
  </si>
  <si>
    <t>721231114R00</t>
  </si>
  <si>
    <t>OV1/06 - Šachty pro zelené strechy, komplet - dle popisu v pd (viz tab. ost. v.)</t>
  </si>
  <si>
    <t>182</t>
  </si>
  <si>
    <t>998721203R00</t>
  </si>
  <si>
    <t>Presun hmot pro vnitrní kanalizaci, výšky do 24 m</t>
  </si>
  <si>
    <t>Vnitrní vodovod</t>
  </si>
  <si>
    <t>183</t>
  </si>
  <si>
    <t>722254115RT2</t>
  </si>
  <si>
    <t>OV1/08 - Skrín hydrantová s výzbrojí D25 (30 m hadice tvarove stálá), komplet - dle popisu v pd (viz tab. ost. v.)</t>
  </si>
  <si>
    <t>SOUBOR</t>
  </si>
  <si>
    <t>hydrantová skrín D25 nerez</t>
  </si>
  <si>
    <t>184</t>
  </si>
  <si>
    <t>998722203R00</t>
  </si>
  <si>
    <t>Presun hmot pro vnitrní vodovod, výšky do 24 m</t>
  </si>
  <si>
    <t>728</t>
  </si>
  <si>
    <t>Vzduchotechnika</t>
  </si>
  <si>
    <t>186</t>
  </si>
  <si>
    <t>553432864</t>
  </si>
  <si>
    <t>OV1/12a - Hlavice výfuková DN 180 mm</t>
  </si>
  <si>
    <t>187</t>
  </si>
  <si>
    <t>553432865</t>
  </si>
  <si>
    <t>OV1/12b - Hlavice výfuková DN 200 mm</t>
  </si>
  <si>
    <t>188</t>
  </si>
  <si>
    <t>553432866</t>
  </si>
  <si>
    <t>OV1/12c - Hlavice výfuková DN 225 mm</t>
  </si>
  <si>
    <t>189</t>
  </si>
  <si>
    <t>553432867</t>
  </si>
  <si>
    <t>OV1/12d - Hlavice výfuková DN 250 mm</t>
  </si>
  <si>
    <t>190</t>
  </si>
  <si>
    <t>553432868</t>
  </si>
  <si>
    <t>OV1/12e - Hlavice výfuková DN 280 mm</t>
  </si>
  <si>
    <t>185</t>
  </si>
  <si>
    <t>728212713R00</t>
  </si>
  <si>
    <t>Montáž strišky nebo hlavice plech.kruh.do d 300 mm</t>
  </si>
  <si>
    <t>dle tab. ost. v.   
1 OV1/12a   
1 OV1/12b   
2 OV1/12c   
3 OV1/12d   
1 OV1/12e</t>
  </si>
  <si>
    <t>191</t>
  </si>
  <si>
    <t>998728203R00</t>
  </si>
  <si>
    <t>Presun hmot pro vzduchotechniku, výšky do 24 m</t>
  </si>
  <si>
    <t>762</t>
  </si>
  <si>
    <t>Konstrukce tesarské</t>
  </si>
  <si>
    <t>193</t>
  </si>
  <si>
    <t>60726016.A</t>
  </si>
  <si>
    <t>Deska drevoštepková OSB 3 N - 4PD tl. 22 mm</t>
  </si>
  <si>
    <t>9,616   
;ztratné 10%; 0,9616</t>
  </si>
  <si>
    <t>192</t>
  </si>
  <si>
    <t>762341220R00</t>
  </si>
  <si>
    <t>M. bedn.strech rovn. z aglomer.desek šroubováním</t>
  </si>
  <si>
    <t>195</t>
  </si>
  <si>
    <t>762431130RT3</t>
  </si>
  <si>
    <t>W53 - Opláštení instalacních jader v 4.np, komplet</t>
  </si>
  <si>
    <t>dle v.c. 206   
(0,575+1,365+0,575)*0,94   
(0,515+1,42)*0,775   
(1,36+0,525*2)*0,775</t>
  </si>
  <si>
    <t>vcetne dodávky desek tl. 20 mm</t>
  </si>
  <si>
    <t>194</t>
  </si>
  <si>
    <t>762441112RT4</t>
  </si>
  <si>
    <t>Montáž obložení atiky,OSB desky,1vrst.,šroubováním</t>
  </si>
  <si>
    <t>dle v.c. 207 a detailu atiky   
(18,45+11,8+8,45+13,7)*2*0,45</t>
  </si>
  <si>
    <t>vcetne dodávky desky OSB  tl. 22 mm</t>
  </si>
  <si>
    <t>196</t>
  </si>
  <si>
    <t>998762203R00</t>
  </si>
  <si>
    <t>Presun hmot pro tesarské konstrukce, výšky do 24 m</t>
  </si>
  <si>
    <t>764</t>
  </si>
  <si>
    <t>Konstrukce klempírské</t>
  </si>
  <si>
    <t>198</t>
  </si>
  <si>
    <t>764292642RT2</t>
  </si>
  <si>
    <t>K1/02 - Závetrná lišta-atika z predzv. TiZn plechu, rš 250mm,kompletní provedení vc. všech kotev. a pom. kcí a prvku - dle popisu v pd (viz tab. kl.)</t>
  </si>
  <si>
    <t>197</t>
  </si>
  <si>
    <t>764292661RT2</t>
  </si>
  <si>
    <t>K1/01 - Okapnice balkonu z predzv. TiZn plechu, rš 150, kompletní provedení vc. všech kotev. a pom. kcí a prvku - dle popisu v pd (viz tab. kl. v.)</t>
  </si>
  <si>
    <t>200</t>
  </si>
  <si>
    <t>764511620RT2</t>
  </si>
  <si>
    <t>K1/04 - Oplechování parapetu z predzv. TiZn, rš. 175 mm, kompletní provedení vc. všech kotev. a pom. kcí a prvku - dle popisu v pd (viz tab. kl. v.)</t>
  </si>
  <si>
    <t>201</t>
  </si>
  <si>
    <t>764511670RT2</t>
  </si>
  <si>
    <t>K1/05 - Oplechování odskoku z predzv. TiZn, rš. 480 mm, kompletní provedení vc. všech kotev. a pom. kcí a prvku - dle popisu v pd (viz tab. kl. v.)</t>
  </si>
  <si>
    <t>199</t>
  </si>
  <si>
    <t>K1/03 - Oplechování parapetu z predzv. TiZn, rš. 470 mm, kompletní provedení vc. všech kotev. a pom. kcí a prvku - dle popisu v pd (viz tab. kl. v.)</t>
  </si>
  <si>
    <t>202</t>
  </si>
  <si>
    <t>764511680RT3</t>
  </si>
  <si>
    <t>K1/06 - Oplechování atiky na zei z predzv. TiZn,rš. 680mm,kompletní provedení vc. všech kotev. a pom. kcí a prvku - dle popisu v pd (viz tab. kl. v.)</t>
  </si>
  <si>
    <t>203</t>
  </si>
  <si>
    <t>764551605RT2</t>
  </si>
  <si>
    <t>K1/07 - Svod z predzv. Ti Zn predzv., kruhový, DN 160 mm,kompletní provedení vc. všech kotev. a pom. kcí a prvku - dle popisu v pd (viz tab. kl. v.)</t>
  </si>
  <si>
    <t>204</t>
  </si>
  <si>
    <t>998764203R00</t>
  </si>
  <si>
    <t>Presun hmot pro klempírské konstr., výšky do 24 m</t>
  </si>
  <si>
    <t>766</t>
  </si>
  <si>
    <t>Konstrukce truhlárské</t>
  </si>
  <si>
    <t>219</t>
  </si>
  <si>
    <t>766621201R0R</t>
  </si>
  <si>
    <t>O10 - M+D - Balkonová sestava 2800x2375mm, kompletní provedení vc. podkl. profilu a všech detailu - dle popisu v pd (viz tab. oken)</t>
  </si>
  <si>
    <t>220</t>
  </si>
  <si>
    <t>766621201R0Rb</t>
  </si>
  <si>
    <t>O10b - M+D - Balkonová sestava 2800x2375mm, kompletní provedení vc. podkl. profilu a všech detailu - dle popisu v pd (viz tab. oken)</t>
  </si>
  <si>
    <t>221</t>
  </si>
  <si>
    <t>766621202R0R</t>
  </si>
  <si>
    <t>O11 - M+D - Balkonová sestava 2800x2375mm, kompletní provedení vc. podkl. profilu a všech detailu - dle popisu v pd (viz tab. oken)</t>
  </si>
  <si>
    <t>222</t>
  </si>
  <si>
    <t>766621203R0R</t>
  </si>
  <si>
    <t>O12 - M+D - Trojdílné okno 2800x1500mm, kompletní provedení vc. všech detailu - dle popisu v pd (viz tab. oken)</t>
  </si>
  <si>
    <t>223</t>
  </si>
  <si>
    <t>766621204R0R</t>
  </si>
  <si>
    <t>O13 - M+D - Trojdílné okno 2800x1665mm, kompletní provedení vc. všech detailu - dle popisu v pd (viz tab. oken)</t>
  </si>
  <si>
    <t>224</t>
  </si>
  <si>
    <t>766621205R0R</t>
  </si>
  <si>
    <t>O14 - M+D - Trojdílné okno 2800x2160mm, kompletní provedení vc. všech detailu - dle popisu v pd (viz tab. oken)</t>
  </si>
  <si>
    <t>225</t>
  </si>
  <si>
    <t>766621206R0R</t>
  </si>
  <si>
    <t>O20 - M+D - 2kr okno 1400x2375mm, kompletní provedení vc. podkl. profilu a všech detailu - dle popisu v pd (viz tab. oken)</t>
  </si>
  <si>
    <t>226</t>
  </si>
  <si>
    <t>766621207R0R</t>
  </si>
  <si>
    <t>O20b - M+D - 2kr okno 1400x2375mm, kompletní provedení vc. podkl. profilu a všech detailu - dle popisu v pd (viz tab. oken)</t>
  </si>
  <si>
    <t>227</t>
  </si>
  <si>
    <t>766621208R0R</t>
  </si>
  <si>
    <t>O21 - M+D - 2kr okno 1400x1660mm, kompletní provedení vc. všech detailu - dle popisu v pd (viz tab. oken)</t>
  </si>
  <si>
    <t>228</t>
  </si>
  <si>
    <t>766621209R0R</t>
  </si>
  <si>
    <t>O22 - M+D - 2kr okno 1400x2160mm, kompletní provedení vc. všech detailu - dle popisu v pd (viz tab. oken)</t>
  </si>
  <si>
    <t>229</t>
  </si>
  <si>
    <t>766621210R0R</t>
  </si>
  <si>
    <t>O23 - M+D - 2kr okno 1400x1665mm, kompletní provedení vc. všech detailu - dle popisu v pd (viz tab. oken)</t>
  </si>
  <si>
    <t>230</t>
  </si>
  <si>
    <t>766621211R0R</t>
  </si>
  <si>
    <t>O30 - M+D - 1kr okno 1000x2160mm, kompletní provedení vc. všech detailu - dle popisu v pd (viz tab. oken)</t>
  </si>
  <si>
    <t>209</t>
  </si>
  <si>
    <t>766661101R00</t>
  </si>
  <si>
    <t>D01 - M+D - Vchodové dvere 900x1970mm, komplet vc. zárubne, kování, povrchu a všech doplnku a detailu - dle popisu v pd (viz tab. dverí)</t>
  </si>
  <si>
    <t>210</t>
  </si>
  <si>
    <t>766661102R00</t>
  </si>
  <si>
    <t>D02 - M+D - Dvere vnitrní 800x1970mm, komplet vc. zárubne, kování, povrchu a všech doplnku a detailu - dle popisu v pd (viz tab. dverí)</t>
  </si>
  <si>
    <t>211</t>
  </si>
  <si>
    <t>766661102R00x</t>
  </si>
  <si>
    <t>D02x - M+D - Dvere vnitrní 900x1970mm, komplet vc. zárubne, kování, povrchu a všech doplnku a detailu - dle popisu v pd (viz tab. dverí)</t>
  </si>
  <si>
    <t>212</t>
  </si>
  <si>
    <t>766661103R00</t>
  </si>
  <si>
    <t>D03 - M+D - Dvere vnitrní 700x1970mm, komplet vc. zárubne, kování, povrchu a všech doplnku a detailu - dle popisu v pd (viz tab. dverí)</t>
  </si>
  <si>
    <t>213</t>
  </si>
  <si>
    <t>766661104R00</t>
  </si>
  <si>
    <t>D04 - M+D - Dvere vnitrní 700x1970mm posuvné, komplet vc. zárubne,pouzd., kování, povrchu a všech doplnku a detailu - dle popisu v pd (viz tab. dverí)</t>
  </si>
  <si>
    <t>214</t>
  </si>
  <si>
    <t>766661105R00</t>
  </si>
  <si>
    <t>D05 - M+D - Dvere vnitrní 700x1970mm EI30 DP3-C3-S, komplet vc. zárubne, kování, povrchu a všech doplnku a detailu - dle popisu v pd (viz tab. dverí)</t>
  </si>
  <si>
    <t>215</t>
  </si>
  <si>
    <t>766661106R00</t>
  </si>
  <si>
    <t>D06 - M+D - Dvere vnitrní 800x1970mm EI30 DP3-C3-S, komplet vc. zárubne, kování, povrchu a všech doplnku a detailu - dle popisu v pd (viz tab. dverí)</t>
  </si>
  <si>
    <t>216</t>
  </si>
  <si>
    <t>766661107R00</t>
  </si>
  <si>
    <t>D07 - M+D - Dvere vnitrní 900x1970mm EI30 DP3-C2, komplet vc. zárubne, kování, povrchu a všech doplnku a detailu - dle popisu v pd (viz tab. dverí)</t>
  </si>
  <si>
    <t>217</t>
  </si>
  <si>
    <t>766661108R00</t>
  </si>
  <si>
    <t>D08 - M+D - Dvere vnitrní 800x1970mm, komplet vc. zárubne, kování, povrchu a všech doplnku a detailu - dle popisu v pd (viz tab. dverí)</t>
  </si>
  <si>
    <t>218</t>
  </si>
  <si>
    <t>766661108R00x</t>
  </si>
  <si>
    <t>D08x - M+D - Dvere vnitrní 800x1970mm, komplet vc. zárubne, kování, povrchu a všech doplnku a detailu - dle popisu v pd (viz tab. dverí)</t>
  </si>
  <si>
    <t>205</t>
  </si>
  <si>
    <t>766812101R0R</t>
  </si>
  <si>
    <t>T1/01 - M+D - Kuchynská linka, kompletní provedení vc. všech kotev. a pom. kcí a prvku - dle popisu v pd (viz truhl. v.)</t>
  </si>
  <si>
    <t>206</t>
  </si>
  <si>
    <t>766812102R0R</t>
  </si>
  <si>
    <t>T1/02 - M+D - Kuchynská linka, kompletní provedení vc. všech kotev. a pom. kcí a prvku - dle popisu v pd (viz truhl. v.)</t>
  </si>
  <si>
    <t>207</t>
  </si>
  <si>
    <t>766812103R0R</t>
  </si>
  <si>
    <t>T1/03 - M+D - Kuchynská linka, kompletní provedení vc. všech kotev. a pom. kcí a prvku - dle popisu v pd (viz truhl. v.)</t>
  </si>
  <si>
    <t>208</t>
  </si>
  <si>
    <t>766812104R0R</t>
  </si>
  <si>
    <t>T1/04 - M+D - Kuchynská linka, kompletní provedení vc. všech kotev. a pom. kcí a prvku - dle popisu v pd (viz truhl. v.)</t>
  </si>
  <si>
    <t>231</t>
  </si>
  <si>
    <t>998766203R00</t>
  </si>
  <si>
    <t>Presun hmot pro truhlárské konstr., výšky do 24 m</t>
  </si>
  <si>
    <t>767</t>
  </si>
  <si>
    <t>Konstrukce doplnkové stavební (zámecnické)</t>
  </si>
  <si>
    <t>247</t>
  </si>
  <si>
    <t>767427111R00</t>
  </si>
  <si>
    <t>Provetr.fasáda, nýty, desky, MV tl.15 cm</t>
  </si>
  <si>
    <t>F03 - dle v.c. 203 a 400   
(1,15+2,9+1,15)*2,86-1,25*2,1</t>
  </si>
  <si>
    <t>z desek cementovláknitých s antigrafitti úpravou tl. 12mm</t>
  </si>
  <si>
    <t>246</t>
  </si>
  <si>
    <t>767427112RT1</t>
  </si>
  <si>
    <t>Ostení a nadpraží,fasáda HPL des.,do hl.250mm</t>
  </si>
  <si>
    <t>dle v. 203 a 400   
1,455+2,535*2</t>
  </si>
  <si>
    <t>239</t>
  </si>
  <si>
    <t>767623310R0R</t>
  </si>
  <si>
    <t>Z1/06 - M+D - Kotvení oken a dverí, komplet - dle popisu v pd (viz tab. zám. v.)</t>
  </si>
  <si>
    <t>243</t>
  </si>
  <si>
    <t>767646510R0R</t>
  </si>
  <si>
    <t>PS01 - M+D - Vstupní venkovní dvere 1450x2660mm, komplet vc. vsech detailu - dle popsi v pd (viz tab. proskl. sten)</t>
  </si>
  <si>
    <t>244</t>
  </si>
  <si>
    <t>767646511R0R</t>
  </si>
  <si>
    <t>PS02 - M+D - Prosklenná stena 3060x2860mm, komplet vc. vsech detailu - dle popsi v pd (viz tab. proskl. sten)</t>
  </si>
  <si>
    <t>245</t>
  </si>
  <si>
    <t>767646512R0R</t>
  </si>
  <si>
    <t>PS03 - M+D - Interiérové dvere 1200x2800mm, komplet vc. vsech detailu - dle popsi v pd (viz tab. proskl. sten)</t>
  </si>
  <si>
    <t>232</t>
  </si>
  <si>
    <t>767822001R0R</t>
  </si>
  <si>
    <t>OV1/07 - M+D - Poštovní schránka, komplet - dle popisu v pd (viz tab. ost. v.)</t>
  </si>
  <si>
    <t>233</t>
  </si>
  <si>
    <t>767995101R0R</t>
  </si>
  <si>
    <t>Z1/01 - M+D - Zábradlí balkonové, komplet vc. povrchu a vsech pom. a kotev. kcí a prvku, detailu - dle popisu v pd (viz tab. zám. v.)</t>
  </si>
  <si>
    <t>234</t>
  </si>
  <si>
    <t>767995102R0R</t>
  </si>
  <si>
    <t>Z1/02 - M+D - Zábradlí fr.okno, komplet vc. povrchu a vsech pom. a kotev. kcí a prvku, detailu - dle popisu v pd (viz tab. zám. v.)</t>
  </si>
  <si>
    <t>235</t>
  </si>
  <si>
    <t>767995103R0R</t>
  </si>
  <si>
    <t>Z1/03 - M+D - Zábradlí atiky, komplet vc. povrchu a vsech pom. a kotev. kcí a prvku, detailu - dle popisu v pd (viz tab. zám. v.)</t>
  </si>
  <si>
    <t>236</t>
  </si>
  <si>
    <t>767995104R0Ra</t>
  </si>
  <si>
    <t>Z1/04a - M+D - Branka na predzahrádce, komplet vc. povrchu a vsech pom. a kotev. kcí a prvku, detailu - dle popisu v pd (viz tab. zám. v.)</t>
  </si>
  <si>
    <t>237</t>
  </si>
  <si>
    <t>767995104R0Rb</t>
  </si>
  <si>
    <t>Z1/04b - M+D - Branka na predzahrádce, komplet vc. povrchu a vsech pom. a kotev. kcí a prvku, detailu - dle popisu v pd (viz tab. zám. v.)</t>
  </si>
  <si>
    <t>238</t>
  </si>
  <si>
    <t>767995105R0R</t>
  </si>
  <si>
    <t>Z1/05 - M+D - Schodištové madlo, komplet vc. povrchu a vsech pom. a kotev. kcí a prvku, detailu - dle popisu v pd (viz tab. zám. v.)</t>
  </si>
  <si>
    <t>16,5+17,5*4</t>
  </si>
  <si>
    <t>240</t>
  </si>
  <si>
    <t>767995108R0R</t>
  </si>
  <si>
    <t>Z1/08 - M+D - Žebrík na strechu, komplet - dle popisu v pd (viz tab. zám. v.)</t>
  </si>
  <si>
    <t>241</t>
  </si>
  <si>
    <t>767995109R0R</t>
  </si>
  <si>
    <t>Z1/09 - M+D - Zábradlí, komplet vc. povrchu a vsech pom. a kotev. kcí a prvku, detailu - dle popisu v pd (viz tab. zám. v.)</t>
  </si>
  <si>
    <t>242</t>
  </si>
  <si>
    <t>767995110R0R</t>
  </si>
  <si>
    <t>Z1/10 - M+D - L profil 50x50x5, komplet vc. povrchu a vsech pom. a kotev. kcí a prvku, detailu - dle popisu v pd (viz tab. zám. v.)</t>
  </si>
  <si>
    <t>248</t>
  </si>
  <si>
    <t>998767203R00</t>
  </si>
  <si>
    <t>Presun hmot pro zámecnické konstr., výšky do 24 m</t>
  </si>
  <si>
    <t>771</t>
  </si>
  <si>
    <t>Podlahy z dlaždic</t>
  </si>
  <si>
    <t>251</t>
  </si>
  <si>
    <t>597623081</t>
  </si>
  <si>
    <t>Dlažba keramická - dle výberu investora</t>
  </si>
  <si>
    <t>23,14   
;ztratné 10%; 2,314</t>
  </si>
  <si>
    <t>253</t>
  </si>
  <si>
    <t>163,07   
;ztratné 10%; 16,307</t>
  </si>
  <si>
    <t>255</t>
  </si>
  <si>
    <t>597623123R</t>
  </si>
  <si>
    <t>Sokl keramický - dle výberu investora</t>
  </si>
  <si>
    <t>95,89   
;ztratné 10%; 9,589</t>
  </si>
  <si>
    <t>259</t>
  </si>
  <si>
    <t>597623124R</t>
  </si>
  <si>
    <t>3,65   
;ztratné 10%; 0,365</t>
  </si>
  <si>
    <t>257</t>
  </si>
  <si>
    <t>59764223</t>
  </si>
  <si>
    <t>Dlažba tl.10 mm - dle výberu investora</t>
  </si>
  <si>
    <t>3,335   
;ztratné 10%; 0,3335</t>
  </si>
  <si>
    <t>249</t>
  </si>
  <si>
    <t>771101210R00</t>
  </si>
  <si>
    <t>Penetrace podkladu pod dlažby</t>
  </si>
  <si>
    <t>výpocet - viz položka nášlapu   
23,14 S02   
163,07 S04   
3,335 S06</t>
  </si>
  <si>
    <t>260</t>
  </si>
  <si>
    <t>771212118R0R</t>
  </si>
  <si>
    <t>M+D - Obklad schodište, komplet vc. spárování</t>
  </si>
  <si>
    <t>dle v.c. 202-205 - S10   
1,5*1,2*2+1,2*(0,17+0,28)*17 1.pp-1.np   
1,2*1,5*2+1,2*(0,17+0,28)*18 1.np-2.np   
1,2*1,5*2+1,2*(0,17+0,28)*18 2.np-3.np   
1,2*1,5*2+1,2*(0,17+0,28)*18 3.np-4.np</t>
  </si>
  <si>
    <t>254</t>
  </si>
  <si>
    <t>771475014RW1</t>
  </si>
  <si>
    <t>Obklad soklíku keram.rovných, tmel,výška do 10 cm</t>
  </si>
  <si>
    <t>S02 . dle v.c. 202 - 1.pp   
(8,9+2,475+0,5+0,52+0,2*2)*2-(1,2*2+0,9*4) S.01   
S04 - dle v.c. 203-206   
4.np   
(4,4+2,1+0,8)*2-(1,2*2+0,8+0,9)   
2.np+3.np   
((8,9+2,1+0,8)*2-(1,2*3+0,9*4))*2   
1.np   
(2,13*2+3,06)-(0,7+0,8+1,25)+0,185*2   
(4,2+3,2+0,3+0,16)*2-(2,8+0,8)   
(2,35+8,9+0,8)*2-(1,2*2+3,06+0,9*3)</t>
  </si>
  <si>
    <t>258</t>
  </si>
  <si>
    <t>S06 . dle v.c. 203 - 1.np   
(2,6+1,15*2-1,25)</t>
  </si>
  <si>
    <t>261</t>
  </si>
  <si>
    <t>771475014RWR</t>
  </si>
  <si>
    <t>M+D - Obklad soklíku keram.schod, tmel,výška do 10 cm</t>
  </si>
  <si>
    <t>S10 - dle v.c. 202-205   
4,4+2,04+2,88+2,0+1,68+0,84+2,7+0,325   
(4,4+2,6*2+1,4*2+2,0+2,86+0,325)*3</t>
  </si>
  <si>
    <t>256</t>
  </si>
  <si>
    <t>771575101RU1</t>
  </si>
  <si>
    <t>Montáž podlah keram. vcetne sparování</t>
  </si>
  <si>
    <t>S06 . dle v.c. 203   
2,9*1,15 1.NP</t>
  </si>
  <si>
    <t>252</t>
  </si>
  <si>
    <t>Montáž podlah keram. vcetne sparování a pruniku</t>
  </si>
  <si>
    <t>S04 . dle v.c. 203-206   
1.NP   
6,62+3,16+13,44+22,96+3,76+1,68+3,81+3,76+1,68 1.01,02,03,04,B02.3,2.4,3.2,4.3,4.4   
2.NP+3.NP   
(22,13+3,76+1,68+3,22+3,81+3,76+1,68)*2 2.01,B05.3,5.4,6.2,7.2,8.3,8.4   
4.NP   
16,28+3,81+2,03 4.01,B13.7,13.8</t>
  </si>
  <si>
    <t>250</t>
  </si>
  <si>
    <t>S02 . dle v.c. 202 - 1.pp   
23,14 S.01</t>
  </si>
  <si>
    <t>262</t>
  </si>
  <si>
    <t>998771203R00</t>
  </si>
  <si>
    <t>Presun hmot pro podlahy z dlaždic, výšky do 24 m</t>
  </si>
  <si>
    <t>776</t>
  </si>
  <si>
    <t>Podlahy povlakové</t>
  </si>
  <si>
    <t>263</t>
  </si>
  <si>
    <t>771100020RAA</t>
  </si>
  <si>
    <t>Vyrovnání podkladu samoniv.hmotou</t>
  </si>
  <si>
    <t>dle v.c. 203-206   
1.np   
4,5+13,48+21,27+12,32+3,2+17,43+4,5+13,48+21,27 1.B02.1,2.2,2.5-3.1,3.3-4.2,4.5   
2.NP+3.NP   
(4,5+13,48+21,27+12,32+2,9+20,73+3,2+17,43+4,5+13,48+21,27)*2 2.B05.1,1.2,5.5-6.1,6.3-7.1,7.3-8.2,8.5   
4.np   
2,9+13,01+15,95+12,48+3,33+9,67+9,55 4.B13.1-13,6,13.9</t>
  </si>
  <si>
    <t>nivelacní hmota, penetrace</t>
  </si>
  <si>
    <t>265</t>
  </si>
  <si>
    <t>776421100RU1</t>
  </si>
  <si>
    <t>Lepení podlahových soklíku z PVC a vinylu</t>
  </si>
  <si>
    <t>dle v.c. 203-207   
1.np   
((2,645+1,7)*2+0,2*2-(0,7*2+0,9*3))*2   
((4,2+3,21)*2+0,3*2-(0,9+1,4))*2   
((4,2+5,065+0,3)*2-(2,8+0,8+0,9))*2   
(4,4+2,8+0,3)*2-(0,8+1,4)   
(4,2+4,15+0,3)*2-(2,8+0,8)   
(4,2+3,2+0,3)*2+0,16*2-(0,8+2,8)   
2.NP+3.NP   
((2,645+1,7)*2+0,2*2-(0,8*2+0,9+0,7*2))*2*2   
((3,21+4,2+0,3)*2-(1,4+0,8))*2*2   
((4,2+3,065)*2+0,3*2-(2,8+0,8*2))*2*2   
((4,4+2,8+0,3)*2-(0,8+1,4))*2   
((4,2+4,15)*2-(0,8+2,8)+0,3*2)*2   
((1,675+1,91+0,15)*2-(0,9+0,7+0,8))*2   
((6,5+3,2+0,6+0,3*2)*2-(1,4+2,8+0,8))*2   
4.NP   
(4,4+2,9+0,3)*2-(2,8+0,8)   
(2,06+1,41+0,2)*2-0,9*2   
(7,85+4,2+0,3*2+0,915+1,52)*2-(2,8+1,4+0,9*2)   
(3,9+2,48+0,3)*2-(1,4+0,8)   
(1,275+2,61)*2-(0,9+0,8*2+0,7*2)   
(3,9+2,48+0,3)*2-(1,4+0,8)</t>
  </si>
  <si>
    <t>vcetne dodávky soklíku</t>
  </si>
  <si>
    <t>264</t>
  </si>
  <si>
    <t>776521200RV1</t>
  </si>
  <si>
    <t>Lepení povlakových podlah z dílcu PVC a CV (vinyl)</t>
  </si>
  <si>
    <t>výpocet - viz položka samonivelace   
448,5 S03</t>
  </si>
  <si>
    <t>vcetne vinylové podlahoviny tl. 2 mm</t>
  </si>
  <si>
    <t>266</t>
  </si>
  <si>
    <t>998776203R00</t>
  </si>
  <si>
    <t>Presun hmot pro podlahy povlakové, výšky do 24 m</t>
  </si>
  <si>
    <t>777</t>
  </si>
  <si>
    <t>Podlahy ze syntetických hmot</t>
  </si>
  <si>
    <t>267</t>
  </si>
  <si>
    <t>777116041R00</t>
  </si>
  <si>
    <t>Epoxidová sterka, dvousložková, pigmentovaná</t>
  </si>
  <si>
    <t>dle v.c. 202 - 1.pp - S01   
173,84-23,14 S.02-S.17   
0,05*(3,625+1,94+2,885*4+2,2*4+1,2+9,145+2,8+4,4+0,185+6,2+4,2+0,185+4,2*2+2,445+2,885*3+2,185*3)*2   
0,05*(1,94+1,2+6,787+3,2+2,1+0,185*2+6,685+3,2+0,585+0,365)*2   
-(22*0,8+0,9*6)*0,05</t>
  </si>
  <si>
    <t>Vcetne penetrace</t>
  </si>
  <si>
    <t>268</t>
  </si>
  <si>
    <t>998777203R00</t>
  </si>
  <si>
    <t>Presun hmot pro podlahy syntetické, výšky do 24 m</t>
  </si>
  <si>
    <t>781</t>
  </si>
  <si>
    <t>Obklady (keramické)</t>
  </si>
  <si>
    <t>271</t>
  </si>
  <si>
    <t>Obklad keramický - dle výberu investora</t>
  </si>
  <si>
    <t>334,33953   
;ztratné 10%; 33,433953</t>
  </si>
  <si>
    <t>269</t>
  </si>
  <si>
    <t>781101210R00</t>
  </si>
  <si>
    <t>Penetrace podkladu pod obklady</t>
  </si>
  <si>
    <t>dle v. c. 203-206   
1.np   
(2,785+1,2)*2*2,1-0,7*1,97+0,15*1,2 1.02   
((2,385+1,575)*2*2,1-0,7*1,97)*2 1.B02.3+B04.3   
((1,962+0,93)*2*2,1-0,7*1,97+0,93*0,15)*2 1.B02.4+B04.4   
(1,91+2,41)*2*2,1-0,7*1,97+(1,445+1,495)*02,15 1.B03.2   
2.np+3.np   
((1,962+0,93)*2*2,1-0,7*1,97+0,93*0,15)*2*2 2.B05.4+B08.4   
((2,385+1,575)*2*2,1-0,7*1,97)*2*2 2.B05.3+B08.3   
((1,91+2,41)*2*2,1-0,7*1,97+(1,445+1,495)*0,15)*2 2.B07.2   
((2,26+1,8)*2*2,1-0,7*1,97+(1,385+0,94)*0,15)*2 2.B06.2   
4.np   
(2,51+0,95)*2*2,1-0,7*1,97+0,95*0,15+0,375*0,275 4.B13.8   
(2,51+1,52)*2*2,1-0,7*1,97 4.B13.7   
kuchynské linky   
1.np   
(2,5+0,6)*1,0   
2.np+3.np   
(2,55+0,6+1,165+0,6+2,175+0,6+2,625+0,6+2,6+0,6)*1,0*2   
4.np   
(2,685+0,6*2)*1,0   
(1,165+0,6)*1,0   
(2,625+0,6)*1,0   
(2,55+0,6)*1,0</t>
  </si>
  <si>
    <t>270</t>
  </si>
  <si>
    <t>781475112RU2</t>
  </si>
  <si>
    <t>Obklad vnitrní sten keramický, do tmele, vcetne spárování a pruniku</t>
  </si>
  <si>
    <t>334,33953 výpocet viz penetrace</t>
  </si>
  <si>
    <t>272</t>
  </si>
  <si>
    <t>998781203R00</t>
  </si>
  <si>
    <t>Presun hmot pro obklady keramické, výšky do 24 m</t>
  </si>
  <si>
    <t>783</t>
  </si>
  <si>
    <t>Nátery</t>
  </si>
  <si>
    <t>273</t>
  </si>
  <si>
    <t>783852211R00</t>
  </si>
  <si>
    <t>Náter epoxidehtový sten vcetne penetrace</t>
  </si>
  <si>
    <t>dle v.c. 202 - OB3   
(1,2+0,585*2)*2,1</t>
  </si>
  <si>
    <t>784</t>
  </si>
  <si>
    <t>Malby</t>
  </si>
  <si>
    <t>274</t>
  </si>
  <si>
    <t>784111101R00</t>
  </si>
  <si>
    <t>Penetrace podkladu náterem</t>
  </si>
  <si>
    <t>dle v.c. 202-206   
stropy   
173,84+172,33+175,12*2+89,01   
schodište   
40,02   
steny   
2767,76241*1,05   
-334,33953</t>
  </si>
  <si>
    <t>275</t>
  </si>
  <si>
    <t>784115412R00</t>
  </si>
  <si>
    <t>Malba, bez penetrace, 2 x</t>
  </si>
  <si>
    <t>Doplnující konstrukce a práce na pozemních komunikacích a zpevnených plochách</t>
  </si>
  <si>
    <t>112</t>
  </si>
  <si>
    <t>916561111RT7</t>
  </si>
  <si>
    <t>Osazení záhon.obrubníku do lože z C 12/15 s operou</t>
  </si>
  <si>
    <t>dle v.c. 203   
4,495+4,675+12,1+0,3+18,6+0,3*3 S09</t>
  </si>
  <si>
    <t>vcetne obrubníku   100/5/20 cm</t>
  </si>
  <si>
    <t>Ruzné dokoncovací konstrukce a práce inženýrských staveb</t>
  </si>
  <si>
    <t>113</t>
  </si>
  <si>
    <t>931962112R00</t>
  </si>
  <si>
    <t>Výpln dilatac. spár deskami z minerální vaty tl. do 50 mm</t>
  </si>
  <si>
    <t>TI02 - dle rezu   
10,122*11,8</t>
  </si>
  <si>
    <t>Lešení a stavební výtahy</t>
  </si>
  <si>
    <t>115</t>
  </si>
  <si>
    <t>941941032R00</t>
  </si>
  <si>
    <t>Montáž lešení leh.rad.s podlahami,š.do 1 m, H 30 m</t>
  </si>
  <si>
    <t>dle v.c. 400   
(14,0+8,75)*3,0   
(14,0+8,75)*3,3   
18,5*10,103   
18,5*((10,103+12,3)/2)   
12,04*((9,42+9,782)/2)   
1,0*(9,42+9,872)</t>
  </si>
  <si>
    <t>116</t>
  </si>
  <si>
    <t>941941111R00</t>
  </si>
  <si>
    <t>Pronájem lešení za den</t>
  </si>
  <si>
    <t>672,34629*240</t>
  </si>
  <si>
    <t>117</t>
  </si>
  <si>
    <t>941941832R00</t>
  </si>
  <si>
    <t>Demontáž lešení leh.rad.s podlahami,š.1 m, H 30 m</t>
  </si>
  <si>
    <t>114</t>
  </si>
  <si>
    <t>941955001R00</t>
  </si>
  <si>
    <t>Lešení lehké pomocné, výška podlahy do 1,2 m</t>
  </si>
  <si>
    <t>dle v.c. 202-206   
173,84+172,33+175,12*2+89,01</t>
  </si>
  <si>
    <t>Ruzné dokoncovací konstrukce a práce na pozemních stavbách</t>
  </si>
  <si>
    <t>119</t>
  </si>
  <si>
    <t>44984124</t>
  </si>
  <si>
    <t>OV1/02 - Prístroj hasicí práškový s has. schopností min. 21A</t>
  </si>
  <si>
    <t>120</t>
  </si>
  <si>
    <t>OV1/01 - Prístroj hasicí práškový s has. schopností min. 13A</t>
  </si>
  <si>
    <t>121</t>
  </si>
  <si>
    <t>952901111R00</t>
  </si>
  <si>
    <t>Vycištení budov o výšce podlaží do 4 m</t>
  </si>
  <si>
    <t>dle v.c. 202-206   
18,57*12,04 1.pp   
18,6*12,1 1.np   
18,6*12,1 2.np   
18,6*12,1 3.np   
14,0*8,75 4.np</t>
  </si>
  <si>
    <t>118</t>
  </si>
  <si>
    <t>953941312R00</t>
  </si>
  <si>
    <t>Osazení požárního hasicího prístroje na stenu</t>
  </si>
  <si>
    <t>dle tab. ost. v.   
1 OV1/01   
4 OV1/02</t>
  </si>
  <si>
    <t>Presun hmot</t>
  </si>
  <si>
    <t>122</t>
  </si>
  <si>
    <t>998011003R00</t>
  </si>
  <si>
    <t>Presun hmot pro budovy zdené výšky do 24 m</t>
  </si>
  <si>
    <t>D00</t>
  </si>
  <si>
    <t>Zdravotně technické instalace</t>
  </si>
  <si>
    <t xml:space="preserve">  D00</t>
  </si>
  <si>
    <t>132200010RAC</t>
  </si>
  <si>
    <t>Hloubení nezapaž. rýh šířky do 60 cm v hornině 1-4, odvoz do 10 km, uložení na skládku</t>
  </si>
  <si>
    <t>Zásyp jam, rýh, šachet se zhutněním</t>
  </si>
  <si>
    <t>Vnitřní kanalizace</t>
  </si>
  <si>
    <t>283773109R01</t>
  </si>
  <si>
    <t>Izolace potrubí Tubex DN110x5 proti rosení</t>
  </si>
  <si>
    <t>283773110R01</t>
  </si>
  <si>
    <t>Izolace potrubí Tubex DN125x5 proti rosení</t>
  </si>
  <si>
    <t>28650024R</t>
  </si>
  <si>
    <t>Manžeta protipožární DN100, pro potrubí, plech+laminát</t>
  </si>
  <si>
    <t>28650025R</t>
  </si>
  <si>
    <t>Manžeta protipožární DN125, pro potrubí, plech+laminát</t>
  </si>
  <si>
    <t>55162150.AR</t>
  </si>
  <si>
    <t>HL21 Vtok se zápachovou uzávěrkou DN 30</t>
  </si>
  <si>
    <t>55162185.AR</t>
  </si>
  <si>
    <t>Střešní vtok DN 110, továrně připojený izolační pás, elektrický ohřev</t>
  </si>
  <si>
    <t>55162518.AR</t>
  </si>
  <si>
    <t>HL660/2 lapač střešních splavenin DN 110/125</t>
  </si>
  <si>
    <t>721176102R00</t>
  </si>
  <si>
    <t>Potrubí HT připojovací D 40 x 1,8 mm</t>
  </si>
  <si>
    <t>721176103R00</t>
  </si>
  <si>
    <t>Potrubí HT připojovací D 50 x 1,8 mm</t>
  </si>
  <si>
    <t>721176105R00</t>
  </si>
  <si>
    <t>Potrubí HT připojovací D 110 x 2,7 mm</t>
  </si>
  <si>
    <t>721176222R00</t>
  </si>
  <si>
    <t>Potrubí KG svodné (ležaté) v zemi D 110 x 3,2 mm</t>
  </si>
  <si>
    <t>721176223R00</t>
  </si>
  <si>
    <t>Potrubí KG svodné (ležaté) v zemi D 125 x 3,2 mm</t>
  </si>
  <si>
    <t>721176224R00</t>
  </si>
  <si>
    <t>Potrubí KG svodné (ležaté) v zemi D 160 x 4,0 mm</t>
  </si>
  <si>
    <t>721177115R00</t>
  </si>
  <si>
    <t>Potrubí POLO-KAL NG odpadní svislé D 110 x 3,4 mm</t>
  </si>
  <si>
    <t>721177136R00</t>
  </si>
  <si>
    <t>Potrubí POLO-KAL NG ležaté zavěšené D 125 x 3,9 mm</t>
  </si>
  <si>
    <t>721177137R00</t>
  </si>
  <si>
    <t>Potrubí POLO-KAL NG ležaté zavěšené D 160 x 4,9 mm</t>
  </si>
  <si>
    <t>721177145R00</t>
  </si>
  <si>
    <t>Potrubí POLO-KAL NG dešťové svislé D 110 x 3,4 mm</t>
  </si>
  <si>
    <t>721194104R00</t>
  </si>
  <si>
    <t>Vyvedení odpadních výpustek D 40 x 1,8</t>
  </si>
  <si>
    <t>721194105R00</t>
  </si>
  <si>
    <t>Vyvedení odpadních výpustek D 50 x 1,8</t>
  </si>
  <si>
    <t>721194105RM1</t>
  </si>
  <si>
    <t>Vyvedení odpadních výpustek D 50 x 1,8, včetně podomítkové zápachové uzávěrky HL 404.1</t>
  </si>
  <si>
    <t>721194109R00</t>
  </si>
  <si>
    <t>Vyvedení odpadních výpustek D 110 x 2,3</t>
  </si>
  <si>
    <t>721273200RT3</t>
  </si>
  <si>
    <t>Souprava ventilační střešní HL, souprava větrací hlavice PP HL810 D 110 mm</t>
  </si>
  <si>
    <t>721290112R00</t>
  </si>
  <si>
    <t>Zkouška těsnosti kanalizace vodou DN 200</t>
  </si>
  <si>
    <t>721290123R00</t>
  </si>
  <si>
    <t>Zkouška těsnosti kanalizace kouřem DN 300</t>
  </si>
  <si>
    <t>998721103R00</t>
  </si>
  <si>
    <t>Přesun hmot pro vnitřní kanalizaci, výšky do 24 m</t>
  </si>
  <si>
    <t>Přečerpávací stanice Grundfos Sololift C3</t>
  </si>
  <si>
    <t>Přečerpávací vpust Wilo Drain lift Box 32</t>
  </si>
  <si>
    <t>R03</t>
  </si>
  <si>
    <t>Výtlačné potrubí svařované PE DN40</t>
  </si>
  <si>
    <t>23153030R</t>
  </si>
  <si>
    <t>Tmel silikonový protipožární Intumex</t>
  </si>
  <si>
    <t>KG</t>
  </si>
  <si>
    <t>283771026R</t>
  </si>
  <si>
    <t>Izolace potrubí Mirelon PRO 20x9 mm šedočerná</t>
  </si>
  <si>
    <t>28377108R</t>
  </si>
  <si>
    <t>Izolace potrubí Mirelon PRO 25x9 mm šedočerná</t>
  </si>
  <si>
    <t>283771126R</t>
  </si>
  <si>
    <t>Izolace potrubí Mirelon PRO 32x9 mm šedočerná</t>
  </si>
  <si>
    <t>2837711522R</t>
  </si>
  <si>
    <t>Izolace potrubí Mirelon PRO 40x9 mm šedočerná</t>
  </si>
  <si>
    <t>283771165R</t>
  </si>
  <si>
    <t>Izolace potrubí Mirelon PRO 50x9 mm šedočerná</t>
  </si>
  <si>
    <t>283771185R</t>
  </si>
  <si>
    <t>Izolace potrubí Mirelon PRO 63x9 mm šedočerná</t>
  </si>
  <si>
    <t>283771484R</t>
  </si>
  <si>
    <t>Trubice izolační MIRELON POLAR 22x20 mm</t>
  </si>
  <si>
    <t>28377152.AR</t>
  </si>
  <si>
    <t>Trubice izolační MIRELON POLAR 25x25 mm</t>
  </si>
  <si>
    <t>28377157.AR</t>
  </si>
  <si>
    <t>Trubice izolační MIRELON POLAR 32x25 mm</t>
  </si>
  <si>
    <t>28377166.AR01</t>
  </si>
  <si>
    <t>Izolace potrubí PIPO ALS 054 / 40 mm izolace</t>
  </si>
  <si>
    <t>28377168.AR01</t>
  </si>
  <si>
    <t>Izolace potrubí PIPO ALS 054 / 50 mm izolace</t>
  </si>
  <si>
    <t>283771685R01</t>
  </si>
  <si>
    <t>Izolace potrubí PIPO ALS 063 / 60 mm izolace</t>
  </si>
  <si>
    <t>38841250R</t>
  </si>
  <si>
    <t>Tlakoměr</t>
  </si>
  <si>
    <t>4261097513R</t>
  </si>
  <si>
    <t>Čerpadlo Wilo-Stratos Z32/1-6, PN 10</t>
  </si>
  <si>
    <t>48438803.AR01</t>
  </si>
  <si>
    <t>Ohřívač TUV zásobníkový 500L</t>
  </si>
  <si>
    <t>48466204R</t>
  </si>
  <si>
    <t>Nádoba expanzní membránová pro TUV 30L</t>
  </si>
  <si>
    <t>55111412R</t>
  </si>
  <si>
    <t>Pojistný ventil DN20</t>
  </si>
  <si>
    <t>55129050R</t>
  </si>
  <si>
    <t>Vypouštěcí ventil 3/4"</t>
  </si>
  <si>
    <t>722130233R00</t>
  </si>
  <si>
    <t>Potrubí z trub.závit.pozink.svařovan. 11343,DN 25</t>
  </si>
  <si>
    <t>722130234R00</t>
  </si>
  <si>
    <t>Potrubí z trub.závit.pozink.svařovan. 11343,DN 32</t>
  </si>
  <si>
    <t>722172411R00</t>
  </si>
  <si>
    <t>Potrubí z PPR, D 20 x 2,8 mm, PN 16, vč.zed.výpom.</t>
  </si>
  <si>
    <t>722172412R00</t>
  </si>
  <si>
    <t>Potrubí z PPR, D 25 x 3,5 mm, PN 16, vč.zed.výpom.</t>
  </si>
  <si>
    <t>722172413R00</t>
  </si>
  <si>
    <t>Potrubí z PPR, D 32 x 4,4 mm, PN 16, vč.zed.výpom.</t>
  </si>
  <si>
    <t>722172414R00</t>
  </si>
  <si>
    <t>Potrubí z PPR, D 40 x 5,5 mm, PN 16, vč.zed.výpom.</t>
  </si>
  <si>
    <t>722172415R00</t>
  </si>
  <si>
    <t>Potrubí z PPR, D 50 x 6,9 mm, PN 16, vč.zed.výpom.</t>
  </si>
  <si>
    <t>722172416R00</t>
  </si>
  <si>
    <t>Potrubí z PPR, D 63 x 8,6 mm, PN 16, vč.zed.výpom.</t>
  </si>
  <si>
    <t>722182001RT1</t>
  </si>
  <si>
    <t>Montáž izol.skruží na potrubí přímé DN 15-25, samolepicí spoj nebo rychlouzávěr</t>
  </si>
  <si>
    <t>722182004RT1</t>
  </si>
  <si>
    <t>Montáž izol.skruží na potrubí přímé DN 32-50, samolepicí spoj nebo rychlouzávěr</t>
  </si>
  <si>
    <t>722190401R00</t>
  </si>
  <si>
    <t>Vyvedení a upevnění výpustek DN 15</t>
  </si>
  <si>
    <t>722190403R00</t>
  </si>
  <si>
    <t>Vyvedení a upevnění výpustek DN 25</t>
  </si>
  <si>
    <t>722235111R00</t>
  </si>
  <si>
    <t>Kohout vod.kul.,vnitř.-vnitř.z.DN 15</t>
  </si>
  <si>
    <t>722235112R00</t>
  </si>
  <si>
    <t>Kohout vod.kul.,vnitř.-vnitř.z.DN 20</t>
  </si>
  <si>
    <t>722235113R00</t>
  </si>
  <si>
    <t>Kohout vod.kul.,vnitř.-vnitř.z. DN 25</t>
  </si>
  <si>
    <t>722235114R00</t>
  </si>
  <si>
    <t>Kohout vod.kul.,vnitř.-vnitř.z.DN 32</t>
  </si>
  <si>
    <t>722235115R00</t>
  </si>
  <si>
    <t>Kohout vod.kul.,vnitř.-vnitř.z. DN 40</t>
  </si>
  <si>
    <t>Kohout vod.kul.,vnitř.-vnitř.z.DN 50</t>
  </si>
  <si>
    <t>722235525R00</t>
  </si>
  <si>
    <t>Filtr,vod.vnitřní-vnitřní z.DN 40</t>
  </si>
  <si>
    <t>722235526R00</t>
  </si>
  <si>
    <t>Filtr,vod.vnitřní-vnitřní z.DN 50</t>
  </si>
  <si>
    <t>722235655R00</t>
  </si>
  <si>
    <t>Ventil vod.zpětný DN 40</t>
  </si>
  <si>
    <t>722235656R00</t>
  </si>
  <si>
    <t>Ventil vod.zpětný DN 50</t>
  </si>
  <si>
    <t>722249105R01</t>
  </si>
  <si>
    <t>Oddělovač systému typu BA 5/4"</t>
  </si>
  <si>
    <t>722254231RT2</t>
  </si>
  <si>
    <t>Hydrantový systém, box nerez, průměr 19/30, stálotvará hadice</t>
  </si>
  <si>
    <t>722265211R00</t>
  </si>
  <si>
    <t>Vodoměr domovníDN 15x165mm, Qn 1,5</t>
  </si>
  <si>
    <t>722290226R00</t>
  </si>
  <si>
    <t>Zkouška tlaku potrubí závitového DN 50</t>
  </si>
  <si>
    <t>722290234R00</t>
  </si>
  <si>
    <t>Proplach a dezinfekce vodovod.potrubí DN 80</t>
  </si>
  <si>
    <t>725814101R00</t>
  </si>
  <si>
    <t>Ventil rohový s DN 15 x DN 10</t>
  </si>
  <si>
    <t>734224813R00</t>
  </si>
  <si>
    <t>Ventil vyvažovací,přímý,měř.vent. DN 25</t>
  </si>
  <si>
    <t>734224814R00</t>
  </si>
  <si>
    <t>Ventil vyvažovací,přímý,měř.vent. DN 32</t>
  </si>
  <si>
    <t>998722103R00</t>
  </si>
  <si>
    <t>Přesun hmot pro vnitřní vodovod, výšky do 24 m</t>
  </si>
  <si>
    <t>725</t>
  </si>
  <si>
    <t>Zařizovací předměty</t>
  </si>
  <si>
    <t>28696751R</t>
  </si>
  <si>
    <t>Modul-WC Duofix s ovládáním zepředu UP320, h=112cm, pro suchý proces</t>
  </si>
  <si>
    <t>55161202R</t>
  </si>
  <si>
    <t>Sifon umyvadlový chromový</t>
  </si>
  <si>
    <t>551620210R</t>
  </si>
  <si>
    <t>Odtoková souprava CLICK/CLACK</t>
  </si>
  <si>
    <t>55428080.AR</t>
  </si>
  <si>
    <t>Sprchová zástěna čtvercová 80x80x185 cm</t>
  </si>
  <si>
    <t>642938095R</t>
  </si>
  <si>
    <t>Vanička sprchová keramická čtverec 80x80 cm, bílá, v. 10 cm, protiskluzová</t>
  </si>
  <si>
    <t>725014131RT1</t>
  </si>
  <si>
    <t>Klozet závěsný+ sedátko, bílý, včetně sedátka v bílé barvě</t>
  </si>
  <si>
    <t>725017134R00</t>
  </si>
  <si>
    <t>Umyvadlo na šrouby 60 x 45 cm, bílé</t>
  </si>
  <si>
    <t>725017331R00</t>
  </si>
  <si>
    <t>Umývátko na šrouby 45 x 37 cm, bílé</t>
  </si>
  <si>
    <t>725018105R00</t>
  </si>
  <si>
    <t>Vana ocelová standardní dl. 1500 mm</t>
  </si>
  <si>
    <t>725019103R00</t>
  </si>
  <si>
    <t>Výlevka závěsná MIRA s plastovou mřížkou, vč. závěsného modulu</t>
  </si>
  <si>
    <t>725823111RT1</t>
  </si>
  <si>
    <t>Baterie umyvadlová stoján. ruční, bez otvír.odpadu</t>
  </si>
  <si>
    <t>725823114RT1</t>
  </si>
  <si>
    <t>Baterie dřezová stojánková ruční, bez otvír.odpadu</t>
  </si>
  <si>
    <t>725835111RT2</t>
  </si>
  <si>
    <t>Baterie podomítková termostat vanová nástěná, vč. příslušenství</t>
  </si>
  <si>
    <t>725845811R00</t>
  </si>
  <si>
    <t>Baterie podomítková termostat sprchová nástěná, vč. příslušenství</t>
  </si>
  <si>
    <t>725860190R00</t>
  </si>
  <si>
    <t>Sifon vanový D 40,50 mm</t>
  </si>
  <si>
    <t>725860221R00</t>
  </si>
  <si>
    <t>Sifon sprchový PP/PE D 40/50 mm</t>
  </si>
  <si>
    <t>998725103R00</t>
  </si>
  <si>
    <t>Přesun hmot pro zařizovací předměty, výšky do 24 m</t>
  </si>
  <si>
    <t>Baterie dřezová nástěnná , pro výlevku s prodlouženým ramínkem včetně montáže</t>
  </si>
  <si>
    <t>F00</t>
  </si>
  <si>
    <t>Zařízení pro vytápění</t>
  </si>
  <si>
    <t xml:space="preserve">  F00</t>
  </si>
  <si>
    <t>II.</t>
  </si>
  <si>
    <t>Zdroj tepla</t>
  </si>
  <si>
    <t>Ohřev TV</t>
  </si>
  <si>
    <t>výměníková stanice tepla teplovodní, tlakově nezávislá, teplá voda (70°C/50°C-PN16) - TV (55°C/10°C-PN6), (deskový výměník pro ptnou vodu) vč. příslušných regulačních, pojistných, expanzních, dopouštěcích a zavíracích prvků, filtrace, konstrukce, izolací, uložení, vč. regulačního systému s cirkulačním a nabíjecím čerpadlem TV, dálkový přenos dat  
~Ohřev TV: výměníková stanice tepla teplovodní, tlakově nezávislá, teplá voda (70°C/50°C-PN16) - TV (55°C/10°C-PN6), (deskový výměník pro ptnou vodu) vč. příslušných regulačních, pojistných, expanzních, dopouštěcích a zavíracích prvků, filtrace, konstrukce, izolací, uložení, vč. regulačního systému s cirkulačním a nabíjecím čerpadlem TV, dálkový přenos dat</t>
  </si>
  <si>
    <t>Ohřev TV: výměníková stanice tepla teplovodní, tlakově nezávislá, teplá voda (70°C/50°C-PN16) - TV (55°C/10°C-PN6), (deskový výměník pro ptnou vodu) vč. příslušných regulačních, pojistných, expanzních, dopouštěcích a zavíracích prvků, filtrace, konstrukce, izolací, uložení, vč. regulačního systému s cirkulačním a nabíjecím čerpadlem TV, dálkový přenos dat</t>
  </si>
  <si>
    <t>Připojení zásob</t>
  </si>
  <si>
    <t>Připojení zásobníkového ohřívače TV na rozvody topné vody</t>
  </si>
  <si>
    <t>Výměníková stan</t>
  </si>
  <si>
    <t>Výměníková stanice tepla teplovodní, tlakově nezávislá, teplá voda (90°C/50°C-PN16)</t>
  </si>
  <si>
    <t>- topná voda (70°C/50°C-PN6), výkon 120 kW (deskový výměník) vč. příslušných regulačních, pojistných, expanzních, dopouštěcích a zavíracích prvků, filtrace, konstrukce, izolací, uložení, vč. regulačního systému s dvěma plně vybavenými sekundárními okruhy (čerpadla, regulace, uzavírání) - okruh radiátory a příprava TV, dálkový přenos dat  
~Výměníková stanice tepla teplovodní, tlakově nezávislá, teplá voda (90°C/50°C-PN16) - topná voda (70°C/50°C-PN6), výkon 120 kW (deskový výměník) vč. příslušných regulačních, pojistných, expanzních, dopouštěcích a zavíracích prvků, filtrace, konstrukce, izolací, uložení, vč. regulačního systému s dvěma plně vybavenými sekundárními okruhy (čerpadla, regulace, uzavírání) - okruh radiátory a příprava TV, dálkový přenos dat</t>
  </si>
  <si>
    <t>Výměníková stanice tepla teplovodní, tlakově nezávislá, teplá voda (90°C/50°C-PN16) - topná voda (70°C/50°C-PN6), výkon 120 kW (deskový výměník) vč. příslušných regulačních, pojistných, expanzních, dopouštěcích a zavíracích prvků, filtrace, konstrukce, izolací, uložení, vč. regulačního systému s dvěma plně vybavenými sekundárními okruhy (čerpadla, regulace, uzavírání) - okruh radiátory a příprava TV, dálkový přenos dat</t>
  </si>
  <si>
    <t>II..1</t>
  </si>
  <si>
    <t>Armatury a příslušentví</t>
  </si>
  <si>
    <t>Kulový kohout r</t>
  </si>
  <si>
    <t>Kulový kohout ruční s páčkou, PN10 DN25</t>
  </si>
  <si>
    <t>Kulový kohout ruční s páčkou, PN10 DN32</t>
  </si>
  <si>
    <t>Kulový kohout v</t>
  </si>
  <si>
    <t>Kulový kohout vypouštěcí, s hadičníkem DN15</t>
  </si>
  <si>
    <t>Manometr deform</t>
  </si>
  <si>
    <t>Manometr deformační kruhový D60mm s U-trubicí a uzavíracím kohoutem</t>
  </si>
  <si>
    <t>Odvzušňovací ve</t>
  </si>
  <si>
    <t>Odvzušňovací ventil ruční DN10</t>
  </si>
  <si>
    <t>Sada: Regulační</t>
  </si>
  <si>
    <t>Sada: Regulační, vyvažovací uzavírací a měřící ventil s nastavením tlakové diference dp=30kPa, s partnerským ventilem regulačním, uzavíracím a měřícím , trubička odběru tlaku DN25</t>
  </si>
  <si>
    <t>Teploměr ukazov</t>
  </si>
  <si>
    <t>Teploměr ukazovací bimetalický do 120°C, D60mm</t>
  </si>
  <si>
    <t>II..2</t>
  </si>
  <si>
    <t>Rozvody tepla</t>
  </si>
  <si>
    <t>Potrubí ocelové</t>
  </si>
  <si>
    <t>Potrubí ocelové závitové vč. tepelné izolace PE-rourovou hadicí tl. 20mm, uložení, 2x základního nátěru, montážního příslušenství DN15</t>
  </si>
  <si>
    <t>bm</t>
  </si>
  <si>
    <t>Potrubí ocelové závitové vč. tepelné izolace PE-rourovou hadicí tl. 20mm, uložení, 2x základního nátěru, montážního příslušenství DN20</t>
  </si>
  <si>
    <t>Potrubí ocelové závitové vč. tepelné izolace PE-rourovou hadicí tl. 30mm, uložení, 2x základního nátěru, montážního příslušenství DN25</t>
  </si>
  <si>
    <t>Potrubí ocelové závitové vč. tepelné izolace PE-rourovou hadicí tl. 30mm, uložení, 2x základního nátěru, montážního příslušenství DN32</t>
  </si>
  <si>
    <t>Potrubí ocelové závitové vč. tepelné izolace PE-rourovou hadicí tl. 40mm, uložení, 2x základního nátěru, montážního příslušenství DN40</t>
  </si>
  <si>
    <t>Potrubí ocelové závitové vč. tepelné izolace PE-rourovou hadicí tl. 50mm, uložení, 2x základního nátěru, montážního příslušenství DN50</t>
  </si>
  <si>
    <t>Potrubí vícevrs</t>
  </si>
  <si>
    <t>Potrubí vícevrstvé plastové s hliníkovou vložkou (PEX-Al-PEX) vč. tepelné izolace PE-rourovou hadicí tl. 10mm, uložení, montážního příslušenství 16x2</t>
  </si>
  <si>
    <t>Potrubí vícevrstvé plastové s hliníkovou vložkou (PEX-Al-PEX) vč. tepelné izolace PE-rourovou hadicí tl. 10mm, uložení, montážního příslušenství 18x2</t>
  </si>
  <si>
    <t>Rozdělovač/sběr</t>
  </si>
  <si>
    <t>Rozdělovač/sběrač bytových okruhů, kompletně vybavená sestava vč. vstupní regulace tlakové diference, uzavírání DN25, měřičů tepla Qn=0,6m3/h s dálkovým přenosem dat, vyvážení jednotlivých okruhů, měř</t>
  </si>
  <si>
    <t>ení průtoku, skříně pod omítku vč. dvířek se zámkem počet okruhů: 4  
~Rozdělovač/sběrač bytových okruhů, kompletně vybavená sestava vč. vstupní regulace tlakové diference, uzavírání DN25, měřičů tepla Qn=0,6m3/h s dálkovým přenosem dat, vyvážení jednotlivých okruhů, měření průtoku, skříně pod omítku vč. dvířek se zámkem počet okruhů: 4</t>
  </si>
  <si>
    <t>Rozdělovač/sběrač bytových okruhů, kompletně vybavená sestava vč. vstupní regulace tlakové diference, uzavírání DN25, měřičů tepla Qn=0,6m3/h s dálkovým přenosem dat, vyvážení jednotlivých okruhů, měření průtoku, skříně pod omítku vč. dvířek se zámkem počet okruhů: 4</t>
  </si>
  <si>
    <t>ení průtoku, skříně pod omítku vč. dvířek se zámkem počet okruhů: 5  
~Rozdělovač/sběrač bytových okruhů, kompletně vybavená sestava vč. vstupní regulace tlakové diference, uzavírání DN25, měřičů tepla Qn=0,6m3/h s dálkovým přenosem dat, vyvážení jednotlivých okruhů, měření průtoku, skříně pod omítku vč. dvířek se zámkem počet okruhů: 5</t>
  </si>
  <si>
    <t>Rozdělovač/sběrač bytových okruhů, kompletně vybavená sestava vč. vstupní regulace tlakové diference, uzavírání DN25, měřičů tepla Qn=0,6m3/h s dálkovým přenosem dat, vyvážení jednotlivých okruhů, měření průtoku, skříně pod omítku vč. dvířek se zámkem počet okruhů: 5</t>
  </si>
  <si>
    <t>ení průtoku, skříně pod omítku vč. dvířek se zámkem počet okruhů: 2  
~Rozdělovač/sběrač bytových okruhů, kompletně vybavená sestava vč. vstupní regulace tlakové diference, uzavírání DN25, měřičů tepla Qn=0,6m3/h s dálkovým přenosem dat, vyvážení jednotlivých okruhů, měření průtoku, skříně pod omítku vč. dvířek se zámkem počet okruhů: 2</t>
  </si>
  <si>
    <t>Rozdělovač/sběrač bytových okruhů, kompletně vybavená sestava vč. vstupní regulace tlakové diference, uzavírání DN25, měřičů tepla Qn=0,6m3/h s dálkovým přenosem dat, vyvážení jednotlivých okruhů, měření průtoku, skříně pod omítku vč. dvířek se zámkem počet okruhů: 2</t>
  </si>
  <si>
    <t>ení průtoku, skříně pod omítku vč. dvířek se zámkem počet okruhů: 3  
~Rozdělovač/sběrač bytových okruhů, kompletně vybavená sestava vč. vstupní regulace tlakové diference, uzavírání DN25, měřičů tepla Qn=0,6m3/h s dálkovým přenosem dat, vyvážení jednotlivých okruhů, měření průtoku, skříně pod omítku vč. dvířek se zámkem počet okruhů: 3</t>
  </si>
  <si>
    <t>Rozdělovač/sběrač bytových okruhů, kompletně vybavená sestava vč. vstupní regulace tlakové diference, uzavírání DN25, měřičů tepla Qn=0,6m3/h s dálkovým přenosem dat, vyvážení jednotlivých okruhů, měření průtoku, skříně pod omítku vč. dvířek se zámkem počet okruhů: 3</t>
  </si>
  <si>
    <t>II..3</t>
  </si>
  <si>
    <t>Otopné plochy a příslušenství</t>
  </si>
  <si>
    <t>Otopné těleso d</t>
  </si>
  <si>
    <t>Otopné těleso deskové VK profilované vč. Integrovaného termostatického ventilu, připojovací H-armatury rohové (připojení ze stěny), odvzdušnění, termostatické hlavice ruční, montážních konzol na stěnu</t>
  </si>
  <si>
    <t>, připojení na otopnou soustavu typ VK 22 / 200 / 1200  
~Otopné těleso deskové VK profilované vč. Integrovaného termostatického ventilu, připojovací H-armatury rohové (připojení ze stěny), odvzdušnění, termostatické hlavice ruční, montážních konzol na stěnu, připojení na otopnou soustavu typ VK 22 / 200 / 1200</t>
  </si>
  <si>
    <t>Otopné těleso deskové VK profilované vč. Integrovaného termostatického ventilu, připojovací H-armatury rohové (připojení ze stěny), odvzdušnění, termostatické hlavice ruční, montážních konzol na stěnu, připojení na otopnou soustavu typ VK 22 / 200 / 1200</t>
  </si>
  <si>
    <t>, připojení na otopnou soustavu typ VK 33 / 200 / 1200  
~Otopné těleso deskové VK profilované vč. Integrovaného termostatického ventilu, připojovací H-armatury rohové (připojení ze stěny), odvzdušnění, termostatické hlavice ruční, montážních konzol na stěnu, připojení na otopnou soustavu typ VK 33 / 200 / 1200</t>
  </si>
  <si>
    <t>Otopné těleso deskové VK profilované vč. Integrovaného termostatického ventilu, připojovací H-armatury rohové (připojení ze stěny), odvzdušnění, termostatické hlavice ruční, montážních konzol na stěnu, připojení na otopnou soustavu typ VK 33 / 200 / 1200</t>
  </si>
  <si>
    <t>, připojení na otopnou soustavu typ VK 33 / 300 / 1200  
~Otopné těleso deskové VK profilované vč. Integrovaného termostatického ventilu, připojovací H-armatury rohové (připojení ze stěny), odvzdušnění, termostatické hlavice ruční, montážních konzol na stěnu, připojení na otopnou soustavu typ VK 33 / 300 / 1200</t>
  </si>
  <si>
    <t>Otopné těleso deskové VK profilované vč. Integrovaného termostatického ventilu, připojovací H-armatury rohové (připojení ze stěny), odvzdušnění, termostatické hlavice ruční, montážních konzol na stěnu, připojení na otopnou soustavu typ VK 33 / 300 / 1200</t>
  </si>
  <si>
    <t>Otopné těleso deskové VK profilovavé vč. Integrvaného termostatického ventilu, připojovací H-armatury rohové (připojení ze stěny), odvzdušnění, termostatické hlavice ruční, montážních konzol na stěnu,</t>
  </si>
  <si>
    <t>připojení na otopnou soustavu typ VK 11 / 500 / 1000  
~Otopné těleso deskové VK profilovavé vč. Integrvaného termostatického ventilu, připojovací H-armatury rohové (připojení ze stěny), odvzdušnění, termostatické hlavice ruční, montážních konzol na stěnu, připojení na otopnou soustavu typ VK 11 / 500 / 1000</t>
  </si>
  <si>
    <t>Otopné těleso deskové VK profilovavé vč. Integrvaného termostatického ventilu, připojovací H-armatury rohové (připojení ze stěny), odvzdušnění, termostatické hlavice ruční, montážních konzol na stěnu, připojení na otopnou soustavu typ VK 11 / 500 / 1000</t>
  </si>
  <si>
    <t>připojení na otopnou soustavu typ VK 11 / 500 / 1200  
~Otopné těleso deskové VK profilovavé vč. Integrvaného termostatického ventilu, připojovací H-armatury rohové (připojení ze stěny), odvzdušnění, termostatické hlavice ruční, montážních konzol na stěnu, připojení na otopnou soustavu typ VK 11 / 500 / 1200</t>
  </si>
  <si>
    <t>Otopné těleso deskové VK profilovavé vč. Integrvaného termostatického ventilu, připojovací H-armatury rohové (připojení ze stěny), odvzdušnění, termostatické hlavice ruční, montážních konzol na stěnu, připojení na otopnou soustavu typ VK 11 / 500 / 1200</t>
  </si>
  <si>
    <t>připojení na otopnou soustavu typ VK 11 / 500 / 1400  
~Otopné těleso deskové VK profilovavé vč. Integrvaného termostatického ventilu, připojovací H-armatury rohové (připojení ze stěny), odvzdušnění, termostatické hlavice ruční, montážních konzol na stěnu, připojení na otopnou soustavu typ VK 11 / 500 / 1400</t>
  </si>
  <si>
    <t>Otopné těleso deskové VK profilovavé vč. Integrvaného termostatického ventilu, připojovací H-armatury rohové (připojení ze stěny), odvzdušnění, termostatické hlavice ruční, montážních konzol na stěnu, připojení na otopnou soustavu typ VK 11 / 500 / 1400</t>
  </si>
  <si>
    <t>připojení na otopnou soustavu typ VK 11 / 900 / 400  
~Otopné těleso deskové VK profilovavé vč. Integrvaného termostatického ventilu, připojovací H-armatury rohové (připojení ze stěny), odvzdušnění, termostatické hlavice ruční, montážních konzol na stěnu, připojení na otopnou soustavu typ VK 11 / 900 / 400</t>
  </si>
  <si>
    <t>Otopné těleso deskové VK profilovavé vč. Integrvaného termostatického ventilu, připojovací H-armatury rohové (připojení ze stěny), odvzdušnění, termostatické hlavice ruční, montážních konzol na stěnu, připojení na otopnou soustavu typ VK 11 / 900 / 400</t>
  </si>
  <si>
    <t>připojení na otopnou soustavu typ VK 11 / 900 / 500  
~Otopné těleso deskové VK profilovavé vč. Integrvaného termostatického ventilu, připojovací H-armatury rohové (připojení ze stěny), odvzdušnění, termostatické hlavice ruční, montážních konzol na stěnu, připojení na otopnou soustavu typ VK 11 / 900 / 500</t>
  </si>
  <si>
    <t>Otopné těleso deskové VK profilovavé vč. Integrvaného termostatického ventilu, připojovací H-armatury rohové (připojení ze stěny), odvzdušnění, termostatické hlavice ruční, montážních konzol na stěnu, připojení na otopnou soustavu typ VK 11 / 900 / 500</t>
  </si>
  <si>
    <t>připojení na otopnou soustavu typ VK 11 / 900 / 600  
~Otopné těleso deskové VK profilovavé vč. Integrvaného termostatického ventilu, připojovací H-armatury rohové (připojení ze stěny), odvzdušnění, termostatické hlavice ruční, montážních konzol na stěnu, připojení na otopnou soustavu typ VK 11 / 900 / 600</t>
  </si>
  <si>
    <t>Otopné těleso deskové VK profilovavé vč. Integrvaného termostatického ventilu, připojovací H-armatury rohové (připojení ze stěny), odvzdušnění, termostatické hlavice ruční, montážních konzol na stěnu, připojení na otopnou soustavu typ VK 11 / 900 / 600</t>
  </si>
  <si>
    <t>Otopné těleso t</t>
  </si>
  <si>
    <t>Otopné těleso trubkové koupelnové vč. termostatického ventilu rohového, radiátorového šroubení, (připojení ze stěny), odvzdušnění, termostatické hlavice ruční, montážních konzol na stěnu, připojení na</t>
  </si>
  <si>
    <t>otopnou soustavu typ š.450 / v.1220  
~Otopné těleso trubkové koupelnové vč. termostatického ventilu rohového, radiátorového šroubení, (připojení ze stěny), odvzdušnění, termostatické hlavice ruční, montážních konzol na stěnu, připojení na otopnou soustavu typ š.450 / v.1220</t>
  </si>
  <si>
    <t>Otopné těleso trubkové koupelnové vč. termostatického ventilu rohového, radiátorového šroubení, (připojení ze stěny), odvzdušnění, termostatické hlavice ruční, montážních konzol na stěnu, připojení na otopnou soustavu typ š.450 / v.1220</t>
  </si>
  <si>
    <t>II..4</t>
  </si>
  <si>
    <t>Ostatní výkony</t>
  </si>
  <si>
    <t>Orientační štít</t>
  </si>
  <si>
    <t>Orientační štítky a tabulky</t>
  </si>
  <si>
    <t>Provozní náplně</t>
  </si>
  <si>
    <t>Provozní náplně systémů</t>
  </si>
  <si>
    <t>Tlakové zkoušky</t>
  </si>
  <si>
    <t>Tlakové zkoušky i dílčí, vč. náplně kapaliny, manometrické ukazovací zařízení, protokolnární vyhodnocení, doba zkoušky min. 24h</t>
  </si>
  <si>
    <t>Topná zkouška z</t>
  </si>
  <si>
    <t>Topná zkouška zařízení na 72hodin, protoklární vyhodnocení</t>
  </si>
  <si>
    <t>Vyregulování a</t>
  </si>
  <si>
    <t>Vyregulování a vyvážení systému na projektované hodnoty průtoků</t>
  </si>
  <si>
    <t>H00</t>
  </si>
  <si>
    <t xml:space="preserve">  H00</t>
  </si>
  <si>
    <t>II..5</t>
  </si>
  <si>
    <t>Ventilátory a příslušenství</t>
  </si>
  <si>
    <t>Odsávací zákryt</t>
  </si>
  <si>
    <t>Odsávací zákryt kuchyňský s ventilátorem a třemi stupni otáček, vč. integovaného osvětlení, zpětná klapka D150, max. 250 m3/hod-30Pa</t>
  </si>
  <si>
    <t>Potrubní ventil</t>
  </si>
  <si>
    <t>Potrubní ventilátor radiální, do kruhového potrubí, vč. pružných manžet, uložení, uchycení, D200, 500 m3/h - 300 Pa</t>
  </si>
  <si>
    <t>Potrubní ventilátor radiální, do kruhového potrubí, vč. pružných manžet, uložení, uchycení D150, 100 m3/h - 300 Pa</t>
  </si>
  <si>
    <t>Ventilátor koup</t>
  </si>
  <si>
    <t>Ventilátor koupelnový radilální do podhledu, vč. integrovaného tlumiče hluku,filtru a zpětné klapky, doběhového relé 100 m3/h - 30Pa</t>
  </si>
  <si>
    <t>II..6</t>
  </si>
  <si>
    <t>Regulační prvky, příslušenství potrubí</t>
  </si>
  <si>
    <t>Filtr kapsový E</t>
  </si>
  <si>
    <t>Filtr kapsový EU3 do kruhového potrubí, D200</t>
  </si>
  <si>
    <t>Ohřívač elektri</t>
  </si>
  <si>
    <t>Ohřívač elektrický do kruhového potrubí, vč. integrované regulace výkonu, D200 / 3,5kW</t>
  </si>
  <si>
    <t>Sací mřížka fas</t>
  </si>
  <si>
    <t>Sací mřížka fasádní kruhová do D250</t>
  </si>
  <si>
    <t>Tlumič hluku do</t>
  </si>
  <si>
    <t>Tlumič hluku do kruhového potrubí, D200 / 900mm</t>
  </si>
  <si>
    <t>Výfuková střížk</t>
  </si>
  <si>
    <t>Výfuková střížka do D280</t>
  </si>
  <si>
    <t>II..7</t>
  </si>
  <si>
    <t>Izolace tepelná</t>
  </si>
  <si>
    <t>Izolace tepelná kruhového potrubí, z minerální vaty s hliníkovým polepem, tl.40mm, skružovatelná, vč. přelepů hliníkovou samolepící páskou</t>
  </si>
  <si>
    <t>Potrubí kruhové</t>
  </si>
  <si>
    <t>Potrubí kruhové pozinkované spiro vč. tvarovek, uložení, uchycení, montážního materiálu, těsněné D80</t>
  </si>
  <si>
    <t>Potrubí kruhové pozinkované spiro vč. tvarovek, uložení, uchycení, montážního materiálu, těsněné D100</t>
  </si>
  <si>
    <t>Potrubí kruhové pozinkované spiro vč. tvarovek, uložení, uchycení, montážního materiálu, těsněné D125</t>
  </si>
  <si>
    <t>Potrubí kruhové pozinkované spiro vč. tvarovek, uložení, uchycení, montážního materiálu, těsněné D150</t>
  </si>
  <si>
    <t>Potrubí kruhové pozinkované spiro vč. tvarovek, uložení, uchycení, montážního materiálu, těsněné D180</t>
  </si>
  <si>
    <t>Potrubí kruhové pozinkované spiro vč. tvarovek, uložení, uchycení, montážního materiálu, těsněné D200</t>
  </si>
  <si>
    <t>Potrubí kruhové pozinkované spiro vč. tvarovek, uložení, uchycení, montážního materiálu, těsněné D225</t>
  </si>
  <si>
    <t>Potrubí kruhové pozinkované spiro vč. tvarovek, uložení, uchycení, montážního materiálu, těsněné D250</t>
  </si>
  <si>
    <t>Potrubí kruhové pozinkované spiro vč. tvarovek, uložení, uchycení, montážního materiálu, těsněné D280</t>
  </si>
  <si>
    <t>Potrubí ohebné</t>
  </si>
  <si>
    <t>Potrubí ohebné z hliníkového pásku - flexo, vč. uložení, uchycení, montážního materiálu D80</t>
  </si>
  <si>
    <t>Potrubí ohebné z hliníkového pásku - flexo, vč. uložení, uchycení, montážního materiálu D150</t>
  </si>
  <si>
    <t>II..8</t>
  </si>
  <si>
    <t>Koncové prvky distribuční</t>
  </si>
  <si>
    <t>Výustka přívodn</t>
  </si>
  <si>
    <t>Výustka přívodní dvouřadá do kruhového potrubí, 250x100</t>
  </si>
  <si>
    <t>II..9</t>
  </si>
  <si>
    <t>Provozní zkoušk</t>
  </si>
  <si>
    <t>Provozní zkouška zařízení, protoklární vyhodnocení</t>
  </si>
  <si>
    <t>Vyregulování sy</t>
  </si>
  <si>
    <t>Vyregulování systémů na projektované hodnoty průtoků</t>
  </si>
  <si>
    <t>Zdvihací, lešen</t>
  </si>
  <si>
    <t>Zdvihací, lešenářské práce, doprava a náklady stavebního zařízení</t>
  </si>
  <si>
    <t>J00</t>
  </si>
  <si>
    <t>Silnoproudé a slaboproudé elektroinstalace</t>
  </si>
  <si>
    <t xml:space="preserve">  J00</t>
  </si>
  <si>
    <t>CCTV</t>
  </si>
  <si>
    <t>kamerový systém (kabeláž ve strukt. kabeláži)</t>
  </si>
  <si>
    <t>IP bullet kamera, 4MP, MZVF, motorzoom 4 mm, WDR 120dB, IR přísvit min. 10m, H.265(+), napájení PoE</t>
  </si>
  <si>
    <t>NVR pro 8 IP kamer, až 8MP, H.265, HDMI, 4K, I/O, bez HDD - síťový videorekordér (NVR) pro záznam 8 IP kamer. Záznamová kapacita až 80Mbps s podporou kamer s rozlišením až 8MP a kodekem H264(+) a H.26</t>
  </si>
  <si>
    <t>5(+). VGA a HDMI s podporou 4K. Sloty pro 2x HDD (max. 2x6TB). Podporoa kamer jiných výrobců na platformě ONVIF. Podpora videoanalytických funkcí.  
~</t>
  </si>
  <si>
    <t>HDD 6 TB, navržený speciálně pro kamerové systémy (DVR, HVR a NVR) a jejich provoz 24/7.</t>
  </si>
  <si>
    <t>montážní krabice pod kamery do venkovní omítky vč. instalace</t>
  </si>
  <si>
    <t>drobný instalační materiál (kpl)</t>
  </si>
  <si>
    <t>ostatní nespecifikovaný materiál</t>
  </si>
  <si>
    <t>Instalace systému, montážní a přípravné práce (kpl)</t>
  </si>
  <si>
    <t>proškolení a poučení obsluhy</t>
  </si>
  <si>
    <t>Domácí tel</t>
  </si>
  <si>
    <t>Domácí telefon DT</t>
  </si>
  <si>
    <t>4+n Classic audio kit pro 12 účastníků s vnitřními bytovými telefony - sestava dveřního panelu v kovovém provedení s 6 dvojitými tlačítky, 1 vyzváněcím tónem a instalační krabicí pod omítku, příprava</t>
  </si>
  <si>
    <t>pro čtečku karet, 12x bytový audio telefon s tl. pro ovládání zámku vstupních dveří, napájecí zdroj sestavy v provedení DIN  
~</t>
  </si>
  <si>
    <t>4+n Classic audio kit pro 14 účastníků s vnitřními bytovými telefony - sestava dveřního panelu v kovovém provedení s 7 dvojitými tlačítky, 1 vyzváněcím tónem a instalační krabicí pod omítku, příprava</t>
  </si>
  <si>
    <t>pro čtečku karet, 14x bytový audio telefon s tl. pro ovládání zámku vstupních dveří, napájecí zdroj sestavy v provedení DIN  
~</t>
  </si>
  <si>
    <t>elektromechanický samozavírací zámek, komplet s protiplechem a ostatním příslušenstvím, bezpečnostní kování dle typu zámku, bezpečnostní zámek a vložka, funkce PANIC, rozměry dle provedení dveří, spol</t>
  </si>
  <si>
    <t>upráce se systémem požárního odvětrání  
~</t>
  </si>
  <si>
    <t>propjovací systémová kabeláž dle použitého systému , vč. nosného materiálu kabeláže a stavebních přípomocí (kompletní instalace kabeláže) (kpl)</t>
  </si>
  <si>
    <t>Domácí telefon, vnitřní nástěnná jednotka, tlačítko otevření vstup. Dveří</t>
  </si>
  <si>
    <t>Zvonkové tlačítko, vč. instal. mat.</t>
  </si>
  <si>
    <t>ostatní drobný instalační materiál (kpl)</t>
  </si>
  <si>
    <t>požární ucpávky (kpl)</t>
  </si>
  <si>
    <t>Naprogramování a uvedení do provozu systému VDT</t>
  </si>
  <si>
    <t>POŽÁRNÍ HL</t>
  </si>
  <si>
    <t>POŽÁRNÍ HLÁSIČE</t>
  </si>
  <si>
    <t>Autonomní bateriový kouřový požární hlásič, akustická a optická signalizace</t>
  </si>
  <si>
    <t>oživení a odzkoušení požárních hlásičů</t>
  </si>
  <si>
    <t>protokol o zkoušce systému (kpl)</t>
  </si>
  <si>
    <t>Požární od</t>
  </si>
  <si>
    <t>Požární odvětrání</t>
  </si>
  <si>
    <t>Ústředna Požárního Odvětrání, vč. zdroje a záložního AKU, uzamykatelný spínač (např. otočny) pro manuální ovládání výlezu/výstupu</t>
  </si>
  <si>
    <t>Bezpečnostní tlačítko Požárního Odvětrání</t>
  </si>
  <si>
    <t>Detektor kouře Požárního Odvětrání</t>
  </si>
  <si>
    <t>Systém otevírání dveří PO, ovládán z ústředny PO, napájení + záloha napájení, otevírání venkovních vchodových dveří synchronní se zámkem dveří</t>
  </si>
  <si>
    <t>Systém otevírání střešních světlíků PO (dle místních klimatických podmínek - pozor na zatížení sněhem). Řešení dle stavebního provedení a typu světlíku, ovládán z ústředny PO, napájení + záloha napáje</t>
  </si>
  <si>
    <t>ní  
~</t>
  </si>
  <si>
    <t>Systém kabelových rozvodů dle použitých technologií PO a požadavků na jejich napájení (kpl)</t>
  </si>
  <si>
    <t>nosný mat. kabeláže (kpl)</t>
  </si>
  <si>
    <t>Naprogramování a uvedení do provozu systému PO</t>
  </si>
  <si>
    <t>Výstupní funkční zkouška PO, protokol o zkoušce</t>
  </si>
  <si>
    <t>ROZHLASOVÉ</t>
  </si>
  <si>
    <t>STA</t>
  </si>
  <si>
    <t>STA anténní systém - stožár s kotvením, anténní výložníky, anténa DVB-T2, rozhlasová FM anténa, propojovací venkovní box, zemnění stožáru s anténami (kpl)</t>
  </si>
  <si>
    <t>Anténa UHF/DVB-T2 s LTE filtrem, zidk min. 14dB, včetně montážního materiálu a příslušenství</t>
  </si>
  <si>
    <t>Anténa VKV FM, všesměrová, včetně montážního materiálu a příslušenství</t>
  </si>
  <si>
    <t>Venkovní slučovač FM / UHF1 / UHF2 v povětrnostním krytu a uchycení na stožár</t>
  </si>
  <si>
    <t>F-konektory</t>
  </si>
  <si>
    <t>Průchozí kaskádní multipřepínač pro min. 50 účastníků, vč. napájecích zdrojů, zpracování rozhlasového a pozemního digitálního TV vysílání (příprava pro 1x SAT)</t>
  </si>
  <si>
    <t>přepěťová ochrana na přívod 230V např. DA-275DF</t>
  </si>
  <si>
    <t>Rozvodná kovová skříň společné televizní antény se zamykatelnými dvířky</t>
  </si>
  <si>
    <t>Účastnická koncová STA zásuvka TV+FM+SAT, včetně krytu (čela) zásuvky - provedení shodné se silnoproudými zásuvkami.</t>
  </si>
  <si>
    <t>Koax. kabel 5 mm vnitřní, celoměděný, s kvalitou pro přenos SAT signálu</t>
  </si>
  <si>
    <t>Koax. kabel 6,8 mm venkovní, celoměděný, s kvalitou pro přenos SAT signálu (6x kabel svod od antény - 1x TV+R, 4x příprava pro SAT, 1x rezerva)</t>
  </si>
  <si>
    <t>trubka ohebná 16-48 mm - D+M s uložením do podlahy a pod omítku</t>
  </si>
  <si>
    <t>Měření vedení STA</t>
  </si>
  <si>
    <t>Oživení a uvedení do provozu systému STA</t>
  </si>
  <si>
    <t>revize systému, protokol o výchozí zkoušce systému (kpl)</t>
  </si>
  <si>
    <t>Silnoproud</t>
  </si>
  <si>
    <t>Elektroměrový rozvaděč RE 9.0.0 OCP/Z EW 60DP1 - 9x třífázový elektroměr, vybaven vodiči o průřezu 6mm2 pro elektroměr, požární odolonost EW 30DP1, vnější rozměry 800/1885/250 mm, skříň vč. výzbroje,</t>
  </si>
  <si>
    <t>výroba a instalace rozvaděče, atest (kpl)  
~</t>
  </si>
  <si>
    <t>Tlačítko TOTAL / CENTRAL STOP, s instal. krabicí, komplet</t>
  </si>
  <si>
    <t>komplet</t>
  </si>
  <si>
    <t>kabeláž pro tlačítka TOTAL / CENTRAL STOP, funkční integritu P30-R, třídy reakce na oheň B2ca (kpl)</t>
  </si>
  <si>
    <t>Zásuvka 230V/16A jednoduchá s instal. krabicí, komplet (typ a provedení dle projektu interiéru)</t>
  </si>
  <si>
    <t>Zásuvka 230V/16A dvojitá, s instal. krabicí, komplet (typ a provedení dle projektu) interiéru)</t>
  </si>
  <si>
    <t>Svítidlo LED stropní</t>
  </si>
  <si>
    <t>Svítidlo LED stropní/nástěnné lineární</t>
  </si>
  <si>
    <t>Svítidlo LED nástěnné</t>
  </si>
  <si>
    <t>Svítidlo LED nástěnné/stropní venkovní s pohybovým IR spínačem</t>
  </si>
  <si>
    <t>Nouzové svítidlo LED 60 min. se směrovou cedulí</t>
  </si>
  <si>
    <t>Nouzové svítidlo LED 60 min.</t>
  </si>
  <si>
    <t>Bytové rozvaděče - viz. plány Rozvaděče bytové 1 a 2</t>
  </si>
  <si>
    <t>Kabel typu CYKY-J 3x1,5</t>
  </si>
  <si>
    <t>Kabel typu CYKY-J 3x2,5</t>
  </si>
  <si>
    <t>Kabel typu CYKY-J 5x4 k indukční desce</t>
  </si>
  <si>
    <t>Kabel typu CYKY-J 4x6</t>
  </si>
  <si>
    <t>Vodič CY 6 zž</t>
  </si>
  <si>
    <t>trubka ohebná 16-48 mm - D+M s uchycením</t>
  </si>
  <si>
    <t>drobný instalační a spojovací materiál (kpl)</t>
  </si>
  <si>
    <t>ostatní stavební přípomoce (kpl)</t>
  </si>
  <si>
    <t>ostatní nespecifikovaný materiál (kpl)</t>
  </si>
  <si>
    <t>Rozvaděč společné spotřeby, nástěnný, oceloplechový, celkem 6x25M + rezerva pro instalaci ústředny požárního větrání, požární odolonost EW 30DP1, napěťová soustava:3L/N/PE 400VAC/50Hz/TN-C/TN-S, krytí</t>
  </si>
  <si>
    <t>IP30/20, zkratový proud: 6kA (kpl)  
~</t>
  </si>
  <si>
    <t>Zprovoznění a předání díla a zaškolení obsluhy</t>
  </si>
  <si>
    <t>Výchozí revize systému, protokol o výchozí zkoušce systému (kpl)</t>
  </si>
  <si>
    <t>Vypínač, s instal. krabicí, komplet</t>
  </si>
  <si>
    <t>Vypínač dvojitý, s instal. krabicí, komplet</t>
  </si>
  <si>
    <t>Vypínač schodišťový, s instal. krabicí, komplet</t>
  </si>
  <si>
    <t>Vypínač schodišťový dvojitý, s instal. krabicí, komplet</t>
  </si>
  <si>
    <t>Vypínač křížový, s instal. krabicí, komplet</t>
  </si>
  <si>
    <t>Tlačítko zapínací se signalizací, s instal. krabicí, komplet</t>
  </si>
  <si>
    <t>Slaboprodé</t>
  </si>
  <si>
    <t>Slaboprodé systémy</t>
  </si>
  <si>
    <t>Datová dvojzásuvka 2x RJ45 UTP Cat.6 komplet - provedení shodné se silnoproudými zásuvkami</t>
  </si>
  <si>
    <t>19" vyvazovací panel 1U jednostranná plast. lišta</t>
  </si>
  <si>
    <t>Patch cord UTP 1-1,5 m, CAT.6, RJ45-RJ45</t>
  </si>
  <si>
    <t>měření datových zásuvek, protokol o měření (kpl)</t>
  </si>
  <si>
    <t>oživení a zprovoznění systému strukturovaná kabeláž (kpl)</t>
  </si>
  <si>
    <t>Datový vývod pro kameru (1x kabel UTP)</t>
  </si>
  <si>
    <t>Datový kabel UTP Cat.6 LSZH</t>
  </si>
  <si>
    <t>Datový rozvaděč nástěnný 19", 21U, hloubka 500 mm, s odnímatelnými bočnicemi , zemnění, prosklenné dveře, pasivní chlazení</t>
  </si>
  <si>
    <t>Rozvodný panel 6 x 230V</t>
  </si>
  <si>
    <t>Police pevná hloubka 350cm</t>
  </si>
  <si>
    <t>Patch Panel 48 portů RJ45 UTP Cat.6 1U</t>
  </si>
  <si>
    <t>Patch Panel 24 portů RJ45 UTP Cat.6 1U</t>
  </si>
  <si>
    <t>SO02</t>
  </si>
  <si>
    <t>Novostavba bytového domu - severní střední vstup</t>
  </si>
  <si>
    <t>276</t>
  </si>
  <si>
    <t>dle v. výkopu   
0,2*334,275</t>
  </si>
  <si>
    <t>277</t>
  </si>
  <si>
    <t>dle v.c. 200   
((75,061+66,022)/2)*1,48   
((66,022+55,14)/2)*1,6   
((82,241+72,463)/2)*1,9   
((72,469+60,3)/2)*1,6   
((86,15+75,63)/2)*2,5   
((75,63+62,98)/2)*1,6   
((91,451+75,31)/2)*3,1   
((75,31+69,7)/2)*1,6</t>
  </si>
  <si>
    <t>278</t>
  </si>
  <si>
    <t>dle v.základu - statika   
29,89 Z1   
29,49 Z2   
23,98 Z3   
15,89 Z4</t>
  </si>
  <si>
    <t>279</t>
  </si>
  <si>
    <t>1142,11557+99,25</t>
  </si>
  <si>
    <t>280</t>
  </si>
  <si>
    <t>na mezideponii   
1241,36557   
zpet k zásypu   
482,34165</t>
  </si>
  <si>
    <t>282</t>
  </si>
  <si>
    <t>283</t>
  </si>
  <si>
    <t>759,02392*10</t>
  </si>
  <si>
    <t>281</t>
  </si>
  <si>
    <t>na mezideponii k zásypu   
482,34165   
na mezideponii k odvozu na skládku   
1241,36557-482,34165</t>
  </si>
  <si>
    <t>284</t>
  </si>
  <si>
    <t>285</t>
  </si>
  <si>
    <t>286</t>
  </si>
  <si>
    <t>dle v. 200 a rezu   
1142,11557-(87,087*0,3+2,156*2,356*0,776+((3,19+2,532)/2)*220,1)</t>
  </si>
  <si>
    <t>288</t>
  </si>
  <si>
    <t>dle v. výkopu   
334,275</t>
  </si>
  <si>
    <t>287</t>
  </si>
  <si>
    <t>zajištení výkopu - dle v.c. 200   
1,72*19,9+2,94*22</t>
  </si>
  <si>
    <t>291</t>
  </si>
  <si>
    <t>294</t>
  </si>
  <si>
    <t>dle v.c. 201   
0,35*63,4</t>
  </si>
  <si>
    <t>295</t>
  </si>
  <si>
    <t>289</t>
  </si>
  <si>
    <t>dle v. základu - statika   
1,515*(5,2+11,8+5,2+11,2)   
0,915*(4,4*2+11,2+4,7*2+0,4*2+1,0)   
0,315*(3,4+10,8+3,8*2+3,4)</t>
  </si>
  <si>
    <t>290</t>
  </si>
  <si>
    <t>292</t>
  </si>
  <si>
    <t>dle v. základu - statika   
27402,87/1000   
dle v. tvaru 1.pp - statika   
52,98/100*3,5*7848,985*1,005/1000   
dle v. tvaru 1.np - venk. zídky   
5,28113</t>
  </si>
  <si>
    <t>293</t>
  </si>
  <si>
    <t>dle v. tvaru 1.np   
19,13</t>
  </si>
  <si>
    <t>303</t>
  </si>
  <si>
    <t>302</t>
  </si>
  <si>
    <t>1.np - dle v.c. 203   
(11,2*2+6,45+3,45)*2,86   
-(0,8*1,97*2+0,9*1,97*2)   
2.np+3.np - dle v.c. 204+205   
(11,2*2+6,45)*2,86*2   
-(0,9*1,97+0,8*1,97)*2   
4.np - dle v.c. 206   
7,85*2*2,86   
-(0,9*1,97*2+0,8*1,97)</t>
  </si>
  <si>
    <t>301</t>
  </si>
  <si>
    <t>1.np - dle v.c. 203   
(1,34+4,2+3,05+3,1+3,25)*2,86   
-0,9*1,97   
2.np+3.np - dle v.c. 204+205   
(4,4+8,9+4,2)*2,86*2   
-0,9*1,97*4   
4.np - dle v.c. 206   
4,4*2,86</t>
  </si>
  <si>
    <t>304</t>
  </si>
  <si>
    <t>1.np-3.np - dle v.c. 203-205   
11,2*2,86*2*3</t>
  </si>
  <si>
    <t>305</t>
  </si>
  <si>
    <t>1.np - dle v.c. 203   
(18,45*2+1,0)*2,86   
-(1,4*2,375+1,45*2,535+2,8*2,375+1,4*2,375+2,8*2,375*2+1,4*2,375+1,297*2,86+2,8*2,375))   
2.np - dle v.c. 204+205   
(18,45+18,45)*2,86*2   
-(1,4*2,375*3+2,8*1,5+1,4*2,375+2,8*2,375*2+1,4*2,375+2,8*2,375)*2   
4.np - dle v.c. 206   
(13,7+8,45)*2*2,86   
-(2,8*1,665+1,4*1,665*2+1,4*2,16+2,8*2,16+1,4*1,66+1,0*2,155)</t>
  </si>
  <si>
    <t>306</t>
  </si>
  <si>
    <t>dle v. tvaru 1.pp   
74,93+5,31   
dle v. tavru 1.np   
3,66+0,25+0,35   
dle v. tavru 2.np   
3,66+0,25   
dle v. tavru 3.np   
3,66+0,25+0,35   
dle v. tvaru 4.np   
5,61+0,25</t>
  </si>
  <si>
    <t>307</t>
  </si>
  <si>
    <t>dle v. tvaru 1.pp   
2,7*(18,45+11,8)*2*2   
0,3*(1,0+2,155*2)*3+0,25*(1,00+2,155*2)*3+0,3*(0,7+1,525)*2   
(2,2+2,0)*2*2*(2,7+0,325+0,915)+(1,2+(2,7-0,285)*2)*0,2   
dle v. tvaru 1.np   
(2,0+2,2)*2*3,06*2+0,2*(1,2+2,405*2)   
1,15*1,075*2+0,3*1,075*2+0,2*0,925*2+0,85*0,2+(0,95*2+0,25*2)*1,82+0,175*(0,67+0,67*2)   
dle v. tvaru 2.np   
(2,0+2,2)*2*3,06*2+0,2*(1,2+2,405*2)   
1,15*1,075*2+0,3*1,075*2+0,2*0,925*2+0,85*0,2   
dle v. tvaru 3.np   
(2,0+2,2)*2*3,06*2+0,2*(1,2+2,405*2)   
1,15*1,075*2+0,3*1,075*2+0,2*0,925*2+0,85*0,2+(0,95*2+0,25*2)*1,82+0,175*(0,67+0,67*2)   
dle v. tvaru 4.np   
(2,86+0,2+0,9)*(2,2+2,0)*2*2+0,2*(1,2+2,405*2)   
1,15*1,075*2+0,3*1,075*2+0,2*0,925*2+0,85*0,2   
191,3 venkovní zídky</t>
  </si>
  <si>
    <t>308</t>
  </si>
  <si>
    <t>309</t>
  </si>
  <si>
    <t>dle v. tvaru 1.pp   
1,46544+20,69003   
dle v. tvaru 1.np   
1,0094+0,06851+0,097   
dle v. tvaru 2.np   
1,0094+0,06851   
dle v. tvaru 3.np   
1,0094+0,06851+0,097   
dle v. tvaru 4.np   
1,55027+0,06851</t>
  </si>
  <si>
    <t>296</t>
  </si>
  <si>
    <t>297</t>
  </si>
  <si>
    <t>dle v.c. 202   
10 Pk2a   
dle v.c. 203   
4 Pk2a   
dle v.c. 204   
5 Pk2a   
dle v.c. 205   
5 Pk2a   
dle v.c. 206   
3 Pk2a</t>
  </si>
  <si>
    <t>300</t>
  </si>
  <si>
    <t>298</t>
  </si>
  <si>
    <t>299</t>
  </si>
  <si>
    <t>dle v.c. 203   
15 Pk1a   
dle v.c. 204   
18 Pk1a   
dle v.c. 205   
18 Pk1a   
dle v.c. 206   
12 Pk1a</t>
  </si>
  <si>
    <t>310</t>
  </si>
  <si>
    <t>311</t>
  </si>
  <si>
    <t>312</t>
  </si>
  <si>
    <t>313</t>
  </si>
  <si>
    <t>319</t>
  </si>
  <si>
    <t>OV2/11 - Revizní dvírka 300x300mm, komplet - dle popisu v pd (viz tab. ost. v.)</t>
  </si>
  <si>
    <t>318</t>
  </si>
  <si>
    <t>OV2/10 - Revizní dvírka 600x600mm, komplet - dle popisu v pd (viz tab. ost. v.)</t>
  </si>
  <si>
    <t>316</t>
  </si>
  <si>
    <t>314</t>
  </si>
  <si>
    <t>1.pp - dle v.c. 202   
(4,2+7,17+4,2+2,885*2+1,2+1,485+1,715+0,25+3,2+7,17+4,2+1,2+4,2+2,885*2)*2,7   
-(0,8*1,97*10+0,6*0,6)   
1.np - dle v.c. 203   
(0,93+2,635+1,2+1,91+0,915+0,465+2,645+0,93)*2,86   
-0,7*1,97*5   
2.np+3.np - dle v.c. 204+205   
(0,93+2,635+2,26+1,32+0,415+0,6+1,91+0,915+0,465+2,645+0,93)*2,86*2   
-0,7*1,97*12   
4.np - dle v.c. 206   
(1,52*2+2,29+0,915*2+0,58+2,61)*2,86   
-(0,9*1,97+0,7*1,97*2)   
0,625*(1,035+0,58)*2</t>
  </si>
  <si>
    <t>315</t>
  </si>
  <si>
    <t>1.np - dle v.c. 203   
(4,2*2+2,385+2,2+4,2+4,2*2+2,385)*2,86   
-(0,9*1,97*4+0,7*1,97+0,8*1,97)   
2.np+3.np - dle v.c. 204+205   
(4,2*2+2,385+3,2+4,2*3+2,385)*2,86*2   
-0,8*1,97*12   
4.np - dle v.c 206   
(3,675+4,2+2,385)*2,86   
-0,8*1,97*2</t>
  </si>
  <si>
    <t>317</t>
  </si>
  <si>
    <t>dle tab. ost. v.   
1 OV2/10   
14 OV2/11</t>
  </si>
  <si>
    <t>320</t>
  </si>
  <si>
    <t>321</t>
  </si>
  <si>
    <t>322</t>
  </si>
  <si>
    <t>323</t>
  </si>
  <si>
    <t>P2/01 - Pažnice vláknocementová prum. 200</t>
  </si>
  <si>
    <t>324</t>
  </si>
  <si>
    <t>P2/02 - Pažnice vláknocementová prum. 200</t>
  </si>
  <si>
    <t>325</t>
  </si>
  <si>
    <t>P2/03 - Pažnice vláknocementová prum. 100</t>
  </si>
  <si>
    <t>326</t>
  </si>
  <si>
    <t>P2/04 - Pažnice vláknocementová prum. 150</t>
  </si>
  <si>
    <t>327</t>
  </si>
  <si>
    <t>P2/05 - Pažnice vláknocementová prum. 300</t>
  </si>
  <si>
    <t>335</t>
  </si>
  <si>
    <t>dle v. tvaru 1.pp   
40,43+0,73   
dle v. tvaru 1.np   
40,88   
dle v. tvaru 2.np   
40,88   
dle v. tvaru 3.np   
40,88   
dle v. tvaru 4.np   
22,4</t>
  </si>
  <si>
    <t>334</t>
  </si>
  <si>
    <t>336</t>
  </si>
  <si>
    <t>dle v. tvaru 1.pp   
40,43/0,2+0,73/0,2 deska   
2,8*1,5*3 balkon   
dle v. tvaru 1.np   
40,88/0,2 deska   
2,8*1,5*3 balkon   
dle v. tvaru 2.np   
40,88/0,2 deska   
2,8*1,5*3 balkon   
dle v. tavru 3.np   
40,88/0,2+2,8*1,5*3   
dle v. tvaru 4.np   
22,4/0,2</t>
  </si>
  <si>
    <t>337</t>
  </si>
  <si>
    <t>338</t>
  </si>
  <si>
    <t>339</t>
  </si>
  <si>
    <t>340</t>
  </si>
  <si>
    <t>dle v. tvaru 1.pp   
25,79451-14,62714+0,20102 deska   
0,60769 balkon   
dle v. tvaru 1.np   
12,37951+0,12923+0,03728+0,05799 deska   
0,60799   
dle v. tvaru 2.np   
12,50288+0,60769   
dle v. tvaru 3.np   
12,52044+0,58543   
dle v. tvaru 4.np   
6,86609</t>
  </si>
  <si>
    <t>333</t>
  </si>
  <si>
    <t>328</t>
  </si>
  <si>
    <t>dle tab. místností - SC1   
1.np - dle v.c. 203   
3,16+3,76+1,68+3,81+3,76+1,68 1.02,1.B02.3,1.B02.4,1.B03.2,1.B04.3,1.B04.4   
2.np+3.np - v.c. 204+205   
(3,76+1,68+3,22+3,81+3,76+1,68)*2 2.B05.3,2.B05.4,2.B06.2,2.B07.2,2.B08.3,2.B08.4,3.B09.3,3.B09.4,3.B10.2,3.B11.2,3.B12.3,3.B12.4   
4.np - v.c. 206   
3,81+2,03 4.B13.7,4.B13.8</t>
  </si>
  <si>
    <t>341</t>
  </si>
  <si>
    <t>329</t>
  </si>
  <si>
    <t>atiky   
v.c. 207+300+301   
0,2*0,15*(13,7+8,45)*2 nad 4.np   
0,2*0,19*(18,45+11,8)*2 nad 3.np   
dle v. tvaru 1.np   
3,95+0,47+0,14+0,21   
dle v. tvaru 2.np   
4,4   
dle v. tvaru 3.np   
4,46   
dle v. tvaru 4.np   
2,47</t>
  </si>
  <si>
    <t>330</t>
  </si>
  <si>
    <t>331</t>
  </si>
  <si>
    <t>332</t>
  </si>
  <si>
    <t>342</t>
  </si>
  <si>
    <t>343</t>
  </si>
  <si>
    <t>344</t>
  </si>
  <si>
    <t>8,316 S09 - podrobne viz výpocet podkladu</t>
  </si>
  <si>
    <t>347</t>
  </si>
  <si>
    <t>166,79 SC3 - výpocet viz tepelné izolace</t>
  </si>
  <si>
    <t>345</t>
  </si>
  <si>
    <t>dle v.c. 202-206   
166,79 SC3 - výpocet viz tepelné izolace   
558,05 omítky stropu - výpocet viz omítka</t>
  </si>
  <si>
    <t>348</t>
  </si>
  <si>
    <t>dle v.c. 202-206   
173,18+171,92+175,12*2+89,01   
-(59,51+166,79)</t>
  </si>
  <si>
    <t>346</t>
  </si>
  <si>
    <t>349</t>
  </si>
  <si>
    <t>podrobné výpocty viz jednotlivé kce sten   
146,5474*2+283,784*2+192,192+341,735+841,124/2+3,9754+246,40155*2+242,9352*2+14,86063*2+0,36+23,8965   
2,6922</t>
  </si>
  <si>
    <t>353</t>
  </si>
  <si>
    <t>dle v.c. 202,203,400 - F10   
(18,5*2+1,0*2)*3,38-(18,5*0,3+23,488)</t>
  </si>
  <si>
    <t>356</t>
  </si>
  <si>
    <t>dle v.c. 400 - F02   
11,8+17,12+0,65*0,3*2</t>
  </si>
  <si>
    <t>357</t>
  </si>
  <si>
    <t>F02 - dle v.c. 400   
0,15*8*0,3</t>
  </si>
  <si>
    <t>351</t>
  </si>
  <si>
    <t>dle v.c. 203 - 1.np - SC2   
3,334+2,9*0,2+1,3*0,66</t>
  </si>
  <si>
    <t>361</t>
  </si>
  <si>
    <t>dle v.c. 400 - F01b   
(8,75+14,0)*2*2,905-(2,8*1,665+1,4*1,665*2+1,4*2,16+2,8*2,16+1,4*1,66+1,0*2,155)</t>
  </si>
  <si>
    <t>359</t>
  </si>
  <si>
    <t>dle v.c. 400 - F01a   
161,253-(1,4*2,375*6+2,8*1,5*2)   
189,921-(2,8*2,375*9+1,4*2,375*3)   
0,65*2,68*2</t>
  </si>
  <si>
    <t>362</t>
  </si>
  <si>
    <t>dle v.c. 400 - F01b   
0,07*(2,8+1,665*2+1,4*2+1,665*4+1,4+2,16*2+2,8+2,16*2+1,4+1,66*2+1,0+2,155*2)</t>
  </si>
  <si>
    <t>360</t>
  </si>
  <si>
    <t>dle v.c. 400 - F01a   
0,15*(1,4*6+2,375*12+2,8*2+1,5*4)   
0,15*(2,8*9+2,375*18+1,4*3+2,375*6)   
0,15*(1,0+2,68*2+1,4*2+2,075*4+2,8+2,075*2)</t>
  </si>
  <si>
    <t>352</t>
  </si>
  <si>
    <t>4,772 výpocet - viz položka kzs SC2</t>
  </si>
  <si>
    <t>350</t>
  </si>
  <si>
    <t>dle v.c 202-207   
výpocty jednotlivých povrchu - viz položky jednotlivých vrstev   
166,79 SC3</t>
  </si>
  <si>
    <t>355</t>
  </si>
  <si>
    <t>354</t>
  </si>
  <si>
    <t>358</t>
  </si>
  <si>
    <t>F02   
29,31+0,36</t>
  </si>
  <si>
    <t>377</t>
  </si>
  <si>
    <t>366</t>
  </si>
  <si>
    <t>4,336*0,05 spádová vrstva - S06 - viz výpocet nášlapu</t>
  </si>
  <si>
    <t>375</t>
  </si>
  <si>
    <t>371</t>
  </si>
  <si>
    <t>364</t>
  </si>
  <si>
    <t>podrobné výpocty viz položky jednotlivých nášlapu   
146,4*0,053 S01   
23,14*0,05 S02   
4,336*0,05 S06   
3,549*0,05 S07</t>
  </si>
  <si>
    <t>378</t>
  </si>
  <si>
    <t>podkladní beton - dle v. základu - statika   
2,99 Z1   
2,66 Z2   
2,23 Z3   
1,65 Z4   
20,17 D</t>
  </si>
  <si>
    <t>365</t>
  </si>
  <si>
    <t>380</t>
  </si>
  <si>
    <t>379</t>
  </si>
  <si>
    <t>382</t>
  </si>
  <si>
    <t>63,4*0,1 dle v. základu</t>
  </si>
  <si>
    <t>383</t>
  </si>
  <si>
    <t>381</t>
  </si>
  <si>
    <t>dle v. základu - statika   
(2,99+2,66+2,23+1,65+20,17)/0,1*4,44*1,2/1000</t>
  </si>
  <si>
    <t>373</t>
  </si>
  <si>
    <t>376</t>
  </si>
  <si>
    <t>369</t>
  </si>
  <si>
    <t>podrobné výpocty viz položky jednotlivých nášlapu   
167,02*0,084 S04   
426,73*0,085 S03</t>
  </si>
  <si>
    <t>374</t>
  </si>
  <si>
    <t>370</t>
  </si>
  <si>
    <t>výškove stavitelné podstavce</t>
  </si>
  <si>
    <t>363</t>
  </si>
  <si>
    <t>Z2/07 - Kacírková lišta, komplet - dle popisu v pd (viz tab. zám. v.)</t>
  </si>
  <si>
    <t>367</t>
  </si>
  <si>
    <t>podrobné výpocty viz položky jednotlivých nášlapu   
167,02 S04</t>
  </si>
  <si>
    <t>368</t>
  </si>
  <si>
    <t>podrobné výpocty viz položky jednotlivých nášlapu   
426,73 S03</t>
  </si>
  <si>
    <t>372</t>
  </si>
  <si>
    <t>dle v.c. 203   
(4,545+4,675+18,5)*0,3 S09</t>
  </si>
  <si>
    <t>385</t>
  </si>
  <si>
    <t>dle tab. ost. v. OV2/03-05   
2,8*3+1,4*4+1,0</t>
  </si>
  <si>
    <t>384</t>
  </si>
  <si>
    <t>dle tab. ost. výrobku   
2,8*3 OV2/03   
1,4*4 OV2/04   
1,0 OV2/05</t>
  </si>
  <si>
    <t>399</t>
  </si>
  <si>
    <t>TE2/03 - Kruhové vstupní tesnení skládající se ze dvou polovin a adaptabilního stredu - prum. otvoru 100-102mm, prum. trubky/kabelu 48-70mm</t>
  </si>
  <si>
    <t>400</t>
  </si>
  <si>
    <t>TE2/02 - Kruhové vstupní tesnení skládající se ze dvou polovin a adaptabilního stredu - prum. trubky/kabelu 138-170mm</t>
  </si>
  <si>
    <t>401</t>
  </si>
  <si>
    <t>TE2/01 - Kruhové vstupní tesnení tvorené technologií segmentových prstencu - prum. 200, trubky 110-162mm</t>
  </si>
  <si>
    <t>398</t>
  </si>
  <si>
    <t>TE2/05 - Kruhové vstupní tesnení tvorené technologií segmentových prstencu - prum. 300, trubky 200-252mm</t>
  </si>
  <si>
    <t>411</t>
  </si>
  <si>
    <t>221,81   
;ztratné 15%; 33,2715</t>
  </si>
  <si>
    <t>406</t>
  </si>
  <si>
    <t>4,336 S06 - viz výpocet náslapu</t>
  </si>
  <si>
    <t>413</t>
  </si>
  <si>
    <t>dle v.c. 201,202   
0,895*2*(2,038+2,238) steny dojezdu výtahu   
v míste dilatace - dle v. c. 201,202 a rezu   
11,8*3,255   
dle v.c. 202,203,400 - F10   
(18,5*2+1,0*2)*3,38-(18,5*0,3+23,488)   
dle v.c. 400 - F02 - výpocet viz zateplení fasády   
29,31+0,36</t>
  </si>
  <si>
    <t>410</t>
  </si>
  <si>
    <t>221,81 S01,S02 - plocha v cad - dle v.c. 202,201</t>
  </si>
  <si>
    <t>407</t>
  </si>
  <si>
    <t>412</t>
  </si>
  <si>
    <t>414</t>
  </si>
  <si>
    <t>415</t>
  </si>
  <si>
    <t>405</t>
  </si>
  <si>
    <t>417</t>
  </si>
  <si>
    <t>dle detailu - vstupní dvere   
0,81*(1,85+1,3)</t>
  </si>
  <si>
    <t>403</t>
  </si>
  <si>
    <t>408</t>
  </si>
  <si>
    <t>409</t>
  </si>
  <si>
    <t>404</t>
  </si>
  <si>
    <t>418</t>
  </si>
  <si>
    <t>podlahy - podrobné výpocty viz položky jednotlivých nášlapu   
167,02 S04   
steny   
OB2   
dle v. c. 203-206   
1.np   
(2,785+1,2)*2*0,3-0,7*0,3 1.02   
((2,385+1,575)*2*0,3-0,7*0,3)*2 1.B02.3+B04.3   
((1,962+0,93)*2*0,3-0,7*3)*2 1.B02.4+B04.4   
(1,91+2,41)*2*0,3-0,7*0,3 1.B03.2   
(1,44+0,915*2)*1,8   
(1,575+0,8*2)*1,8*2   
(0,415+0,94+0,9)*1,8*2   
2.np+3.np   
(1,52+0,8*2)*1,8   
(1,575+0,8*2)*1,8*2*2   
((1,962+0,93)*2*0,3-0,7*0,3)*2*2 2.B05.4+B08.4   
(0,915+1,445+0,915)*1,8*2   
((2,385+1,575)*2*0,3-0,7*0,3)*2*2 2.B05.3+B08.3   
((1,91+2,41)*2*0,3-0,7*0,3)*2 2.B07.2   
((2,26+1,8)*2*0,3-0,7*0,3)*2 2.B06.2   
4.np   
(2,51+0,95)*2*0,3-0,7*0,3 4.B13.8   
(2,51+1,52)*2*0,3-0,7*0,3 4.B13.7   
(1,575+0,8*2)*12+(0,915+1,445+0,915)*7+(0,415+0,97+0,903)*5+(1,59+0,8*2) 1.np-5.np   
4,336 S06 - viz výpocet nášlapu   
;ztratné 15%; 52,33968</t>
  </si>
  <si>
    <t>397</t>
  </si>
  <si>
    <t>402</t>
  </si>
  <si>
    <t>416</t>
  </si>
  <si>
    <t>419</t>
  </si>
  <si>
    <t>435</t>
  </si>
  <si>
    <t>431</t>
  </si>
  <si>
    <t>69366030</t>
  </si>
  <si>
    <t>Rohož vegetacní predpestovaná</t>
  </si>
  <si>
    <t>136,10908   
;ztratné 10%; 13,610908</t>
  </si>
  <si>
    <t>424</t>
  </si>
  <si>
    <t>425</t>
  </si>
  <si>
    <t>421</t>
  </si>
  <si>
    <t>428</t>
  </si>
  <si>
    <t>432</t>
  </si>
  <si>
    <t>433</t>
  </si>
  <si>
    <t>420</t>
  </si>
  <si>
    <t>OV2/09 - Komínek odvetrání s manžetou z PVC (viz tab. ost. v.)</t>
  </si>
  <si>
    <t>422</t>
  </si>
  <si>
    <t>426</t>
  </si>
  <si>
    <t>430</t>
  </si>
  <si>
    <t>712391172R0R</t>
  </si>
  <si>
    <t>Položení rohože</t>
  </si>
  <si>
    <t>427</t>
  </si>
  <si>
    <t>429</t>
  </si>
  <si>
    <t>436</t>
  </si>
  <si>
    <t>437</t>
  </si>
  <si>
    <t>423</t>
  </si>
  <si>
    <t>434</t>
  </si>
  <si>
    <t>438</t>
  </si>
  <si>
    <t>447</t>
  </si>
  <si>
    <t>450</t>
  </si>
  <si>
    <t>456</t>
  </si>
  <si>
    <t>444</t>
  </si>
  <si>
    <t>146,4*0,08+23,14*0,07+3,549*0,2   
;ztratné 2%; 0,280832</t>
  </si>
  <si>
    <t>453</t>
  </si>
  <si>
    <t>445</t>
  </si>
  <si>
    <t>4,336*0,12*1,02</t>
  </si>
  <si>
    <t>454</t>
  </si>
  <si>
    <t>441</t>
  </si>
  <si>
    <t>166,79   
;ztratné 2%; 3,3358</t>
  </si>
  <si>
    <t>440</t>
  </si>
  <si>
    <t>SC3   
dle v. c. 202,203   
16,49+26,04+7,98+6,72+8,6+7,98+6,64+6,75+6,64+7,98+8,6+7,98+6,64+6,75+6,64+7,98 1.pp - S.02,03,04,05,06,07,08,09,10,11,12,13,14,15,16,17   
6,94+13,44 1.np - 1.01,03</t>
  </si>
  <si>
    <t>443</t>
  </si>
  <si>
    <t>podrobné výpocty viz položky jednotlivých nášlapu   
146,4 S01   
23,14 S02   
4,336 S06   
3,549 S07</t>
  </si>
  <si>
    <t>451</t>
  </si>
  <si>
    <t>448</t>
  </si>
  <si>
    <t>455</t>
  </si>
  <si>
    <t>446</t>
  </si>
  <si>
    <t>452</t>
  </si>
  <si>
    <t>449</t>
  </si>
  <si>
    <t>442</t>
  </si>
  <si>
    <t>podrobné výpocty viz položky jednotlivých nášlapu   
146,4 S01   
23,14 S02   
3,549 S07</t>
  </si>
  <si>
    <t>457</t>
  </si>
  <si>
    <t>458</t>
  </si>
  <si>
    <t>OV2/06 - Šachty pro zelené strechy, komplet - dle popisu v pd (viz tab. ost. v.)</t>
  </si>
  <si>
    <t>459</t>
  </si>
  <si>
    <t>460</t>
  </si>
  <si>
    <t>OV2/08 - Skrín hydrantová s výzbrojí D25 (30 m hadice tvarove stálá), komplet - dle popisu v pd (viz tab. ost. v.)</t>
  </si>
  <si>
    <t>461</t>
  </si>
  <si>
    <t>463</t>
  </si>
  <si>
    <t>OV2/12a - Hlavice výfuková DN 180 mm</t>
  </si>
  <si>
    <t>464</t>
  </si>
  <si>
    <t>OV2/12b - Hlavice výfuková DN 200 mm</t>
  </si>
  <si>
    <t>465</t>
  </si>
  <si>
    <t>OV2/12c - Hlavice výfuková DN 225 mm</t>
  </si>
  <si>
    <t>466</t>
  </si>
  <si>
    <t>OV2/12d - Hlavice výfuková DN 250 mm</t>
  </si>
  <si>
    <t>467</t>
  </si>
  <si>
    <t>OV2/12e - Hlavice výfuková DN 280 mm</t>
  </si>
  <si>
    <t>462</t>
  </si>
  <si>
    <t>dle tab. ost. v.   
1 OV2/12a   
1 OV2/12b   
2 OV2/12c   
3 OV2/12d   
1 OV2/12e</t>
  </si>
  <si>
    <t>468</t>
  </si>
  <si>
    <t>470</t>
  </si>
  <si>
    <t>469</t>
  </si>
  <si>
    <t>472</t>
  </si>
  <si>
    <t>471</t>
  </si>
  <si>
    <t>473</t>
  </si>
  <si>
    <t>475</t>
  </si>
  <si>
    <t>K2/02 - Závetrná lišta-atika z predzv. TiZn plechu, rš 250mm,kompletní provedení vc. všech kotev. a pom. kcí a prvku - dle popisu v pd (viz tab. kl.)</t>
  </si>
  <si>
    <t>474</t>
  </si>
  <si>
    <t>K2/01 - Okapnice balkonu z predzv. TiZn plechu, rš 150, kompletní provedení vc. všech kotev. a pom. kcí a prvku - dle popisu v pd (viz tab. kl. v.)</t>
  </si>
  <si>
    <t>477</t>
  </si>
  <si>
    <t>K2/04 - Oplechování parapetu z predzv. TiZn, rš. 175 mm, kompletní provedení vc. všech kotev. a pom. kcí a prvku - dle popisu v pd (viz tab. kl. v.)</t>
  </si>
  <si>
    <t>478</t>
  </si>
  <si>
    <t>K2/05 - Oplechování odskoku z predzv. TiZn, rš. 480 mm, kompletní provedení vc. všech kotev. a pom. kcí a prvku - dle popisu v pd (viz tab. kl. v.)</t>
  </si>
  <si>
    <t>476</t>
  </si>
  <si>
    <t>K2/03 - Oplechování parapetu z predzv. TiZn, rš. 470 mm, kompletní provedení vc. všech kotev. a pom. kcí a prvku - dle popisu v pd (viz tab. kl. v.)</t>
  </si>
  <si>
    <t>479</t>
  </si>
  <si>
    <t>K2/06 - Svod z predzv. Ti Zn predzv., kruhový, DN 160 mm,kompletní provedení vc. všech kotev. a pom. kcí a prvku - dle popisu v pd (viz tab. kl. v.)</t>
  </si>
  <si>
    <t>480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</si>
  <si>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</si>
  <si>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</si>
  <si>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</si>
  <si>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</si>
  <si>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</si>
  <si>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</si>
  <si>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</si>
  <si>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</si>
  <si>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</si>
  <si>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</si>
  <si>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</si>
  <si>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</si>
  <si>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</si>
  <si>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</si>
  <si>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</si>
  <si>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</si>
  <si>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</si>
  <si>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</si>
  <si>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</si>
  <si>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</si>
  <si>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</si>
  <si>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766661107R00x</t>
  </si>
  <si>
    <t>D07x - M+D - Dvere vnitrní 800x1970mm EI30 DP3-C2, komplet vc. zárubne, kování, povrchu a všech doplnku a detailu - dle popisu v pd (viz tab. dverí)</t>
  </si>
  <si>
    <t>494</t>
  </si>
  <si>
    <t>495</t>
  </si>
  <si>
    <t>496</t>
  </si>
  <si>
    <t>766661109R00</t>
  </si>
  <si>
    <t>D09 - M+D - Dvere vnitrní atyp. 600x1340mm, komplet vc. zárubne, kování, povrchu a všech doplnku a detailu - dle popisu v pd (viz tab. dverí)</t>
  </si>
  <si>
    <t>481</t>
  </si>
  <si>
    <t>T2/01 - M+D - Kuchynská linka, kompletní provedení vc. všech kotev. a pom. kcí a prvku - dle popisu v pd (viz truhl. v.)</t>
  </si>
  <si>
    <t>482</t>
  </si>
  <si>
    <t>T2/02 - M+D - Kuchynská linka, kompletní provedení vc. všech kotev. a pom. kcí a prvku - dle popisu v pd (viz truhl. v.)</t>
  </si>
  <si>
    <t>483</t>
  </si>
  <si>
    <t>T2/03 - M+D - Kuchynská linka, kompletní provedení vc. všech kotev. a pom. kcí a prvku - dle popisu v pd (viz truhl. v.)</t>
  </si>
  <si>
    <t>484</t>
  </si>
  <si>
    <t>T2/04 - M+D - Kuchynská linka, kompletní provedení vc. všech kotev. a pom. kcí a prvku - dle popisu v pd (viz truhl. v.)</t>
  </si>
  <si>
    <t>509</t>
  </si>
  <si>
    <t>527</t>
  </si>
  <si>
    <t>526</t>
  </si>
  <si>
    <t>517</t>
  </si>
  <si>
    <t>Z2/06 - M+D - Kotvení oken a dverí, komplet - dle popisu v pd (viz tab. zám. v.)</t>
  </si>
  <si>
    <t>522</t>
  </si>
  <si>
    <t>523</t>
  </si>
  <si>
    <t>524</t>
  </si>
  <si>
    <t>525</t>
  </si>
  <si>
    <t>767646513R0R</t>
  </si>
  <si>
    <t>PS04 - M+D - Zadní vchodové dvere 1300x3685mm, komplet vc. vsech detailu - dle popsi v pd (viz tab. proskl. sten)</t>
  </si>
  <si>
    <t>510</t>
  </si>
  <si>
    <t>OV2/07 - M+D - Poštovní schránka, komplet - dle popisu v pd (viz tab. ost. v.)</t>
  </si>
  <si>
    <t>511</t>
  </si>
  <si>
    <t>Z2/01 - M+D - Zábradlí balkonové, komplet vc. povrchu a vsech pom. a kotev. kcí a prvku, detailu - dle popisu v pd (viz tab. zám. v.)</t>
  </si>
  <si>
    <t>512</t>
  </si>
  <si>
    <t>Z2/02 - M+D - Zábradlí fr.okno, komplet vc. povrchu a vsech pom. a kotev. kcí a prvku, detailu - dle popisu v pd (viz tab. zám. v.)</t>
  </si>
  <si>
    <t>513</t>
  </si>
  <si>
    <t>Z2/03 - M+D - Zábradlí atiky, komplet vc. povrchu a vsech pom. a kotev. kcí a prvku, detailu - dle popisu v pd (viz tab. zám. v.)</t>
  </si>
  <si>
    <t>514</t>
  </si>
  <si>
    <t>Z2/04a - M+D - Branka na predzahrádce, komplet vc. povrchu a vsech pom. a kotev. kcí a prvku, detailu - dle popisu v pd (viz tab. zám. v.)</t>
  </si>
  <si>
    <t>515</t>
  </si>
  <si>
    <t>Z2/04b - M+D - Branka na predzahrádce, komplet vc. povrchu a vsech pom. a kotev. kcí a prvku, detailu - dle popisu v pd (viz tab. zám. v.)</t>
  </si>
  <si>
    <t>516</t>
  </si>
  <si>
    <t>Z2/05 - M+D - Schodištové madlo, komplet vc. povrchu a vsech pom. a kotev. kcí a prvku, detailu - dle popisu v pd (viz tab. zám. v.)</t>
  </si>
  <si>
    <t>518</t>
  </si>
  <si>
    <t>Z2/08 - M+D - Žebrík na strechu, komplet - dle popisu v pd (viz tab. zám. v.)</t>
  </si>
  <si>
    <t>519</t>
  </si>
  <si>
    <t>Z2/09 - M+D - Zábradlí, komplet vc. povrchu a vsech pom. a kotev. kcí a prvku, detailu - dle popisu v pd (viz tab. zám. v.)</t>
  </si>
  <si>
    <t>520</t>
  </si>
  <si>
    <t>Z2/10 - M+D - L profil 50x50x5, komplet vc. povrchu a vsech pom. a kotev. kcí a prvku, detailu - dle popisu v pd (viz tab. zám. v.)</t>
  </si>
  <si>
    <t>521</t>
  </si>
  <si>
    <t>767995111R0R</t>
  </si>
  <si>
    <t>Z2/11 - M+D - Zábradlí venk. sch. (4pole), komplet vc. povrchu a vsech pom. a kotev. kcí a prvku, detailu - dle popisu v pd (viz tab. zám. v.)</t>
  </si>
  <si>
    <t>528</t>
  </si>
  <si>
    <t>531</t>
  </si>
  <si>
    <t>533</t>
  </si>
  <si>
    <t>167,02   
;ztratné 10%; 16,702</t>
  </si>
  <si>
    <t>535</t>
  </si>
  <si>
    <t>94,102   
;ztratné 10%; 9,4102</t>
  </si>
  <si>
    <t>539</t>
  </si>
  <si>
    <t>4,95   
;ztratné 10%; 0,495</t>
  </si>
  <si>
    <t>537</t>
  </si>
  <si>
    <t>4,336   
;ztratné 10%; 0,4336</t>
  </si>
  <si>
    <t>529</t>
  </si>
  <si>
    <t>výpocet - viz položka nášlapu   
23,14 S02   
167,02 S04   
3,335 S06</t>
  </si>
  <si>
    <t>540</t>
  </si>
  <si>
    <t>538</t>
  </si>
  <si>
    <t>S06 . dle v.c. 203 - 1.np   
(2,6+1,15*2-1,25)+0,65*2</t>
  </si>
  <si>
    <t>534</t>
  </si>
  <si>
    <t>S02 . dle v.c. 202 - 1.pp   
(8,9+2,475+0,5+0,52+0,2*2)*2-(1,2*2+0,9*5) S.01   
S04 - dle v. c. 203-206   
1.np   
(2,13+3,06+2,13)+0,18*2-(0,7+0,8+1,25)   
(4,2+3,2+0,3+0,16)*2-(2,8+0,8)   
(8,9+2,061+0,8+0,25)*2-(3,06+1,2*3+0,9*3)   
2.np+3.np   
((8,9+2,1+0,8)*2-(1,2*3+0,9*4))*2   
4.np   
(4,4*2+2,1*2)-(0,9+1,2)</t>
  </si>
  <si>
    <t>541</t>
  </si>
  <si>
    <t>S10 - dle v.c. 202-205   
4,4+2,8+2,11+1,68+0,84+2,0+2,7+0,325   
(2,9+2,6+2,6+1,4*2+2,0+2,86+0,325)   
(4,4+2,6*2+1,4*2+2,0+2,86+0,325)*2</t>
  </si>
  <si>
    <t>532</t>
  </si>
  <si>
    <t>S04 . dle v.c. 203-206   
1.NP   
6,94+3,16+13,44+26,59+3,76+1,68+3,81+3,76+1,68 1.01,02,03,04,B02.3,2.4,3.2,4.3,4.4   
2.NP+3.NP   
(22,13+3,76+1,68+3,22+3,81+3,76+1,68)*2 2.01,B05.3,5.4,6.2,7.2,8.3,8.4   
4.NP   
16,28+3,81+2,03 4.01,B13.7,13.8</t>
  </si>
  <si>
    <t>536</t>
  </si>
  <si>
    <t>S06 . dle v.c. 203   
2,9*1,15+1,3*0,77 1.NP</t>
  </si>
  <si>
    <t>530</t>
  </si>
  <si>
    <t>542</t>
  </si>
  <si>
    <t>543</t>
  </si>
  <si>
    <t>dle v.c. 203-206   
1.np   
4,5+13,48+21,27+3,2+7,98+4,5+13,48+21,27 1.B02.1,1.2,2.5-3.1,3.4-4.2,4.5   
2.NP+3.NP   
(4,5+13,48+21,27+12,32+2,9+20,73+3,2+17,43+4,5+13,48+21,27)*2 2.B05.1,1.2,5.5-6.1,6.3-7.1,7.3-8.2,8.5   
4.np   
2,9+13,01+15,95+12,48+3,33+9,67+9,55 4.B13.1-13,6,13.9</t>
  </si>
  <si>
    <t>545</t>
  </si>
  <si>
    <t>dle v.c. 203-207   
1.np   
((4,2+3,21+0,3)*2-(1,4+0,9))*2   
((2,645+1,7+0,2)*2-(0,9*3+0,7*2))*2   
((5,065+4,2+0,3)*2-(0,9+2,8))*2)*2   
(2,85+2,8)*2+0,3*2-(0,8+1,4)   
(1,675+1,91+0,15)*2-(0,7+0,9+0,8)   
(4,2+4,15+0,3)*2-(0,8*2+2,8)   
2.NP+3.NP   
((4,2+3,21+0,3)*2-(1,4+0,8))*2*2   
((2,645+1,7+0,2)*2-(0,7*2+0,8*2+0,9))*2*2   
((5,065+4,2+0,3)*2-(2,8+0,8*2))*2*2   
((4,4+2,8+0,3)*2-(0,8+1,4))*2   
((4,2+4,15+0,3)*2-(0,8+2,8))*2   
((1,675+1,91+0,16)*2-(0,9+0,8+0,7))*2   
((6,5+3,2+0,6+0,3*2)*2-(0,8+1,4+2,8))*2   
4.NP   
(2,06+1,41)*2-0,9*2+0,2*2   
(4,2+7,85+0,915+1,521+0,3*2)*2-(2,8+1,4+0,9*2)   
(4,4+2,9+0,3)*2-(2,8+0,8)   
(3,9+2,48+0,3)*2-(1,4+0,8)   
(3,9+2,48+0,3)*2-(1,4+0,8)</t>
  </si>
  <si>
    <t>544</t>
  </si>
  <si>
    <t>výpocet - viz položka samonivelace   
426,73 S03</t>
  </si>
  <si>
    <t>546</t>
  </si>
  <si>
    <t>547</t>
  </si>
  <si>
    <t>dle v.c. 202 - 1.pp - S01   
173,18-(23,14+3,64) S.02-S.17   
0,05*(4,2*2+2,885*3+1,9+2,3*3+1,9+1,2+7,17+2,8+2,85+0,185+4,2+6,2+0,185+4,2*2+1,9*2+2,885*3+2,3*3)*2   
0,05*(7,17+1,2+3,2+2,1+0,185*2+6,685+3,2+0,585+0,365)*2   
-(0,8*24+0,9*3)*0,05</t>
  </si>
  <si>
    <t>548</t>
  </si>
  <si>
    <t>551</t>
  </si>
  <si>
    <t>549</t>
  </si>
  <si>
    <t>dle v. c. 203-206   
1.np   
(2,785+1,2)*2*2,1-0,7*1,97+0,15*1,2 1.02   
((2,385+1,575)*2*2,1-0,7*1,97)*2 1.B02.3+B04.3   
((1,962+0,93)*2*2,1-0,7*1,97+0,93*0,15)*2 1.B02.4+B04.4   
(1,91+2,41)*2*2,1-0,7*1,97+(1,445+1,495)*02,15 1.B03.2   
2.np+3.np   
((1,962+0,93)*2*2,1-0,7*1,97+0,93*0,15)*2*2 2.B05.4+B08.4   
((2,385+1,575)*2*2,1-0,7*1,97)*2*2 2.B05.3+B08.3   
((1,91+2,41)*2*2,1-0,7*1,97+(1,445+1,495)*0,15)*2 2.B07.2   
((2,26+1,8)*2*2,1-0,7*1,97+(1,385+0,94)*0,15)*2 2.B06.2   
4.np   
(2,51+0,95)*2*2,1-0,7*1,97+0,95*0,15+0,375*0,275 4.B13.8   
(2,51+1,52)*2*2,1-0,7*1,97 4.B13.7   
kuchynské linky   
1.np   
(2,5+0,6)*1,0   
(1,165+0,6)*1,0   
(2,625+0,6)*1,0   
(2,55+0,6)*1,0   
2.np+3.np   
(2,55+0,6+1,165+0,6+2,175+0,6+2,625+0,6+2,6+0,6)*1,0*2   
4.np   
(2,685+0,6*2)*1,0</t>
  </si>
  <si>
    <t>550</t>
  </si>
  <si>
    <t>552</t>
  </si>
  <si>
    <t>553</t>
  </si>
  <si>
    <t>554</t>
  </si>
  <si>
    <t>stropy   
dle v.c. 202-206   
173,18+171,92+175,12*2+89,01   
schodište   
40,02   
steny   
2854,47066*1,05   
-334,33953</t>
  </si>
  <si>
    <t>555</t>
  </si>
  <si>
    <t>386</t>
  </si>
  <si>
    <t>dle v.c. 203   
4,545+4,675+18,5+0,3*2 S09</t>
  </si>
  <si>
    <t>387</t>
  </si>
  <si>
    <t>389</t>
  </si>
  <si>
    <t>dle v.c. 400   
18,5*10,085   
(8,75+14,0)*3,0   
(8,75+14,0)*3,3   
18,5*11,1</t>
  </si>
  <si>
    <t>390</t>
  </si>
  <si>
    <t>535,2475*240</t>
  </si>
  <si>
    <t>391</t>
  </si>
  <si>
    <t>388</t>
  </si>
  <si>
    <t>dle v.c. 202-206   
173,18+171,92+175,12*2+89,01</t>
  </si>
  <si>
    <t>393</t>
  </si>
  <si>
    <t>OV2/02 - Prístroj hasicí práškový s has. schopností min. 21A</t>
  </si>
  <si>
    <t>394</t>
  </si>
  <si>
    <t>OV2/01 - Prístroj hasicí práškový s has. schopností min. 13A</t>
  </si>
  <si>
    <t>395</t>
  </si>
  <si>
    <t>dle v.c. 202-206   
18,5*12,04 1.pp   
18,5*12,1 1.np   
18,5*12,1 2.np   
18,5*12,1 3.np   
14,0*8,75 4.np</t>
  </si>
  <si>
    <t>392</t>
  </si>
  <si>
    <t>dle tab. ost. v.   
1 OV2/01   
4 OV2/02</t>
  </si>
  <si>
    <t>396</t>
  </si>
  <si>
    <t>II..10</t>
  </si>
  <si>
    <t>Ohřev TV: výměn</t>
  </si>
  <si>
    <t>Ohřev TV: výměníková stanice tepla teplovodní, tlakově nezávislá, teplá voda (70°C/50°C-PN16) - TV (55°C/10°C-PN6), (deskový výměník pro ptnou vodu) vč. příslušných regulačních, pojistných, expanzních</t>
  </si>
  <si>
    <t>, dopouštěcích a zavíracích prvků, filtrace, konstrukce, izolací, uložení, vč. regulačního systému s cirkulačním a nabíjecím čerpadlem TV, dálkový přenos dat  
~Ohřev TV: výměníková stanice tepla teplovodní, tlakově nezávislá, teplá voda (70°C/50°C-PN16) - TV (55°C/10°C-PN6), (deskový výměník pro ptnou vodu) vč. příslušných regulačních, pojistných, expanzních, dopouštěcích a zavíracích prvků, filtrace, konstrukce, izolací, uložení, vč. regulačního systému s cirkulačním a nabíjecím čerpadlem TV, dálkový přenos dat</t>
  </si>
  <si>
    <t>Výměníková stanice tepla teplovodní, tlakově nezávislá, teplá voda (90°C/50°C-PN16) - topná voda (70°C/50°C-PN6), výkon 120 kW (deskový výměník) vč. příslušných regulačních, pojistných, expanzních, do</t>
  </si>
  <si>
    <t>pouštěcích a zavíracích prvků, filtrace, konstrukce, izolací, uložení, vč. regulačního systému s dvěma plně vybavenými sekundárními okruhy (čerpadla, regulace, uzavírání) - okruh radiátory a příprava TV, dálkový přenos dat  
~Výměníková stanice tepla teplovodní, tlakově nezávislá, teplá voda (90°C/50°C-PN16) - topná voda (70°C/50°C-PN6), výkon 120 kW (deskový výměník) vč. příslušných regulačních, pojistných, expanzních, dopouštěcích a zavíracích prvků, filtrace, konstrukce, izolací, uložení, vč. regulačního systému s dvěma plně vybavenými sekundárními okruhy (čerpadla, regulace, uzavírání) - okruh radiátory a příprava TV, dálkový přenos dat</t>
  </si>
  <si>
    <t>II..11</t>
  </si>
  <si>
    <t>II..12</t>
  </si>
  <si>
    <t>II..13</t>
  </si>
  <si>
    <t>II..14</t>
  </si>
  <si>
    <t>II..15</t>
  </si>
  <si>
    <t>II..16</t>
  </si>
  <si>
    <t>II..17</t>
  </si>
  <si>
    <t>II..18</t>
  </si>
  <si>
    <t>II..19</t>
  </si>
  <si>
    <t>k</t>
  </si>
  <si>
    <t>SO03</t>
  </si>
  <si>
    <t>Novostavba bytového dvojdomu - jižní vstupy</t>
  </si>
  <si>
    <t>556</t>
  </si>
  <si>
    <t>dle v. výkopu   
0,2*810,7</t>
  </si>
  <si>
    <t>557</t>
  </si>
  <si>
    <t>dle v.c. 200   
69,2*1,7+((78,9+63)/2)*1,7   
((85,2+67,9)/2)*2,7   
((407,2+317,9)/2)*2,7   
((317,9+209,5)/2)*1,8   
4,7*13,4*0,6+5,8*13,4*0,6   
((170,3+85,1)/2)*2,2   
((85,1+70)/2)*1,6</t>
  </si>
  <si>
    <t>558</t>
  </si>
  <si>
    <t>dle v.základu - statika   
31,11+29,98 Z1   
29,41+29,13 Z2   
25,12+28,09 Z3   
12,97 Z4</t>
  </si>
  <si>
    <t>559</t>
  </si>
  <si>
    <t>Svislé premístení výkopku z hor.1-4</t>
  </si>
  <si>
    <t>2387,925+185,81</t>
  </si>
  <si>
    <t>560</t>
  </si>
  <si>
    <t>na mezideponii   
2573,735   
zpet k zásypu   
1607,57233</t>
  </si>
  <si>
    <t>562</t>
  </si>
  <si>
    <t>563</t>
  </si>
  <si>
    <t>966,16267*10</t>
  </si>
  <si>
    <t>561</t>
  </si>
  <si>
    <t>na mezideponii k zásypu   
1607,57233   
na mezideponii k odvozu na skládku   
2573,735-1607,57233</t>
  </si>
  <si>
    <t>564</t>
  </si>
  <si>
    <t>565</t>
  </si>
  <si>
    <t>566</t>
  </si>
  <si>
    <t>dle v. 200 a rezu   
2387,925-(349,4188*0,3+17,6736*0,2+((2,266+3,38)/2)*169,7+((1,401+0,5)/2)*222,762)+2,517*6,2*1,2051</t>
  </si>
  <si>
    <t>568</t>
  </si>
  <si>
    <t>567</t>
  </si>
  <si>
    <t>zajištení výkopu - dle v.c. 200   
0,58*(3,75+4,139+4,332+4,0+4,25)*2,94+(1,09*8,9+1,02*(9,5+5,0)+1,22*6,354+1,09*4,5)*2,94   
(0,875*5,33+1,1*(3,86+4,3+4,565+3,61+5,7))*2,94</t>
  </si>
  <si>
    <t>572</t>
  </si>
  <si>
    <t>dle v. tvaru 1.pp - statika   
52,98+39,85</t>
  </si>
  <si>
    <t>575</t>
  </si>
  <si>
    <t>dle v.c. 201   
0,35*(14,55+12,35+1,0+19,05+12,85+1,0+0,3)*2</t>
  </si>
  <si>
    <t>576</t>
  </si>
  <si>
    <t>570</t>
  </si>
  <si>
    <t>274272120RT4</t>
  </si>
  <si>
    <t>Zdivo základové z bednicích tvárnic, tl. 20 cm</t>
  </si>
  <si>
    <t>dle v. základu - statika   
1,052*(2,0+2,2)*2   
1,052*(2,0+2,2)*2</t>
  </si>
  <si>
    <t>569</t>
  </si>
  <si>
    <t>dle v. základu - statika   
2,515*(5,2*2+11,8+11,2)   
1,915*(4,7*2+4,0*2+1,0+11,2+0,7+0,4*2)   
1,315*(4,645+4,1+11,5+3,8*2)   
2,715*(5,78+11,5+5,2+11,2+0,4*3)   
1,825*(4,7*2+1,0+4,0*2+11,5+0,4*2)   
0,715*(3,4+10,8+4,1+3,8*2)</t>
  </si>
  <si>
    <t>571</t>
  </si>
  <si>
    <t>573</t>
  </si>
  <si>
    <t>dle v. základu - statika   
27,22779+24,06998   
dle v. tvaru 1.pp - statika   
(52,98+39,85)/100*3,5*7848,985*1,005/1000   
dle v. tvaru 1.np - venk. zídky   
10,78893</t>
  </si>
  <si>
    <t>574</t>
  </si>
  <si>
    <t>dle v. tvaru 1.np   
21,35+17,72</t>
  </si>
  <si>
    <t>581</t>
  </si>
  <si>
    <t>atiky   
v.c. 205+206+207+208   
1,0*(18,15*2+11,8) nad 3.np   
0,75*(13,702*2+11,8) nad 4.np   
0,5*(0,763+6,685+11,8+6,23+0,3+11,8) nad 5.np</t>
  </si>
  <si>
    <t>578</t>
  </si>
  <si>
    <t>1.np - dle v.c. 203   
(11,2*2+11,2*2+6,45+3,45)*2,86   
-(0,9*1,97*4+0,8*1,97*3)   
2.np - dle v.c. 204   
(11,2+1,05+5,695+11,2*2+6,45)*2,86   
-(0,9*1,97*4+0,8*1,97*2)   
3.np - dle v.c. 205   
(11,2*2+6,45+11,2*2+6,45+11,2)*2,86   
-(0,9*1,97*4+0,8*1,97*2)   
4.np - dle v.c. 206   
(11,2+6,45*2+3,45)*2,86   
-(0,9*1,97+0,8*1,97)</t>
  </si>
  <si>
    <t>577</t>
  </si>
  <si>
    <t>1.np - dle v.c. 203   
(4,4+1,34+4,2+2,536+4,4+1,34+4,2+3,25)*2,86   
-0,8*1,97   
2.np - dle v.c. 204   
(4,4+8,9+2,525+4,4+8,9)*2,86   
-0,9*1,97*2   
3.np - dle v.c. 205   
(4,4+8,9+4,2+4,2+8,9+3,26)*2,86   
-0,9*1,97*2   
-0,9*1,97*4   
4.np - dle v.c. 206   
(4,4+8,9+3,26)*2,86</t>
  </si>
  <si>
    <t>579</t>
  </si>
  <si>
    <t>580</t>
  </si>
  <si>
    <t>1.np - dle v.c. 203   
(13,7+11,8+13,7+18,15*2+1,0*2)*2,86   
-(1,4*2,375*2+1,45*2,535+2,8*2,375*2+1,4*2,375+1,4*2,375+1,45*2,35+2,8*2,375+1,4*2,375*2+2,8*2,375)   
2.np - dle v.c. 204   
(13,7+11,8+13,7+18,15*2+1,0*2)*2,86   
-(1,4*2,375*2+1,38*2,375+2,8*2,375*2+1,4*2,375+1,4*2,375*2+2,8*1,5+1,4*2,375+2,8*2,375*3+1,4*2,375)   
3.np - dle v.c. 205   
(14,465+24,08+14,003+24,08+11,8)*2,86   
5.np - dle v.c. 207   
(0,763+6,685+11,8+6,23+0,3+11,8)*2,86   
-(1,4*2,375*2+2,8*2,375)   
-(1,4*2,375*4+2,8*1,5+1,4*2,375*2+2,8*1,5+1,4*2,375+2,8*2,375*6+1,4*2,375*2)   
4.np - dle v.c. 206   
(11,8+14,475+6,685+11,8+6,25+14,0)*2,86   
-(1,4*2,375*4+2,8*1,5+2,8*2,375*3+1,4*2,375)</t>
  </si>
  <si>
    <t>587</t>
  </si>
  <si>
    <t>dle v. tvaru 1.pp   
138,56+10,61   
dle v. tavru 1.np   
7,31+0,25+0,35+20,25   
dle v. tavru 2.np   
7,31+0,25+0,35+29,21   
dle v. tavru 3.np   
9,27+0,25+0,35   
dle v. tvaru 4.np   
5,61+0,25+0,35</t>
  </si>
  <si>
    <t>589</t>
  </si>
  <si>
    <t>dle v. tvaru 1.pp   
(11,8+1,40)*2*2,7*2+(0,37+0,37+0,025+0,3)*2,7+11,2*2*2*2,7+4,2*2,7*2+1,0*4*2,7+1,4*2*2,7+0,3*2,7   
0,3*(1,0+2,155*2)*5+0,3*(1,2+2,155*2)*2   
(18,45*4+11,8*4+0,58*2+0,3+11,2*4+1,0*4+4,4*2+4,5*2+6,45*2+1,4*2+0,3+0,615+4,5*2+0,365)*2,7   
((2,7+0,325+0,911)*(2,2+2,0)*2*2+0,2*(1,2+2,315*2)*2))*2   
0,25*(1,0+2,155*2)*2   
dle v. tvaru 1.np   
((2,0+2,2)*2*3,06*2+0,2*(1,2+2,405*2))*2   
1,15*1,075*2+0,3*1,075*2+0,2*0,925*2+0,85*0,2+(0,95*2+0,25*2)*1,82+0,175*(0,67+0,67*2)   
dle v. tvaru 2.np   
29,21/0,3*2   
((2,0+2,2)*2*3,06*2+0,2*(1,2+2,405*2))*2   
1,15*1,075*2+0,3*1,075*2+0,2*0,925*2+0,85*0,2+(0,95*2+0,25*2)*1,82+0,175*(0,67+0,67*2)   
dle v. tvaru 3.np   
((2,0+2,2)*2*3,06*2+0,2*(1,2+2,405*2))*2+(0,94+0,2)*(2,0+2,2)*2*2   
1,15*1,075*2+0,3*1,075*2+0,2*0,925*2+0,85*0,2+(0,95*2+0,25*2)*1,82+0,175*(0,67+0,67*2)   
dle v. tvaru 4.np   
(2,86+0,2+0,9)*(2,2+2,0)*2*2+0,2*(1,2+2,405*2)   
1,15*1,075*2+0,3*1,075*2+0,2*0,925*2+0,85*0,2+(0,95*2+0,25*2)*1,82+0,175*(0,67+0,67*2)   
390,7 venkovní zídky</t>
  </si>
  <si>
    <t>590</t>
  </si>
  <si>
    <t>588</t>
  </si>
  <si>
    <t>dle v. tvaru 1.pp   
38,25947+2,93089   
dle v. tvaru 1.np   
0,06851+0,097+2,0188+5,59117   
dle v. tvaru 2.np   
2,0188+8,06464+0,06851+0,097   
dle v. tvaru 3.np   
2,55967+0,06851+0,097   
dle v. tvaru 4.np   
1,55027+0,06851+0,097</t>
  </si>
  <si>
    <t>582</t>
  </si>
  <si>
    <t>583</t>
  </si>
  <si>
    <t>dle v.c. 202   
8 Pk2a   
dle v.c. 203   
11 Pk2a   
dle v.c. 204   
9 Pk2a   
dle v.c. 205   
10 Pk2a   
dle v.c. 206   
7 Pk2a   
dle v.c. 207   
3 Pk2a</t>
  </si>
  <si>
    <t>584</t>
  </si>
  <si>
    <t>dle v.c. 204   
2 Pk2b   
dle v.c. 205   
2 Pk2b   
dle v.c. 206   
1 Pk2b</t>
  </si>
  <si>
    <t>585</t>
  </si>
  <si>
    <t>dle v.c. 203   
10 Pk3a   
dle v.c. 204   
10 Pk3a   
dle v.c. 205   
13 Pk3a   
dle v.c. 206   
5 Pk3a   
dle v.c. 207   
2 Pk3a</t>
  </si>
  <si>
    <t>586</t>
  </si>
  <si>
    <t>dle v.c. 203   
15+19 Pk1a   
dle v.c. 204   
12+8+6 Pk1a   
dle v.c. 205   
18+18 Pk1a   
dle v.c. 206   
12+6 Pk1a</t>
  </si>
  <si>
    <t>591</t>
  </si>
  <si>
    <t>dle v. tvaru 1.pp   
0,2</t>
  </si>
  <si>
    <t>592</t>
  </si>
  <si>
    <t>dle v. tavru 1.pp   
(0,25+0,3)*2*2,7</t>
  </si>
  <si>
    <t>593</t>
  </si>
  <si>
    <t>594</t>
  </si>
  <si>
    <t>600</t>
  </si>
  <si>
    <t>OV3/10 - Revizní dvírka 300x300mm, komplet - dle popisu v pd (viz tab. ost. v.)</t>
  </si>
  <si>
    <t>599</t>
  </si>
  <si>
    <t>OV3/09 - Revizní dvírka 600x600mm, komplet - dle popisu v pd (viz tab. ost. v.)</t>
  </si>
  <si>
    <t>597</t>
  </si>
  <si>
    <t>Prícky z tvárnic keramických 11,5 AKU broušených na MVC 5, tl. 115 mm</t>
  </si>
  <si>
    <t>3.np - dle v.c. 205   
3,21*2,86   
4.np - dle v.c. 206   
(4,82+3,265)*2,86-0,8*1,97*2   
5.np   
(2,87+4,56)*2,86-0,8*1,97</t>
  </si>
  <si>
    <t>595</t>
  </si>
  <si>
    <t>1.pp - dle v.c. 202   
(3,25+0,25+4,2+9,185+2,885*3+3,2+0,25+4,2*2+7,17+2,885*2+0,915+0,465)*2,7+1,2*2,7*2   
-(0,8*1,97*10+0,6*0,6*2)   
1.np - dle v.c. 203   
(0,93+2,645+1,2+3,285+0,875+0,465+0,93+2,645+1,2+1,91+0,915+0,465+2,645+0,93)*2,86   
-0,7*1,97*9   
2.np - dle v.c. 204   
(0,93+2,645+2,26+1,32+0,415+0,6+3,46+0,875+0,465+0,93+2,695+2,26+1,34+0,415+0,6+1,91+0,915)*2,86   
-0,7*1,97*10   
4.np - dle v.c. 206   
(2,645+0,93+2,26+1,34+0,415+0,6+1,91+0,915+0,465+2,726+1,02)*2,86   
-0,7*1,97*6   
5.np - dle v.c. 207   
(0,465+2,645+0,93)*2,86   
-0,7*1,97*12   
3.np - dle v.c. 205   
(0,93+2,645+2,26+1,32+0,415+0,6+1,91+0,875+0,465+2,75+1,02+2,75+0,93+2,26+1,34+0,415+0,6+1,9)*2,86   
(2,705+1,03+3,78+0,76+0,115)*2,86-0,7*1,97*2   
(0,915+0,465+2,645+0,93)*2,86</t>
  </si>
  <si>
    <t>596</t>
  </si>
  <si>
    <t>1.np - dle v.c. 203   
(4,2*2+2,385+2,195+4,2+4,2*2+2,385+2,2+4,2+4,2*2+2,385)*2,86   
-(0,9*1,97*6+0,7*1,97*2+0,8*1,97*2)   
2.np - dle v.c. 204   
(4,2*2+2,385+3,2+4,2*3+2,385+3,2+4,2*3+2,385)*2,86   
-0,8*1,97*8   
4.np - dle v.c 206   
(4,2*2+2,385+3,2+4,2+4,35+2,375)*2,86   
-0,8*1,97*5   
3.np - dle v.c. 205   
(4,2*2+2,385+3,2+4,2+6,567+2,375+4,2*2+2,385+3,2+4,2*3+2,385)*2,86   
5.np - dle v.c. 207   
(6,35+3,6+2,385)*2,86   
-0,8*1,97*2   
-(0,8*1,97*12+0,9*1,97)</t>
  </si>
  <si>
    <t>601</t>
  </si>
  <si>
    <t>342262112RS4</t>
  </si>
  <si>
    <t>Poíeka sádrokart. dvoj. oc. kce, 2x opl. tl.205 mm</t>
  </si>
  <si>
    <t>W08   
4.np - dle v.c. 206   
(1,76+2,104+1,51+2,27+0,633+4,36)*2,86-0,9*1,97*2</t>
  </si>
  <si>
    <t>desky 2x DFH2IR tl.12,5 mm, vcetne tmelení a broušení</t>
  </si>
  <si>
    <t>598</t>
  </si>
  <si>
    <t>dle tab. ost. v.   
2 OV3/09   
29 OV3/10</t>
  </si>
  <si>
    <t>602</t>
  </si>
  <si>
    <t>W50 - dle v.c. 203-207   
1.np   
(0,93+1,2+1,27+2,41+0,93+1,2+1,445+1,495+0,93)*1,2   
2.np   
(0,93+1,385+0,94+1,535+1,445+0,93+1,385+0,94+1,495+1,445+0,93)*1,2   
3.np   
(0,93+1,385+0,94+1,535+1,445+1,02+0,93+1,385+0,94+1,495+1,445+0,93)*1,2   
1,03*1,2   
5.np   
4.np   
(0,93+1,385+0,94+1,445+1,535+1,02)*2</t>
  </si>
  <si>
    <t>603</t>
  </si>
  <si>
    <t>dle v. c. 202-206 - W52   
(0,2*2,7*2+0,2*2,86*2*4)*2-0,2*2,86*2</t>
  </si>
  <si>
    <t>604</t>
  </si>
  <si>
    <t>dle tab. prostupu   
18+3+2+2+2</t>
  </si>
  <si>
    <t>605</t>
  </si>
  <si>
    <t>P3/01 - Pažnice vláknocementová prum. 200</t>
  </si>
  <si>
    <t>606</t>
  </si>
  <si>
    <t>P3/02 - Pažnice vláknocementová prum. 200</t>
  </si>
  <si>
    <t>607</t>
  </si>
  <si>
    <t>P3/03 - Pažnice vláknocementová prum. 100</t>
  </si>
  <si>
    <t>608</t>
  </si>
  <si>
    <t>P3/04 - Pažnice vláknocementová prum. 150</t>
  </si>
  <si>
    <t>609</t>
  </si>
  <si>
    <t>P3/05 - Pažnice vláknocementová prum. 300</t>
  </si>
  <si>
    <t>615</t>
  </si>
  <si>
    <t>dle v. tvaru 1.pp   
40,43+29,99   
dle v. tvaru 1.np   
40,88+30,44   
dle v. tvaru 2.np   
40,88+48,59   
dle v. tvaru 3.np   
40,88+48,63   
dle v. tvaru 4.np   
47,06   
dle v.  tvaru 5.np   
20,54</t>
  </si>
  <si>
    <t>621</t>
  </si>
  <si>
    <t>balkonové desky - dle v. tvaru 1.pp   
3,67   
balkonové desky - dle v. tvaru 1.np   
3,67   
balkonové desky - dle v. tvaru 2.np   
4,4   
dle v. tvaru 3.np   
1,47   
dle v. tvaru 4.np   
1,47</t>
  </si>
  <si>
    <t>617</t>
  </si>
  <si>
    <t>dle v. tvaru 1.pp   
(40,43+29,99)/0,2 deska   
2,8*1,5*5 balkon   
dle v. tvaru 1.np   
(40,88+30,4)/0,2 deska   
2,8*1,5*5 balkon   
dle v. tvaru 2.np   
(10,88+48,59)/0,2 deska   
2,8*1,5*6 balkon   
dle v. tavru 3.np   
(40,88+48,63)/0,2+2,8*1,5*3   
dle v. tvaru 4.np   
47,06/0,2+2,8*1,5   
dle v. tvaru 5.np   
20,54/0,2</t>
  </si>
  <si>
    <t>618</t>
  </si>
  <si>
    <t>619</t>
  </si>
  <si>
    <t>dle v. tvaru 1.pp   
((14,0+11,8)*2+1,0*2+(18,45+11,8+1,0)*2)*0,2+0,2*(2,368+2,88+4,4)*2 deska   
4,2*(0,2+0,3+0,2)+2,8*2*(0,545*2+0,3)   
(2,8*0,16+1,5*((0,19+0,16)/2)*2)*5 balkon   
dle v. tvaru 1.np vc. vencu a tramu   
((11,8+14,0+1,0)*2+(18,45+11,8+1,0)*2+(4,4+2,88*2)*2)*0,2   
(11,8+14,0+1,0+18,45+11,8+1,0)*2*0,2*2   
0,16*(3,3*5+1,9*6)*2+0,3*(3,3*5+1,9*6)   
0,2*(1,0*2+3,5*2)+0,3*(1,95+3,5)+3,86*(0,485*2+0,2)   
(2,8*0,16+1,5*((0,19+0,16)/2)*2)*5   
dle v. tvaru 2.np vc. vencu a tramu   
0,2*((4,4+2,88*2)*2+(14,0+11,8+6,22+11,8+14,5+6,675+(18,45+11,8)*2)   
0,16*(3,3*5+1,9*6)*2+0,3*(3,3*5+1,9*6)   
0,2*2*(14,0+11,8+6,22+11,8+14,5+6,675+(18,45+11,8)*2)   
(2,8*0,16+1,5*((0,19+0,16)/2)*2)*6   
dle v. tvaru 3.np vc. vencu a tramu   
0,2*((4,4+2,88*2)+(14,0+11,8+6,22+11,8+14,5+6,675+(18,45+11,8)*2)   
0,16*(3,3*5+1,9*6)*2+0,3*(3,3*5+1,9*6)   
0,2*2*(14,0+11,8+6,22+11,8+14,5+6,675+(18,45+11,8)*2)   
(2,8*0,16+1,5*((0,19+0,16)/2)*2)*3   
dle v. tvaru 4.np vc. vencu a tramu   
0,2*(14,0*2+0,7+11,8*2+6,22+6,685+4,313*2+2,2*2)   
0,2*(14,0*2+0,7+11,8*2+6,22+6,685)*2   
0,16*(3,3*4+1,9*3)*2   
0,3*(3,3*4+1,9*3)   
(2,8*0,16+1,5*((0,19+0,16)/2)*2)*3   
dle v. tvaru 5.np vc. vencu a tramu   
(6,525+11,8*2+6,685+0,765)*0,2   
0,2*2*(6,525+11,8*2+6,685+0,765)   
0,16*(1,9*2+3,3)*2   
0,3*(1,9*2+3,3)</t>
  </si>
  <si>
    <t>620</t>
  </si>
  <si>
    <t>616</t>
  </si>
  <si>
    <t>dle v. tvaru 1.pp   
25,79451+19,28448-25,62925+0,05799+0,10835 deska   
1,01282 balkon   
dle v. tvaru 1.np   
12,23869+9,15008+0,25847+0,07455+0,11597 deska   
1,01282   
dle v. tvaru 2.np   
12,32097+14,16344+1,21539   
dle v. tvaru 3.np   
12,52044+14,742+0,40513   
dle v. tvaru 4.np   
14,3097+0,40311   
dle v. tvaru 5.np   
6,36888</t>
  </si>
  <si>
    <t>622</t>
  </si>
  <si>
    <t>dle v. tvaru 1.pp   
14   
dle v. tvaru 1.np   
14   
dle v. tavru 2.np   
16,8   
dle v. tavru 3.np   
8,4   
dle v. tvaru 4.np   
2,8</t>
  </si>
  <si>
    <t>614</t>
  </si>
  <si>
    <t>dle tab. místností - SC1   
1.np - dle v.c. 203   
3,16+3,76+1,68+3,81+3,76+1,68+3,16+3,76+1,68+2,77+3,65 1.02,1.B16.3,16.4,17.2,18.3,18.4,1.02,B01.3,01.4,02.3,02.4   
2.np - v.c. 204   
3,76+1,68+3,21+3,81+3,76+1,68+3,76+1,68+3,22+3,82 2.B19.3,19.4,20.2,21.2,22.3,22.4,03.3,03.4,04.2,05.3   
3.np - dle v.c. 205   
3,76+1,68+3,22+3,82+3,77+1,85+3,76+1,68+3,22+3,81+3,76+1,68 3.B06.3,06.4,07.2,08.2,09.4,09.5,23.3,23.4,24.2,25.2,26.3,26.4   
1,93+3,66 5B.14.4,3,66   
5.np - dle v.c. 207   
4.np - v.c. 206   
3,76+1,68+3,22+3,82+3,72+1,9 4.B10.3,10.4,11.2,12.2,13.4,13.5</t>
  </si>
  <si>
    <t>623</t>
  </si>
  <si>
    <t>76,935 dle v.c. 202-206 - SC4</t>
  </si>
  <si>
    <t>610</t>
  </si>
  <si>
    <t>atiky   
v.c. 205+206+207+208   
0,2*0,15*(18,15*2+11,8) nad 3.np   
0,2*0,15*(13,702*2+11,8) nad 4.np   
0,2*0,15*(0,763+6,685+11,8+6,23+0,3+11,8) nad 5.np   
dle v. tvaru 1.pp - trámy   
0,21+0,39   
dle v. tvaru 1.np vc. trámu   
3,44+2,7+0,94+0,27+0,42   
dle v. tvaru 2.np   
3,74+2,7   
dle v. tvaru 3.np   
4,46+4,76   
dle v. tvaru 4.np   
4,76   
dle v. tvaru 5.np   
2,52</t>
  </si>
  <si>
    <t>611</t>
  </si>
  <si>
    <t>atiky   
v.c. 205+206+207+208   
2*0,15*(18,15*2+11,8) nad 3.np   
2*0,15*(13,702*2+11,8) nad 4.np   
2*0,15*(0,763+6,685+11,8+6,23+0,3+11,8) nad 5.np</t>
  </si>
  <si>
    <t>612</t>
  </si>
  <si>
    <t>613</t>
  </si>
  <si>
    <t>atiky   
v.c. 205+206+207+208   
0,2*0,15*(18,15*2+11,8)*0,1 nad 3.np   
0,2*0,15*(13,702*2+11,8)*0,1 nad 4.np   
0,2*0,15*(0,763+6,685+11,8+6,23+0,3+11,8)*0,1 nad 5.np</t>
  </si>
  <si>
    <t>624</t>
  </si>
  <si>
    <t>Schodištová konstrukce ŽB beton C 25/30 - prefabrikát (2x3 ramena - každé patro, tocité rameno 4-5.np), komplet</t>
  </si>
  <si>
    <t>dle v. tvaru 1.pp   
4,55   
dle v. tvaru 1.np   
4,8   
dle v. tvaru 2.np   
4,8   
dle v. tvaru 3.np   
2,4   
dle v. tvaru 4.np   
1,72</t>
  </si>
  <si>
    <t>625</t>
  </si>
  <si>
    <t>dle v. tvaru 1.pp   
8   
dle tvaru 1.np   
8   
dle v. tvaru 2.np   
8   
dle v. tvaru 3.np   
4   
dle v. tvaru 4.np   
2</t>
  </si>
  <si>
    <t>626</t>
  </si>
  <si>
    <t>19,5222 S09 - podrobne viz výpocet podkladu</t>
  </si>
  <si>
    <t>629</t>
  </si>
  <si>
    <t>290,74 SC3 - výpocet viz tepelné izolace</t>
  </si>
  <si>
    <t>627</t>
  </si>
  <si>
    <t>dle v.c. 202-207   
290,74 SC3 - výpocet viz tepelné izolace   
1128,85 omátky stropu - výpocet viz omítka</t>
  </si>
  <si>
    <t>630</t>
  </si>
  <si>
    <t>dle v.c. 202-207   
130,86+174,23+127,44+172,33+175,12+130,33+198,61+175,12+197,25+61,28   
-(122,95+290,77)</t>
  </si>
  <si>
    <t>628</t>
  </si>
  <si>
    <t>631</t>
  </si>
  <si>
    <t>podrobné výpocty viz jednotlivé kce sten   
285,14346*2+530,4657*2+192,192+739,67001+1884,96383/2+2,97+370,61906*2+470,07742*2+48,8255*2+0,5325   
53,3595</t>
  </si>
  <si>
    <t>638</t>
  </si>
  <si>
    <t>dle v.c. 202,203,400 - F10   
3,38*(14,3*2+12,04+1,0*2+0,565*2+0,541)+1,18*(19,19+1,0*2+18,66)-(14,9*0,3+19,19*0,3+22,992+29,763)   
-(17,248+12,04*0,3)+0,88*(12,07+0,736)</t>
  </si>
  <si>
    <t>639</t>
  </si>
  <si>
    <t>dle v.c. 400 - F02   
7,93+12,28+19,42+24,096+15,27</t>
  </si>
  <si>
    <t>641</t>
  </si>
  <si>
    <t>622311526RU1</t>
  </si>
  <si>
    <t>Zateplovací systém, sokl, XPS tl. 180 mm</t>
  </si>
  <si>
    <t>dle v.c. 400 - F05   
1,5*(12,07+0,5+0,8)+4,59*(12,07+0,5+0,8)</t>
  </si>
  <si>
    <t>640</t>
  </si>
  <si>
    <t>F02 - dle v.c. 400   
0,15*(0,3*10+0,55)</t>
  </si>
  <si>
    <t>635</t>
  </si>
  <si>
    <t>dle tab. kl. v.   
0,115*55</t>
  </si>
  <si>
    <t>633</t>
  </si>
  <si>
    <t>dle v.c. 203,204 - SC2   
(3,333+2,9*0,2)*2 1.np   
71,6 2.np - prujezd</t>
  </si>
  <si>
    <t>644</t>
  </si>
  <si>
    <t>dle v.c. 400 - F01a   
177,693+242,034+0,4*1,75   
-(1,4*2,375*19+2,8*1,5*4)   
188,821-(2,8*2,375*8+1,4*2,375*4)   
266,703-(2,8*2,375*12+1,4*2,375*3)   
198,27</t>
  </si>
  <si>
    <t>643</t>
  </si>
  <si>
    <t>622311836RU4</t>
  </si>
  <si>
    <t>Zatepl.syst., fasáda, miner.desky PV 180 mm</t>
  </si>
  <si>
    <t>dle v.c. 400 - F04   
4,565*(12,07*2+0,5+0,8+6,42*1,2*2)</t>
  </si>
  <si>
    <t>645</t>
  </si>
  <si>
    <t>dle v.c. 400 - F01a   
0,15*(1,4*19+2,375*38+2,8*4+1,5*8+2,8*8+2,375*16+1,4*4+2,375*8+2,8*12+2,375*24+1,4*3+2,375*6+1,4*4)   
0,15*(2,075*7+1,505)</t>
  </si>
  <si>
    <t>634</t>
  </si>
  <si>
    <t>79,426 výpocet - viz položka kzs SC2</t>
  </si>
  <si>
    <t>632</t>
  </si>
  <si>
    <t>dle v.c 202-207   
výpocty jednotlivých povrchu - viz položky jednotlivých vrstev   
290,74 SC3</t>
  </si>
  <si>
    <t>637</t>
  </si>
  <si>
    <t>balkony - v.c. 400   
(2,8+1,5*2)*0,315*20+2,8*1,5*20</t>
  </si>
  <si>
    <t>636</t>
  </si>
  <si>
    <t>642</t>
  </si>
  <si>
    <t>F02   
78,996+0,5325   
F05   
81,4233</t>
  </si>
  <si>
    <t>660</t>
  </si>
  <si>
    <t>654</t>
  </si>
  <si>
    <t>3,335*2*0,05 spádová vrstva - S06 - viz výpocet nášlapu</t>
  </si>
  <si>
    <t>658</t>
  </si>
  <si>
    <t>Dlažba 30x30x10</t>
  </si>
  <si>
    <t>64,34419   
;ztratné 10%; 6,434419</t>
  </si>
  <si>
    <t>653</t>
  </si>
  <si>
    <t>84   
;ztratné 10%; 8,4</t>
  </si>
  <si>
    <t>647</t>
  </si>
  <si>
    <t>podrobné výpocty viz položky jednotlivých nášlapu   
264,07*0,053 S01   
41,02*0,05 S02   
6,67*0,05 S06</t>
  </si>
  <si>
    <t>661</t>
  </si>
  <si>
    <t>podkladní beton - dle v. základu - statika   
3,11+3,0 Z1   
2,94+2,73 Z2   
2,51+2,64 Z3   
1,8 Z4   
20,06+16,4 D</t>
  </si>
  <si>
    <t>648</t>
  </si>
  <si>
    <t>663</t>
  </si>
  <si>
    <t>662</t>
  </si>
  <si>
    <t>665</t>
  </si>
  <si>
    <t>0,1*(14,55+12,35+1,0+19,05+12,85+1,0+0,3)*2 dle v. základu</t>
  </si>
  <si>
    <t>666</t>
  </si>
  <si>
    <t>664</t>
  </si>
  <si>
    <t>dle v. základu - statika   
55,19/0,1*4,44*1,2/1000</t>
  </si>
  <si>
    <t>656</t>
  </si>
  <si>
    <t>dle v.c. 208 - R02   
(146,27-(125,373-2,2*2,4)+70,721-60,118+196,24-(177,841-(2,2*2,4+2,295*1,295+1,234*0,74)))*0,1</t>
  </si>
  <si>
    <t>659</t>
  </si>
  <si>
    <t>dle v.c. 208 - R01   
(125,373-2,8*3,0+60,118+177,841-(2,8*3,0+1,72*2,72+1,835*1,34))*0,13</t>
  </si>
  <si>
    <t>651</t>
  </si>
  <si>
    <t>podrobné výpocty viz položky jednotlivých nášlapu   
301,33*0,084 S04   
936,08*0,085 S03</t>
  </si>
  <si>
    <t>657</t>
  </si>
  <si>
    <t>dle v.c. 208 - R02   
(146,27-(125,373-2,2*2,4)+70,721-60,118+196,24-(177,841-(2,2*2,4+2,295*1,295+1,234*0,74)))</t>
  </si>
  <si>
    <t>652</t>
  </si>
  <si>
    <t>dle v. c. 203-205 - S05   
2,8*1,5*20</t>
  </si>
  <si>
    <t>646</t>
  </si>
  <si>
    <t>Z3/06 - Kacírková lišta, komplet - dle popisu v pd (viz tab. zám. v.)</t>
  </si>
  <si>
    <t>649</t>
  </si>
  <si>
    <t>podrobné výpocty viz položky jednotlivých nášlapu   
301,33 S04</t>
  </si>
  <si>
    <t>650</t>
  </si>
  <si>
    <t>podrobné výpocty viz položky jednotlivých nášlapu   
936,08 S03</t>
  </si>
  <si>
    <t>655</t>
  </si>
  <si>
    <t>dle v.c. 203   
(4,645+5,252+5,232+4,625+18,45+0,18+0,14+14,0+0,15+12,1+0,3)*0,3 S09</t>
  </si>
  <si>
    <t>668</t>
  </si>
  <si>
    <t>dle tab. ost. v. OV3/03   
2,8*3</t>
  </si>
  <si>
    <t>667</t>
  </si>
  <si>
    <t>dle tab. ost. výrobku   
2,8*3 OV3/03</t>
  </si>
  <si>
    <t>684</t>
  </si>
  <si>
    <t>TE3/03 - Kruhové vstupní tesnení skládající se ze dvou polovin a adaptabilního stredu - prum. otvoru 100-102mm, prum. trubky/kabelu 48-70mm</t>
  </si>
  <si>
    <t>685</t>
  </si>
  <si>
    <t>TE3/02 - Kruhové vstupní tesnení skládající se ze dvou polovin a adaptabilního stredu - prum. trubky/kabelu 138-170mm</t>
  </si>
  <si>
    <t>686</t>
  </si>
  <si>
    <t>TE3/01 - Kruhové vstupní tesnení tvorené technologií segmentových prstencu - prum. 200, trubky 110-162mm</t>
  </si>
  <si>
    <t>683</t>
  </si>
  <si>
    <t>TE3/05 - Kruhové vstupní tesnení tvorené technologií segmentových prstencu - prum. 300, trubky 200-252mm</t>
  </si>
  <si>
    <t>697</t>
  </si>
  <si>
    <t>379,4741   
;ztratné 15%; 56,921115</t>
  </si>
  <si>
    <t>692</t>
  </si>
  <si>
    <t>6,67 S06 - viz výpocet náslapu</t>
  </si>
  <si>
    <t>699</t>
  </si>
  <si>
    <t>dle v.c. 201,202   
0,895*2*(2,038+2,238)*2 steny dojezdu výtahu   
dle v.c. 202,203,400 - F10   
3,38*(14,3*2+12,04+1,0*2+0,565*2+0,541)+1,18*(19,19+1,0*2+18,66)-(14,9*0,3+19,19*0,3+22,992+29,763)   
-(17,248+12,04*0,3)+0,88*(12,07+0,736)   
dle v.c. 202,203,400 - F02   
7,93+12,28+19,42+24,096+15,27+0,15*0,3*10+0,55   
dle v.c. 202,203,400 - F05 - výpocet viz zateplení fasády   
81,4233</t>
  </si>
  <si>
    <t>696</t>
  </si>
  <si>
    <t>162,43+217,0441 S01,S02 - plocha v cad - dle v.c. 202,201</t>
  </si>
  <si>
    <t>693</t>
  </si>
  <si>
    <t>698</t>
  </si>
  <si>
    <t>700</t>
  </si>
  <si>
    <t>dle v.c. 201,202   
0,895*2*(2,038+2,238)*2 steny dojezdu výtahu   
dle v.c. 202,203,400 - F10   
3,38*(14,3*2+12,04+1,0*2+0,565*2+0,541)+1,18*(19,19+1,0*2+18,66)-(14,9*0,3+19,19*0,3+22,992+29,763)   
-(17,248+12,04*0,3)+0,88*(12,07+0,736)   
F02   
7,93+12,28+19,42+24,096+15,27+0,15*0,3*10+0,55   
dle v.c. 202,203,400 - F05 - výpocet viz zateplení fasády   
81,4233</t>
  </si>
  <si>
    <t>701</t>
  </si>
  <si>
    <t>691</t>
  </si>
  <si>
    <t>703</t>
  </si>
  <si>
    <t>dle detailu - vstupní dvere   
0,81*1,85*2</t>
  </si>
  <si>
    <t>689</t>
  </si>
  <si>
    <t>694</t>
  </si>
  <si>
    <t>695</t>
  </si>
  <si>
    <t>690</t>
  </si>
  <si>
    <t>687</t>
  </si>
  <si>
    <t>podlahy - podrobné výpocty viz položky jednotlivých nášlapu   
301,33 S04   
steny   
OB2   
dle v. c. 203-207   
1.np   
((1,96+0,93)*2*0,3-0,7*0,3)*3 1.B01.4+B16.4+B18.41.02   
((2,385+1,575)*2*0,3-0,7*0,3)*3 1.B01.3+B16.3+B18.3   
((1,2+2,78)*2*0,3-0,7*0,3)*2 1.02+1.05   
(1,735+2,41)*2*0,3-0,7*0,3 1.B02.4   
(2,41+1,3)*2*0,3-0,7*0,3 1.B02.3   
(2,41+1,91)*2*0,3-0,7*0,3 1.B17.2   
2.np   
((1,96+0,93)*2*0,3-0,7*0,3)*3 2.B03.4+B19.4+B22.4   
((2,385+1,575)*2*0,3-0,7*0,3)*3 2.B03.3+B19.3+B22.3   
((1,8+2,41)*2*0,3-0,7*0,3)*2 2.B04.2+B20.2   
((2,41+1,91)*2*0,3-0,7*0,3)*2 2.B05.3+B21.2   
3.np   
((1,96+0,93)*2*0,3-0,7*0,3)*3 3.B06.4+B23.4+B26.4   
((2,385+1,575)*2*0,3-0,7*0,3)*3 3.B06.3+B23.3+B26.3   
((2,36+1,8)*2*0,3-0,7*0,3)*2 3.B07.2+B24.2   
((2,41+1,91)*2*0,3-0,7*0,3)*2 3.B08.2+B25.2   
(1,02+1,96)*2*0,3-0,7*0,3 3.B09.5   
(2,375+1,59)*2*0,3-0,7*0,3 3.B09.4   
4.np   
((1,96+0,93)*2*0,3-0,7*0,3) 4.B10.4   
(2,385+1,575)*2*0,3-0,7*0,3 4.B10.3   
(2,36+1,8)*2*0,3-0,7*0,3 4.B11.2   
(2,41+1,91)*2*0,3-0,7*0,3 4.B12.2   
(1,02+2,027)*2*0,3-0,7*0,3 4.B13.5   
(2,375+1,56)*2*0,3-0,7*0,3 4.B13.4   
5.NP   
(1,885+1,03)*2*0,3-0,7*0,3 5.B14.4   
(2,385+1,53)*2*0,3-0,7*0,3 5.B14.5   
6,67 S06 - viz výpocet náslapu</t>
  </si>
  <si>
    <t>682</t>
  </si>
  <si>
    <t>dle tab. prostupu   
7+3+2+2</t>
  </si>
  <si>
    <t>688</t>
  </si>
  <si>
    <t>702</t>
  </si>
  <si>
    <t>704</t>
  </si>
  <si>
    <t>723</t>
  </si>
  <si>
    <t>124,4*0,45*((0,02+0,05)/2)*1,02</t>
  </si>
  <si>
    <t>719</t>
  </si>
  <si>
    <t>339,3947   
;ztratné 10%; 33,93947</t>
  </si>
  <si>
    <t>716</t>
  </si>
  <si>
    <t>R01+R02 - dle v.c. 208   
151,865-(2,0*2,2+1,12*2,12)+74,53+204,14-(2,0*2,2+1,12*2,12+1,035*0,54)</t>
  </si>
  <si>
    <t>717</t>
  </si>
  <si>
    <t>podrobný výpocet viz penetrace - R01+R02   
416,4273</t>
  </si>
  <si>
    <t>707</t>
  </si>
  <si>
    <t>výpocet viz nášlap   
84 S05</t>
  </si>
  <si>
    <t>podrobný výpocet viz penetrace - R01+R02   
416,4273   
dle v.c. 208 - R03   
2,2*2,4*2+1,234*0,74+0,73*0,83+1,635*0,615+1,36*0,625+1,455*0,55+0,375*1,365+1,635*0,615+1,36*0,575</t>
  </si>
  <si>
    <t>710</t>
  </si>
  <si>
    <t>dle v.c. 208   
1,353+11,4+13,502+0,525*2+0,615*2+2,2*2+2,4*2+2,295+1,27*2+0,977*2+11,392+0,558+6,48+11,4+6,14   
0,55*2+17,95*2+11,4+0,525*2+0,615*2+0,575*2+1,234*2+0,74*2+1,295*2+2,295*2+2,2*2+2,4*2</t>
  </si>
  <si>
    <t>dle v.c. 208   
1,353+11,4+13,502+0,525*2+0,615*2+2,2*2+2,4*2+2,295+1,27*2+0,977*2+11,392+0,558+6,48+11,4+6,14   
0,55*2+17,95*2+11,4+0,525*2+0,615*2+0,575*2+1,234*2+0,74*2+1,295*2+2,295*2+2,2*2+2,4*2   
11,4+11,42</t>
  </si>
  <si>
    <t>705</t>
  </si>
  <si>
    <t>OV3/04 - Komínek odvetrání s manžetou z PVC (viz tab. ost. v.)</t>
  </si>
  <si>
    <t>706</t>
  </si>
  <si>
    <t>712378103RT3</t>
  </si>
  <si>
    <t>OV3/05 - Atiková propust s moížkou a manžetou z PVC</t>
  </si>
  <si>
    <t>708</t>
  </si>
  <si>
    <t>714</t>
  </si>
  <si>
    <t>podrobný výpocet viz penetrace - R01+R02   
416,4273   
dle v.c. 208 - R03   
2,2*2,4*2+1,234*0,74+0,73*0,83+1,635*0,615+1,36*0,625+1,455*0,55+0,375*1,365+1,635*0,615+1,36*0,575   
dle v.c. 208 - R01,R02, steny - vytažení   
(1,124-0,29+0,47)*(17,95*2+11,4)   
(0,875-0,29+0,47)*(13,353+11,4+13,502)   
(0,775-0,29+0,47)*(11,392+0,558+6,48+11,4+6,14)   
(1,124-0,29)*(0,525*2+0,615*2+0,575+0,575+1,234*2+0,74*2+1,129*2+2,295*2+2,2*2+2,4*2)   
(0,875-0,29)*(0,525+0,615+2,2+2,4+2,295+1,295+0,97)*2   
(0,775-0,29)*0,55*2   
11,4*(0,875+1,124)</t>
  </si>
  <si>
    <t>718</t>
  </si>
  <si>
    <t>dle v.c. 208   
125,373-2,8*3,0+60,118+177,841-(2,8*3,0+1,72*2,72+1,835*1,34)</t>
  </si>
  <si>
    <t>715</t>
  </si>
  <si>
    <t>podrobný výpocet viz penetrace - R01+R02   
416,4273   
dle v.c. 208 - R01   
125,373-2,8*3,0+60,118+177,841-(2,8*3,0+1,72*2,72+1,835*1,34)   
dle v.c. 208 - R03   
2,2*2,4*2+1,234*0,74+0,73*0,83+1,635*0,615+1,36*0,625+1,455*0,55+0,375*1,365+1,635*0,615+1,36*0,575</t>
  </si>
  <si>
    <t>720</t>
  </si>
  <si>
    <t>dle v.c. 208 - R01   
125,373-2,8*3,0+60,118+177,841-(2,8*3,0+1,72*2,72+1,835*1,34)</t>
  </si>
  <si>
    <t>dle v.c. 208 - R01,R02, steny   
(1,124+0,2)*(17,95*2+11,4)   
(0,875+0,2)*(13,353+11,4+13,502)   
(0,775+0,2)*(11,392+0,558+6,48+11,4+6,14)   
1,124*(0,525*2+0,615*2+0,575+0,575+1,234*2+0,74*2+1,129*2+2,295*2+2,2*2+2,4*2)   
0,875*(0,525+0,615+2,2+2,4+2,295+1,295+0,97)*2   
0,775*0,55*2   
11,4*(0,875+1,124)</t>
  </si>
  <si>
    <t>709</t>
  </si>
  <si>
    <t>dle detailu balkonu   
0,125*2,8*20   
dle v.c. 208 - R01,R02, steny   
(1,124-0,29+0,47)*(17,95*2+11,4)   
(0,875-0,29+0,47)*(13,353+11,4+13,502)   
(0,775-0,29+0,47)*(11,392+0,558+6,48+11,4+6,14)   
(1,124-0,29)*(0,525*2+0,615*2+0,575+0,575+1,234*2+0,74*2+1,129*2+2,295*2+2,2*2+2,4*2)   
(0,875-0,29)*(0,525+0,615+2,2+2,4+2,295+1,295+0,97)*2   
(0,775-0,29)*0,55*2   
11,4*(0,875+1,124)</t>
  </si>
  <si>
    <t>dle v.c. 208   
(13,71+11,8+13,71+11,8+6,54+11,8+6,69+0,8+17,9+11,6+18,05)</t>
  </si>
  <si>
    <t>731</t>
  </si>
  <si>
    <t>6,90336*0,06*1,02*2</t>
  </si>
  <si>
    <t>738</t>
  </si>
  <si>
    <t>Deska izolacní s uzavrenou strukturou EPS 1000x500 mm</t>
  </si>
  <si>
    <t>(22,7886*0,15+(61,6792+40,35903+34,35135+19,53728+12,051+0,5335)*0,1)*1,02</t>
  </si>
  <si>
    <t>735</t>
  </si>
  <si>
    <t>416,4273*0,15*1,02</t>
  </si>
  <si>
    <t>264,07*0,08+41,02*0,07   
;ztratné 2%; 0,47994</t>
  </si>
  <si>
    <t>729</t>
  </si>
  <si>
    <t>6,67*0,12*1,02</t>
  </si>
  <si>
    <t>737</t>
  </si>
  <si>
    <t>Pás izolacní minerální tl.100 mm</t>
  </si>
  <si>
    <t>81,474   
;ztratné 2%; 1,62948</t>
  </si>
  <si>
    <t>290,74   
;ztratné 2%; 5,8148</t>
  </si>
  <si>
    <t>724</t>
  </si>
  <si>
    <t>SC3   
dle v. c. 202,203   
130,86+174,23-(17,89+23,13) 1.pp - S.02-18,20-34   
6,61+6,62+13,44 1.np - 1.01,04,06</t>
  </si>
  <si>
    <t>727</t>
  </si>
  <si>
    <t>podrobné výpocty viz položky jednotlivých nášlapu   
264,07 S01   
41,02 S02   
6,67 S06</t>
  </si>
  <si>
    <t>732</t>
  </si>
  <si>
    <t>733</t>
  </si>
  <si>
    <t>dle v.c. 208 - R03   
2,2*2,4*2+1,234*0,74+0,73*0,83+1,635*0,615+1,36*0,625+1,455*0,55+0,375*1,365+1,635*0,615+1,36*0,575</t>
  </si>
  <si>
    <t>730</t>
  </si>
  <si>
    <t>dle v.c. 201,202   
0,765*2*(2,156+2,356)*2 steny dojezdu výtahu</t>
  </si>
  <si>
    <t>736</t>
  </si>
  <si>
    <t>TI04   
0,875*11,4+1,124*11,4   
TI01   
81,474   
dle v.c. 208 - R01,R02, steny - vytažení - TI03   
(1,124-0,29+0,47)*(17,95*2+11,4)   
(0,875-0,29+0,47)*(13,353+11,4+13,502)   
(0,775-0,29+0,47)*(11,392+0,558+6,48+11,4+6,14)   
(1,124-0,29)*(0,525*2+0,615*2+0,575+0,575+1,234*2+0,74*2+1,129*2+2,295*2+2,2*2+2,4*2)   
(0,875-0,29)*(0,525+0,615+2,2+2,4+2,295+1,295+0,97)*2   
(0,775-0,29)*0,55*2</t>
  </si>
  <si>
    <t>734</t>
  </si>
  <si>
    <t>726</t>
  </si>
  <si>
    <t>podrobné výpocty viz položky jednotlivých nášlapu   
264,07 S01   
41,02 S02</t>
  </si>
  <si>
    <t>739</t>
  </si>
  <si>
    <t>740</t>
  </si>
  <si>
    <t>OV3/06 - Šachty pro zelené strechy, komplet - dle popisu v pd (viz tab. ost. v.)</t>
  </si>
  <si>
    <t>741</t>
  </si>
  <si>
    <t>742</t>
  </si>
  <si>
    <t>OV3/08 - Skrín hydrantová s výzbrojí D25 (30 m hadice tvarove stálá), komplet - dle popisu v pd (viz tab. ost. v.)</t>
  </si>
  <si>
    <t>743</t>
  </si>
  <si>
    <t>750</t>
  </si>
  <si>
    <t>5534328576</t>
  </si>
  <si>
    <t>OV3/11a - Výfukový protideštový kus DN 225 mm</t>
  </si>
  <si>
    <t>749</t>
  </si>
  <si>
    <t>5534328578</t>
  </si>
  <si>
    <t>OV3/11b - Výfukový protideštový kus DN 280 mm</t>
  </si>
  <si>
    <t>745</t>
  </si>
  <si>
    <t>553432863</t>
  </si>
  <si>
    <t>OV2/12a - Hlavice výfuková DN 150 mm</t>
  </si>
  <si>
    <t>746</t>
  </si>
  <si>
    <t>747</t>
  </si>
  <si>
    <t>748</t>
  </si>
  <si>
    <t>744</t>
  </si>
  <si>
    <t>dle tab. ost. v.   
1 OV3/11a   
1 OV3/11b   
4 OV2/12a   
5 OV2/12b   
1 OV2/12c   
6 OV2/12d</t>
  </si>
  <si>
    <t>751</t>
  </si>
  <si>
    <t>755</t>
  </si>
  <si>
    <t>17,03424   
;ztratné 10%; 1,703424</t>
  </si>
  <si>
    <t>752</t>
  </si>
  <si>
    <t>754</t>
  </si>
  <si>
    <t>dle v.c. 208   
0,875*(0,625*2+1,36+1,635+0,615*2+0,73+0,827*2)   
0,775*(0,548*2+1,454)   
1,125*(0,375*2+1,365+1,635+0,615*2+1,36+0,575*2)</t>
  </si>
  <si>
    <t>753</t>
  </si>
  <si>
    <t>dle v.c. 208 a detailu atiky   
(13,71+11,8+13,71+11,8+6,54+11,8+6,69+0,8+17,9+11,6+18,05)*0,45</t>
  </si>
  <si>
    <t>756</t>
  </si>
  <si>
    <t>758</t>
  </si>
  <si>
    <t>K3/02 - Závetrná lišta-atika z predzv. TiZn plechu, rš 250mm,kompletní provedení vc. všech kotev. a pom. kcí a prvku - dle popisu v pd (viz tab. kl.)</t>
  </si>
  <si>
    <t>757</t>
  </si>
  <si>
    <t>K3/01 - Okapnice balkonu z predzv. TiZn plechu, rš 150, kompletní provedení vc. všech kotev. a pom. kcí a prvku - dle popisu v pd (viz tab. kl. v.)</t>
  </si>
  <si>
    <t>759</t>
  </si>
  <si>
    <t>K3/03 - Oplechování parapetu z predzv. TiZn, rš. 175 mm, kompletní provedení vc. všech kotev. a pom. kcí a prvku - dle popisu v pd (viz tab. kl. v.)</t>
  </si>
  <si>
    <t>760</t>
  </si>
  <si>
    <t>768</t>
  </si>
  <si>
    <t>769</t>
  </si>
  <si>
    <t>772</t>
  </si>
  <si>
    <t>O21 - M+D - Trojdílné okno 2800x1500mm, kompletní provedení vc. všech detailu - dle popisu v pd (viz tab. oken)</t>
  </si>
  <si>
    <t>773</t>
  </si>
  <si>
    <t>O30 - M+D - Svetlík pro požární odvetrání s el. pohonem 2000x1000, kompletní provedení vc. všech detailu - dle popisu v pd (viz tab. oken)</t>
  </si>
  <si>
    <t>770</t>
  </si>
  <si>
    <t>774</t>
  </si>
  <si>
    <t>775</t>
  </si>
  <si>
    <t>766661101R00x</t>
  </si>
  <si>
    <t>D01x - M+D - Vchodové dvere 900x1970mm, komplet vc. zárubne, kování, povrchu a všech doplnku a detailu - dle popisu v pd (viz tab. dverí)</t>
  </si>
  <si>
    <t>766661102R00a</t>
  </si>
  <si>
    <t>D02a - M+D - Dvere vnitrní 800x1970mm, komplet vc. zárubne, kování, povrchu a všech doplnku a detailu - dle popisu v pd (viz tab. dverí)</t>
  </si>
  <si>
    <t>778</t>
  </si>
  <si>
    <t>779</t>
  </si>
  <si>
    <t>780</t>
  </si>
  <si>
    <t>782</t>
  </si>
  <si>
    <t>785</t>
  </si>
  <si>
    <t>761</t>
  </si>
  <si>
    <t>T3/01 - M+D - Kuchynská linka, kompletní provedení vc. všech kotev. a pom. kcí a prvku - dle popisu v pd (viz truhl. v.)</t>
  </si>
  <si>
    <t>T3/02 - M+D - Kuchynská linka, kompletní provedení vc. všech kotev. a pom. kcí a prvku - dle popisu v pd (viz truhl. v.)</t>
  </si>
  <si>
    <t>763</t>
  </si>
  <si>
    <t>T3/03 - M+D - Kuchynská linka, kompletní provedení vc. všech kotev. a pom. kcí a prvku - dle popisu v pd (viz truhl. v.)</t>
  </si>
  <si>
    <t>T3/04 - M+D - Kuchynská linka, kompletní provedení vc. všech kotev. a pom. kcí a prvku - dle popisu v pd (viz truhl. v.)</t>
  </si>
  <si>
    <t>765</t>
  </si>
  <si>
    <t>766812105R0R</t>
  </si>
  <si>
    <t>T3/05 - M+D - Kuchynská linka, kompletní provedení vc. všech kotev. a pom. kcí a prvku - dle popisu v pd (viz truhl. v.)</t>
  </si>
  <si>
    <t>766812106R0R</t>
  </si>
  <si>
    <t>T3/06 - M+D - Kuchynská linka, kompletní provedení vc. všech kotev. a pom. kcí a prvku - dle popisu v pd (viz truhl. v.)</t>
  </si>
  <si>
    <t>786</t>
  </si>
  <si>
    <t>803</t>
  </si>
  <si>
    <t>F03 - dle v.c. 203 a 400   
((1,15+2,9+1,15)*2,86-1,25*2,1)*2</t>
  </si>
  <si>
    <t>802</t>
  </si>
  <si>
    <t>dle v. 203 a 400   
1,455*2+2,535*4</t>
  </si>
  <si>
    <t>793</t>
  </si>
  <si>
    <t>Z3/05 - M+D - Kotvení oken a dverí, komplet - dle popisu v pd (viz tab. zám. v.)</t>
  </si>
  <si>
    <t>799</t>
  </si>
  <si>
    <t>800</t>
  </si>
  <si>
    <t>801</t>
  </si>
  <si>
    <t>PS03 - M+D - Interiérové dvere 1200x2735mm, komplet vc. vsech detailu - dle popsi v pd (viz tab. proskl. sten)</t>
  </si>
  <si>
    <t>787</t>
  </si>
  <si>
    <t>OV3/07 - M+D - Poštovní schránka, komplet - dle popisu v pd (viz tab. ost. v.)</t>
  </si>
  <si>
    <t>788</t>
  </si>
  <si>
    <t>Z3/01 - M+D - Zábradlí balkonové, komplet vc. povrchu a vsech pom. a kotev. kcí a prvku, detailu - dle popisu v pd (viz tab. zám. v.)</t>
  </si>
  <si>
    <t>789</t>
  </si>
  <si>
    <t>Z3/02 - M+D - Zábradlí fr.okno, komplet vc. povrchu a vsech pom. a kotev. kcí a prvku, detailu - dle popisu v pd (viz tab. zám. v.)</t>
  </si>
  <si>
    <t>790</t>
  </si>
  <si>
    <t>767995103R0Ra</t>
  </si>
  <si>
    <t>Z2/03a - M+D - Branka na predzahrádce, komplet vc. povrchu a vsech pom. a kotev. kcí a prvku, detailu - dle popisu v pd (viz tab. zám. v.)</t>
  </si>
  <si>
    <t>791</t>
  </si>
  <si>
    <t>767995103R0Rb</t>
  </si>
  <si>
    <t>Z2/03b - M+D - Branka na predzahrádce, komplet vc. povrchu a vsech pom. a kotev. kcí a prvku, detailu - dle popisu v pd (viz tab. zám. v.)</t>
  </si>
  <si>
    <t>792</t>
  </si>
  <si>
    <t>767995104R0R</t>
  </si>
  <si>
    <t>Z3/04 - M+D - Schodištové madlo, komplet vc. povrchu a vsech pom. a kotev. kcí a prvku, detailu - dle popisu v pd (viz tab. zám. v.)</t>
  </si>
  <si>
    <t>33+35+35+35+17+5,1</t>
  </si>
  <si>
    <t>794</t>
  </si>
  <si>
    <t>767995107R0R</t>
  </si>
  <si>
    <t>Z3/07 - M+D - Žebrík na strechu, komplet - dle popisu v pd (viz tab. zám. v.)</t>
  </si>
  <si>
    <t>795</t>
  </si>
  <si>
    <t>Z3/08 - M+D - Zábradlí, komplet vc. povrchu a vsech pom. a kotev. kcí a prvku, detailu - dle popisu v pd (viz tab. zám. v.)</t>
  </si>
  <si>
    <t>796</t>
  </si>
  <si>
    <t>Z3/09 - M+D - Sklepní kóje vc. dverí, komplet vc. povrchu a vsech pom. a kotev. kcí a prvku, detailu - dle popisu v pd (viz tab. zám. v.)</t>
  </si>
  <si>
    <t>797</t>
  </si>
  <si>
    <t>Z3/10 - M+D - Sklepní kóje vc. dverí, komplet vc. povrchu a vsech pom. a kotev. kcí a prvku, detailu - dle popisu v pd (viz tab. zám. v.)</t>
  </si>
  <si>
    <t>798</t>
  </si>
  <si>
    <t>Z3/11 - M+D - Sklepní kóje vc. dverí, komplet vc. povrchu a vsech pom. a kotev. kcí a prvku, detailu - dle popisu v pd (viz tab. zám. v.)</t>
  </si>
  <si>
    <t>804</t>
  </si>
  <si>
    <t>807</t>
  </si>
  <si>
    <t>41,02   
;ztratné 10%; 4,102</t>
  </si>
  <si>
    <t>809</t>
  </si>
  <si>
    <t>304,879   
;ztratné 10%; 30,4879</t>
  </si>
  <si>
    <t>811</t>
  </si>
  <si>
    <t>164,096   
;ztratné 10%; 16,4096</t>
  </si>
  <si>
    <t>815</t>
  </si>
  <si>
    <t>7,3   
;ztratné 10%; 0,73</t>
  </si>
  <si>
    <t>813</t>
  </si>
  <si>
    <t>6,67   
;ztratné 10%; 0,667</t>
  </si>
  <si>
    <t>805</t>
  </si>
  <si>
    <t>výpocet - viz položka nášlapu   
41,02 S02   
301,33 S04   
6,67 S06   
3,549 S07   
101,46909 S10</t>
  </si>
  <si>
    <t>816</t>
  </si>
  <si>
    <t>dle v.c. 202-206 - S10   
(1,5*1,2*2+1,2*(0,17+0,28)*(4+6+7))*2 1.pp-1.np   
(1,2*1,5*2+1,2*(0,17+0,28)*18)*2 1.np-2.np   
(1,2*1,5*2+1,2*(0,17+0,28)*18)*2 2.np-3.np   
1,2*1,5*2+1,2*(0,17+0,28)*18 3.np-4.np   
5,76+(1,1*8+1,123*4+1,24+1,463+1,222+1,22*3)*0,17 4.np-5.np</t>
  </si>
  <si>
    <t>810</t>
  </si>
  <si>
    <t>S02 . dle v.c. 202 - 1.pp   
(2,36+4,4+0,25*2+1,06+1,2+0,546+2,0+2,32+0,185*4+8,9*2+2,36+0,5*2+0,45*2+1,06+1,3) S.01+S.19   
-(0,9*3+1,2+0,9*4)+0,185*4   
S04 - dle v.c. 203-207   
1.np   
3,06+2,125+0,18*2+1,32+0,25+2,066+1,2+0,762+2,0+0,8+2,355   
-(1,25+0,7+1,2+0,9*3)   
2,308+3,06-(0,7+0,9+1,25)   
(3,5+4,2)*2-(2,8+0,8)+0,15   
(8,9*2+2,062*2+0,8*2)-(0,9+0,8+3,06+1,2+0,9*2)   
2.np   
(4,4+2,1+0,8)*2-(1,2*3+0,9*3)   
(8,9+2,1+0,8)*2-(1,2*3+0,9*4)   
3.np   
((8,9+2,1+0,8)*2-(1,2*3+0,9*4))*2   
4.np   
(9,2+1,54+2,1)*2+0,8-(1,2*3+0,9)+(2,645+1,7)*2-(0,9+0,8*2+0,9)+0,2*2   
S07 - dle v.c. 203   
2,73*2 1.np</t>
  </si>
  <si>
    <t>814</t>
  </si>
  <si>
    <t>S06 . dle v.c. 203 - 1.np   
(2,6+1,15*2-1,25)*2</t>
  </si>
  <si>
    <t>817</t>
  </si>
  <si>
    <t>S10 - dle v.c. 202-206   
(2,04+2,88+4,4+0,84+1,68+2,0+2,7+0,325)*2   
(2,6*2+4,4+1,4*2+2,0+2,86+0,325)*2*2   
(2,6*2+4,4+1,4*2+2,0+2,86+0,325)   
(2,04+4,276+2,86+0,325)</t>
  </si>
  <si>
    <t>812</t>
  </si>
  <si>
    <t>S06 . dle v.c. 203   
2,9*1,15*2 1.NP</t>
  </si>
  <si>
    <t>806</t>
  </si>
  <si>
    <t>S02 . dle v.c. 202 - 1.pp   
17,89+23,13 S.01+S.19</t>
  </si>
  <si>
    <t>808</t>
  </si>
  <si>
    <t>S04 . dle v.c. 203-207   
1.NP   
6,61+3,16+17,13+3,76+1,68+2,77+3,65+6,62+3,16+13,44+22,96+3,76+1,68+3,81+3,76+1,68 1.01,02,03,B01.3,1,4,2.3,2.4,1.04,05,06,07,B16.3,16.4,17.2,18.3,18.4   
2.NP   
22,13+3,76+1,68+3,21+3,81+3,76+1,68+16,28+3,76+1,68+3,22+3,82 2.02,B19.3,19.4,20.2,21.2,22.3,22.4,2.01,B03.3,3.4,4.2,5.3   
3.NP   
5.NP   
1,93+3,66 5.B14.4,14.5   
S07 - dle v.c. 203 - 1.np   
2,73*1,3   
22,13+3,76+1,68+3,22+3,82+3,77+1,85+22,13+3,76+1,68+3,22+3,81+3,76+1,68 3.01,B06.3,6.4,7.2,8.2,9.4,9.5,3.02,B23.3,23.4,24.2,25.2,26.3,26.4   
4.NP   
24,45+4,5+3,76+1,68+3,22+3,82+3,72+1,9 4.01,B10.1,10.3,10.4,11.2,12.2,13.4,13.5</t>
  </si>
  <si>
    <t>818</t>
  </si>
  <si>
    <t>819</t>
  </si>
  <si>
    <t>dle v.c. 203-207   
1.np   
4,5+13,48+21,27+12,32+5,5+13,44+18,17+4,5+13,48+21,27+12,32+3,2+17,43+4,5+13,48+21,27 1.B01.1,1.2,1.5-2.2,2.5,16.1,16.2,16.5-17.1,17.3-18.2,18.5   
2.NP   
4,5+13,48+21,27+12,32+2,9+20,73+3,2+17,43+4,5+13,48+21,27+4,5+13,48+21,27+12,32+2,9+20,73+5,79+3,13 2.B19.1,19.2,19.5-20.1,20.3-21.1,21.3-22.2,22.5,3.1,3.2,3.5-4.1,4.3-5.2   
17,43 2.B05.4   
3.np   
4,5+13,48+21,27+12,32+2,9+20,73+3,2+17,43+10,92+9,19+11,96+30,48+4,5+13,48+21,27+12,32+2,9+20,73+3,2 3.B06.1,6.2,6.5-7.1,7.3-8.1,8.3-9.3,9.6,23.1,23.2,23.5-4.1,24.3-25.1   
17,43+4,5+13,48+21,27 3.B25.3-26.2,26.5   
4.NP   
13,48+21,27+12,32+2,9+20,73+3,2+17,43+5,71+13,75+7,75+23,46+8,18 4.B10.2,10.5-11.1,11.3-12.1,12.3-13.3,13.6,14.1   
5.NP   
23,54+7,32+11,77+13,05 5.B14.2,14.3,14.6,14.7</t>
  </si>
  <si>
    <t>821</t>
  </si>
  <si>
    <t>dle v.c. 203-207   
1.np   
(2,645+1,7)*2-(0,7*2+0,9*3)+0,2*2+(4,2+3,21+0,3)*2-(0,9+1,4)   
(5,065+0,3+4,2)*2-(0,9+0,8+2,8)+(4,4+2,8+0,3)*2-(1,4+0,8)   
(4,325+4,2+0,3)*2-(0,8+2,8)+(4,2+3,2+0,3)*2-(0,8+1,4)   
(3,285+1,645+0,2)*2-(0,9+0,8*2+0,7*2)   
((2,645+1,7+0,2)*2-(0,9*3+0,7*2))*2   
((3,21+4,2)*2-(0,9+1,4)+0,3*2)*2+((5,065+4,2+0,3)*2-(2,8+0,9+0,8))*2   
(2,88+4,4)*2-(0,8+1,4)+0,3*2   
(4,2+4,15+0,3)*2-(2,8+0,8)   
2.np   
((2,695+1,7)*2-(0,7*2+0,8*2+0,9)+0,2*2)*3   
((4,2+3,21+0,3)*2-(0,8+1,4))*3+((5,065+4,2+0,3)*2-(0,8*2+2,8))*3   
((4,4+2,8)*2+0,3*2-(0,8+1,4))*2   
(6,5+3,2+0,3*2+0,6)*2-(1,4+2,8+0,8)   
(4,15+4,2)*2-(0,8+2,8)+0,3*2   
(6,5+3,2+0,3*2+0,6)*2-(1,4*2+0,8)+(2,41+1,3)*2-0,7   
(3,465+1,665)*2-(0,9+0,8+0,7*2)+0,2*2   
3.np   
((2,645+1,7)*2-(0,8*2+0,7*2+0,9)+0,2)*3   
((4,2+5,065+0,3)*2-(0,8*2+2,8))*3   
((3,21+4,2+0,3)*2-(1,4+0,8))*3   
((4,4+2,8)*2-(0,8+1,4)+0,3*2)*2+((4,2+4,15+0,3)*2-(2,8+0,8))*2   
((1,677+1,91)*2-(0,9+0,8+0,7)+0,15*2)*2   
(6,5+0,6+3,2+0,3*2)*4-(0,8*2+1,4*3+2,8)   
(5,95+4,96+0,3*2+1,845+4,495+4,975)-(2,8+0,9)   
(2,75+3,86+4,075+2,76+0,2*2)-(0,9*2+0,8*2+0,7*2)   
(3,725+3,21)*2-(2,8+0,8)+0,3*2   
(2,535+0,455+1,03+1,71+3,21+3,185+0,3*2)-(1,4+0,8)   
4.np   
(2,645+1,7+0,2)*2-(0,9+0,8*2+0,7*2)   
(3,21+4,2+0,3)*2-(0,8+1,4)+(5,065+4,2+0,3)*2-(0,8+2,8)   
(4,4+2,8+0,3)*2-(0,8+1,4)+(4,15+4,2+0,3)*2-(2,8+0,8)   
(1,675+1,91+0,15)*2-(0,9+0,8+0,7)+(2,36+1,285)*2+0,15*2   
-(0,8+0,7+0,9)+(6,5+0,6+3,2+0,3*2)*2-(1,4*2+0,8)   
(2,375+3,265)*2+0,3*2-(1,4+0,8)+(3,885+0,465+2,675+1,41+3,265+3,24+0,3*2)-(2,8+0,8*2)+(2,325+2,72)*2   
-(0,9+0,8*2+0,7*2)   
(4,64+0,3*2+4,165+0,62+0,802+1,26+3,09+4,96)-(0,8+2,8)   
(0,635+1,25+1,97+1,861+0,205+0,43)-0,9   
5.np   
(3,6+3,27+0,3)*2-(1,4+0,8)   
(2,66+0,453+4,445+4,423+2,764+0,3*2)-(1,4+0,8)   
(3,85+3,964+2,75+1,15+1,55)-(0,8*3+0,7*2)   
(4,116+0,76+0,115+3,656+0,3*2+2,055+3,05+4,95)-(0,8+2,8)</t>
  </si>
  <si>
    <t>820</t>
  </si>
  <si>
    <t>výpocet - viz položka samonivelace   
936,08 S03</t>
  </si>
  <si>
    <t>822</t>
  </si>
  <si>
    <t>823</t>
  </si>
  <si>
    <t>dle v.c. 202 - 1.pp - S01   
130,86+174,23-(23,13+17,89) S.02-S.18+S.20-S.34   
0,05*(11,2+4,2+4,4+2,8+6,2+4,2+4,75+4,4+2,875+0,3*2+2,265+2,205*2+2,165+1,9+4,2+1,2+9,185+2,885*4)*2   
0,05*(4,4+2,8+3,185+4,2+6,2+8,9+3,2+1,0+0,365+4,2*2+1,2+7,17+2,885*3+1,9*2+2,3*2+2,34+0,135*2)*2   
-(0,8*22+0,9*4+0,99*2+1,2+0,9)*0,05</t>
  </si>
  <si>
    <t>824</t>
  </si>
  <si>
    <t>827</t>
  </si>
  <si>
    <t>676,5974   
;ztratné 10%; 67,65974</t>
  </si>
  <si>
    <t>825</t>
  </si>
  <si>
    <t>dle v. c. 203-207   
1.np   
((1,96+0,93)*2*2,1-0,7*1,97+0,93*0,15)*3 1.B01.4+B16.4+B18.41.02   
((2,385+1,575)*2*2,1-0,7*1,97)*3 1.B01.3+B16.3+B18.3   
((1,2+2,78)*2*2,1-0,7*1,97+1,2*0,15)*2 1.02+1.05   
(1,735+2,41)*2*2,1-0,7*1,97+1,27*0,1 1.B02.4   
(2,41+1,3)*2*2,1-0,7*1,97+2,41*0,15 1.B02.3   
(2,41+1,91)*2*2,1-0,7*1,97+1,445*0,1 1.B17.2   
3.np   
2.np   
((1,96+0,93)*2*2,1-0,7*1,97+0,93*0,15)*3 3.B06.4+B23.4+B26.4   
(1,02+1,96)*2*2,1-0,7*1,97+1,02*0,15 3.B09.5   
((1,96+0,93)*2*2,1-0,7*1,97+0,93*0,15)*3 2.B03.4+B19.4+B22.4   
((2,385+1,575)*2*2,1-0,7*1,97)*3 2.B03.3+B19.3+B22.3   
(2,375+1,59)*2*2,1-0,7*1,97 3.B09.4   
(2,36+1,8)*2*2,1-0,7*1,97+1,385*0,15+0,94*0,1 4.B11.2   
((2,385+1,575)*2*2,1-0,7*1,97)*3 3.B06.3+B23.3+B26.3   
5.NP   
(2,41+1,91)*2*2,1-0,7*1,97+1,445*0,1+1,535*0,15 4.B12.2   
((1,8+2,41)*2*2,1-0,7*1,97+1,385*0,15+0,94*0,1)*2 2.B04.2+B20.2   
(1,885+1,03)*2*2,1-0,7*1,97+1,03*0,15 5.B14.4   
((2,36+1,8)*2*2,1-0,7*1,97+1,385*0,15+0,94*0,1)*2 3.B07.2+B24.2   
3.NP   
(2,385+1,53)*2*2,1-0,7*1,97 5.B14.5   
(1,02+2,027)*2*2,1-0,7*1,97+1,02*0,15 4.B13.5   
5.np   
(0,92+0,62+0,6+2,5)*1,0   
(2,55+0,6+0,75+1,165+2,1+0,6+2,625+0,6+2,795+0,6+2,6+0,6+1,165+0,6+1,84+0,6+2,625+0,6+1,225+0,75)*1   
((2,41+1,91)*2*2,1-0,7*1,97+1,535*0,15+1,445*0,1)*2 2.B05.3+B21.2   
((2,41+1,91)*2*2,1-0,7*1,97+1,535*0,15+1,445*0,1)*2 3.B08.2+B25.2   
(2,375+1,56)*2*2,1-0,7*1,97 4.B13.4   
4.np   
((1,96+0,93)*2*2,1-0,7*1,97+0,93*0,15) 4.B10.4   
(2,385+1,575)*2*2,1-0,7*1,97 4.B10.3   
kuchynské linky   
1.np   
1,0*(2,55+0,6+0,75+1,165+2,575+0,6+2,55+0,6+0,75+1,165+2,625+0,6+2,55+0,6)   
2.np   
(2,55+0,6+0,75+1,165+2,172+0,6+2,525+0,6+2,59+0,6+2,17+0,6+2,625+0,6+2,6+0,6)*1,0   
4.np   
(2,55+0,6+0,75+1,165+2,172+0,6+2,625+0,6+2,64+0,6)*1,0</t>
  </si>
  <si>
    <t>826</t>
  </si>
  <si>
    <t>676,5974 výpocet viz penetrace</t>
  </si>
  <si>
    <t>828</t>
  </si>
  <si>
    <t>829</t>
  </si>
  <si>
    <t>dle v.c. 202 - OB3   
(1,2+0,585*2+0,915+0,6)*2,1</t>
  </si>
  <si>
    <t>830</t>
  </si>
  <si>
    <t>stropy   
dle v.c. 202-207   
130,86+174,23+127,44+172,33+175,12+130,33+198,61+175,12+197,25+61,28   
schodište   
76,935   
steny   
5341,46821*1,05+63,206   
-676,5974</t>
  </si>
  <si>
    <t>831</t>
  </si>
  <si>
    <t>669</t>
  </si>
  <si>
    <t>dle v.c. 203   
4,645+5,252+5,232+4,625+18,45+0,18+0,14+14,0+0,15+12,1+0,3*2+0,3*5 S09</t>
  </si>
  <si>
    <t>671</t>
  </si>
  <si>
    <t>dle v.c. 400   
14,608*13,08   
(0,905+6,977)*15,915   
17,95*10,18   
13,8*14,58   
24,316*11,52   
6,37*3,653   
12,6*17,52   
1,0*(17,52*2)</t>
  </si>
  <si>
    <t>672</t>
  </si>
  <si>
    <t>1259,6316*240</t>
  </si>
  <si>
    <t>673</t>
  </si>
  <si>
    <t>670</t>
  </si>
  <si>
    <t>dle v.c. 202-207   
130,86+174,23+127,44+172,33+175,12+130,33+198,61+175,12+197,25+61,28</t>
  </si>
  <si>
    <t>674</t>
  </si>
  <si>
    <t>943943221R00</t>
  </si>
  <si>
    <t>Montáž lešení prostorové lehké, do 200kg, H 10 m</t>
  </si>
  <si>
    <t>71,6 dle v. c. 203 - prujezd</t>
  </si>
  <si>
    <t>675</t>
  </si>
  <si>
    <t>943943292R00</t>
  </si>
  <si>
    <t>Príplatek za každý mesíc použití k pol..3221, 3222</t>
  </si>
  <si>
    <t>71,6*3</t>
  </si>
  <si>
    <t>676</t>
  </si>
  <si>
    <t>943943821R00</t>
  </si>
  <si>
    <t>Demontáž lešení, prostor. lehké, 200 kPa, H 10 m</t>
  </si>
  <si>
    <t>678</t>
  </si>
  <si>
    <t>OV3/02 - Prístroj hasicí práškový s has. schopností min. 21A</t>
  </si>
  <si>
    <t>679</t>
  </si>
  <si>
    <t>OV3/01 - Prístroj hasicí práškový s has. schopností min. 13A</t>
  </si>
  <si>
    <t>680</t>
  </si>
  <si>
    <t>dle v.c. 202-206   
14,299*12,04+18,66*12,07 1.pp   
14,351*12,1+18,63*12,1 1.np   
14,351*12,1+18,63*12,1 2.np   
248,64+18,45*12,1 3.np   
248,64+0,45*12,1 4.np   
88,18 5.np</t>
  </si>
  <si>
    <t>677</t>
  </si>
  <si>
    <t>dle tab. ost. v.   
1 OV3/01   
8 OV3/02</t>
  </si>
  <si>
    <t>681</t>
  </si>
  <si>
    <t>Střešní vtok svislý DN 110, továrně připojený izolační pás, elektrický ohřev</t>
  </si>
  <si>
    <t>Vanička sprchová keramická čtverec Italia 80x80 cm, bílá, v. 10 cm, protiskluzová</t>
  </si>
  <si>
    <t>Baterie podomítková termostat vanová nástěnná, vč. příslušenství</t>
  </si>
  <si>
    <t>Baterie podomítková termostat sprchová nástěnná, vč. příslušenství</t>
  </si>
  <si>
    <t>II..20</t>
  </si>
  <si>
    <t>II..21</t>
  </si>
  <si>
    <t>II..22</t>
  </si>
  <si>
    <t>II..23</t>
  </si>
  <si>
    <t>II..24</t>
  </si>
  <si>
    <t>II..25</t>
  </si>
  <si>
    <t>II..26</t>
  </si>
  <si>
    <t>II..27</t>
  </si>
  <si>
    <t>II..28</t>
  </si>
  <si>
    <t>II..29</t>
  </si>
  <si>
    <t>SO04</t>
  </si>
  <si>
    <t>Operná stena</t>
  </si>
  <si>
    <t>131201112R00</t>
  </si>
  <si>
    <t>Hloubení nezapaž. jam hor.3 do 1000 m3, STROJNE</t>
  </si>
  <si>
    <t>dle v.c. 200   
(388,525-384,819)*((2,27+0,5)/2)*(10,3472+5,37)   
(388,294-385,557)*((1,755+0,5)/2)*(1,7+3,5)   
(388,451-385,98)*((1,45+0,5)/2)*5,3   
0,819*((27,153+11,233)/2)   
(385,557-384,55)*((30,344+17,91)/2)   
(385,98-384,98)*((31,02+17,36)/2)   
(386,979-385,88)*((115,11+58,6)/2)   
(((388,851+388,479)/2)-386,48)*((92,14+54,352)/2)   
(387,854-385,769)*((22,393+11,7)/2)   
(387,634-384,596)*((126,73+75,554)/2)   
(((386,162+385,81)/2)-384,596)*((67,002+46,6)/2)</t>
  </si>
  <si>
    <t>161101102R00</t>
  </si>
  <si>
    <t>Svislé premístení výkopku z hor.1-4 do 4,0 m</t>
  </si>
  <si>
    <t>na mezideponii   
850,95518   
zpet k zásypu   
850,95518-147,97</t>
  </si>
  <si>
    <t>147,97*10</t>
  </si>
  <si>
    <t>na mezideponii k zásypu   
702,98518   
na mezideponii k odvozu na skládku   
147,97</t>
  </si>
  <si>
    <t>Zdi prehradní a opirné</t>
  </si>
  <si>
    <t>327311114RT5</t>
  </si>
  <si>
    <t>Operné zdi z betonu prostého vodost. C25/30 XC3</t>
  </si>
  <si>
    <t>dle v.c. 700   
147,97</t>
  </si>
  <si>
    <t>327351010R00</t>
  </si>
  <si>
    <t>Bednení operných zdí ploch rovinných</t>
  </si>
  <si>
    <t>2,7*2*(11,925+19,725+9,9095+4,065+39,11+7,18) dle v.c. 700</t>
  </si>
  <si>
    <t>327352010R00</t>
  </si>
  <si>
    <t>Odbednení operných zdí ploch rovinných</t>
  </si>
  <si>
    <t>327361007R00</t>
  </si>
  <si>
    <t>Výztuž zdí a valu z oceli 10 505 (R)</t>
  </si>
  <si>
    <t>Z4/01 - M+D - Zábradlí operné zdi (1 pole), komplet vc. povrchu a vsech pom. a kotev. kcí a prvku, detailu - dle popisu v pd (viz tab. zám. v.)</t>
  </si>
  <si>
    <t>Z4/02 - M+D - Zábradlí zídek, komplet vc. povrchu a vsech pom. a kotev. kcí a prvku, detailu - dle popisu v pd (viz tab. zám. v.)</t>
  </si>
  <si>
    <t>998767201R00</t>
  </si>
  <si>
    <t>Presun hmot pro zámecnické konstr., výšky do 6 m</t>
  </si>
  <si>
    <t>998152121R00</t>
  </si>
  <si>
    <t>Presun hmot, oplocení, zvláštní obj. monol.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</si>
</sst>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/>
      <c r="C1" s="1"/>
      <c r="D1" s="1"/>
      <c r="E1" s="1"/>
    </row>
    <row r="2" spans="1:5" ht="12.75" customHeight="1">
      <c r="A2" s="1"/>
      <c r="B2" s="2" t="s">
        <v>0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1</v>
      </c>
      <c r="C4" s="1"/>
      <c r="D4" s="1"/>
      <c r="E4" s="1"/>
    </row>
    <row r="5" spans="1:5" ht="12.75" customHeight="1">
      <c r="A5" s="1"/>
      <c r="B5" s="1" t="s">
        <v>2</v>
      </c>
      <c r="C5" s="1"/>
      <c r="D5" s="1"/>
      <c r="E5" s="1"/>
    </row>
    <row r="6" spans="1:5" ht="12.75" customHeight="1">
      <c r="A6" s="1"/>
      <c r="B6" s="4" t="s">
        <v>3</v>
      </c>
      <c r="C6" s="7">
        <f>0+C10+C11+C12+C13+C14+C20+C26+C32</f>
      </c>
      <c r="D6" s="1"/>
      <c r="E6" s="1"/>
    </row>
    <row r="7" spans="1:5" ht="12.75" customHeight="1">
      <c r="A7" s="1"/>
      <c r="B7" s="4" t="s">
        <v>4</v>
      </c>
      <c r="C7" s="7">
        <f>0+E10+E11+E12+E13+E14+E20+E26+E32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</row>
    <row r="10" spans="1:5" ht="12.75" customHeight="1">
      <c r="A10" s="20" t="s">
        <v>23</v>
      </c>
      <c r="B10" s="20" t="s">
        <v>24</v>
      </c>
      <c r="C10" s="21">
        <f>'IO01 SO01, SO02'!I3</f>
      </c>
      <c r="D10" s="21">
        <f>'IO01 SO01, SO02'!O2</f>
      </c>
      <c r="E10" s="21">
        <f>C10+D10</f>
      </c>
    </row>
    <row r="11" spans="1:5" ht="12.75" customHeight="1">
      <c r="A11" s="20" t="s">
        <v>129</v>
      </c>
      <c r="B11" s="20" t="s">
        <v>24</v>
      </c>
      <c r="C11" s="21">
        <f>'IO01 SO03a SO03'!I3</f>
      </c>
      <c r="D11" s="21">
        <f>'IO01 SO03a SO03'!O2</f>
      </c>
      <c r="E11" s="21">
        <f>C11+D11</f>
      </c>
    </row>
    <row r="12" spans="1:5" ht="12.75" customHeight="1">
      <c r="A12" s="20" t="s">
        <v>130</v>
      </c>
      <c r="B12" s="20" t="s">
        <v>131</v>
      </c>
      <c r="C12" s="21">
        <f>'IO02'!I3</f>
      </c>
      <c r="D12" s="21">
        <f>'IO02'!O2</f>
      </c>
      <c r="E12" s="21">
        <f>C12+D12</f>
      </c>
    </row>
    <row r="13" spans="1:5" ht="12.75" customHeight="1">
      <c r="A13" s="20" t="s">
        <v>165</v>
      </c>
      <c r="B13" s="20" t="s">
        <v>166</v>
      </c>
      <c r="C13" s="21">
        <f>'IO05'!I3</f>
      </c>
      <c r="D13" s="21">
        <f>'IO05'!O2</f>
      </c>
      <c r="E13" s="21">
        <f>C13+D13</f>
      </c>
    </row>
    <row r="14" spans="1:5" ht="12.75" customHeight="1">
      <c r="A14" s="20" t="s">
        <v>339</v>
      </c>
      <c r="B14" s="20" t="s">
        <v>340</v>
      </c>
      <c r="C14" s="21">
        <f>0+C15+C16+C17+C18+C19</f>
      </c>
      <c r="D14" s="21">
        <f>0+D15+D16+D17+D18+D19</f>
      </c>
      <c r="E14" s="21">
        <f>0+E15+E16+E17+E18+E19</f>
      </c>
    </row>
    <row r="15" spans="1:5" ht="12.75" customHeight="1">
      <c r="A15" s="43" t="s">
        <v>344</v>
      </c>
      <c r="B15" s="43" t="s">
        <v>343</v>
      </c>
      <c r="C15" s="44">
        <f>'SO01_A00+B00'!I3</f>
      </c>
      <c r="D15" s="44">
        <f>'SO01_A00+B00'!O2</f>
      </c>
      <c r="E15" s="44">
        <f>C15+D15</f>
      </c>
    </row>
    <row r="16" spans="1:5" ht="12.75" customHeight="1">
      <c r="A16" s="43" t="s">
        <v>1361</v>
      </c>
      <c r="B16" s="43" t="s">
        <v>1360</v>
      </c>
      <c r="C16" s="44">
        <f>SO01_D00!I3</f>
      </c>
      <c r="D16" s="44">
        <f>SO01_D00!O2</f>
      </c>
      <c r="E16" s="44">
        <f>C16+D16</f>
      </c>
    </row>
    <row r="17" spans="1:5" ht="12.75" customHeight="1">
      <c r="A17" s="43" t="s">
        <v>1559</v>
      </c>
      <c r="B17" s="43" t="s">
        <v>1558</v>
      </c>
      <c r="C17" s="44">
        <f>SO01_F00!I3</f>
      </c>
      <c r="D17" s="44">
        <f>SO01_F00!O2</f>
      </c>
      <c r="E17" s="44">
        <f>C17+D17</f>
      </c>
    </row>
    <row r="18" spans="1:5" ht="12.75" customHeight="1">
      <c r="A18" s="43" t="s">
        <v>1649</v>
      </c>
      <c r="B18" s="43" t="s">
        <v>994</v>
      </c>
      <c r="C18" s="44">
        <f>SO01_H00!I3</f>
      </c>
      <c r="D18" s="44">
        <f>SO01_H00!O2</f>
      </c>
      <c r="E18" s="44">
        <f>C18+D18</f>
      </c>
    </row>
    <row r="19" spans="1:5" ht="12.75" customHeight="1">
      <c r="A19" s="43" t="s">
        <v>1700</v>
      </c>
      <c r="B19" s="43" t="s">
        <v>1699</v>
      </c>
      <c r="C19" s="44">
        <f>SO01_J00!I3</f>
      </c>
      <c r="D19" s="44">
        <f>SO01_J00!O2</f>
      </c>
      <c r="E19" s="44">
        <f>C19+D19</f>
      </c>
    </row>
    <row r="20" spans="1:5" ht="12.75" customHeight="1">
      <c r="A20" s="20" t="s">
        <v>1808</v>
      </c>
      <c r="B20" s="20" t="s">
        <v>1809</v>
      </c>
      <c r="C20" s="21">
        <f>0+C21+C22+C23+C24+C25</f>
      </c>
      <c r="D20" s="21">
        <f>0+D21+D22+D23+D24+D25</f>
      </c>
      <c r="E20" s="21">
        <f>0+E21+E22+E23+E24+E25</f>
      </c>
    </row>
    <row r="21" spans="1:5" ht="12.75" customHeight="1">
      <c r="A21" s="43" t="s">
        <v>344</v>
      </c>
      <c r="B21" s="43" t="s">
        <v>343</v>
      </c>
      <c r="C21" s="44">
        <f>'SO02_A00+B00'!I3</f>
      </c>
      <c r="D21" s="44">
        <f>'SO02_A00+B00'!O2</f>
      </c>
      <c r="E21" s="44">
        <f>C21+D21</f>
      </c>
    </row>
    <row r="22" spans="1:5" ht="12.75" customHeight="1">
      <c r="A22" s="43" t="s">
        <v>1361</v>
      </c>
      <c r="B22" s="43" t="s">
        <v>1360</v>
      </c>
      <c r="C22" s="44">
        <f>SO02_D00!I3</f>
      </c>
      <c r="D22" s="44">
        <f>SO02_D00!O2</f>
      </c>
      <c r="E22" s="44">
        <f>C22+D22</f>
      </c>
    </row>
    <row r="23" spans="1:5" ht="12.75" customHeight="1">
      <c r="A23" s="43" t="s">
        <v>1559</v>
      </c>
      <c r="B23" s="43" t="s">
        <v>1558</v>
      </c>
      <c r="C23" s="44">
        <f>SO02_F00!I3</f>
      </c>
      <c r="D23" s="44">
        <f>SO02_F00!O2</f>
      </c>
      <c r="E23" s="44">
        <f>C23+D23</f>
      </c>
    </row>
    <row r="24" spans="1:5" ht="12.75" customHeight="1">
      <c r="A24" s="43" t="s">
        <v>1649</v>
      </c>
      <c r="B24" s="43" t="s">
        <v>994</v>
      </c>
      <c r="C24" s="44">
        <f>SO02_H00!I3</f>
      </c>
      <c r="D24" s="44">
        <f>SO02_H00!O2</f>
      </c>
      <c r="E24" s="44">
        <f>C24+D24</f>
      </c>
    </row>
    <row r="25" spans="1:5" ht="12.75" customHeight="1">
      <c r="A25" s="43" t="s">
        <v>1700</v>
      </c>
      <c r="B25" s="43" t="s">
        <v>1699</v>
      </c>
      <c r="C25" s="44">
        <f>SO02_J00!I3</f>
      </c>
      <c r="D25" s="44">
        <f>SO02_J00!O2</f>
      </c>
      <c r="E25" s="44">
        <f>C25+D25</f>
      </c>
    </row>
    <row r="26" spans="1:5" ht="12.75" customHeight="1">
      <c r="A26" s="20" t="s">
        <v>2255</v>
      </c>
      <c r="B26" s="20" t="s">
        <v>2256</v>
      </c>
      <c r="C26" s="21">
        <f>0+C27+C28+C29+C30+C31</f>
      </c>
      <c r="D26" s="21">
        <f>0+D27+D28+D29+D30+D31</f>
      </c>
      <c r="E26" s="21">
        <f>0+E27+E28+E29+E30+E31</f>
      </c>
    </row>
    <row r="27" spans="1:5" ht="12.75" customHeight="1">
      <c r="A27" s="43" t="s">
        <v>344</v>
      </c>
      <c r="B27" s="43" t="s">
        <v>343</v>
      </c>
      <c r="C27" s="44">
        <f>'SO03_A00+B00'!I3</f>
      </c>
      <c r="D27" s="44">
        <f>'SO03_A00+B00'!O2</f>
      </c>
      <c r="E27" s="44">
        <f>C27+D27</f>
      </c>
    </row>
    <row r="28" spans="1:5" ht="12.75" customHeight="1">
      <c r="A28" s="43" t="s">
        <v>1361</v>
      </c>
      <c r="B28" s="43" t="s">
        <v>1360</v>
      </c>
      <c r="C28" s="44">
        <f>SO03_D00!I3</f>
      </c>
      <c r="D28" s="44">
        <f>SO03_D00!O2</f>
      </c>
      <c r="E28" s="44">
        <f>C28+D28</f>
      </c>
    </row>
    <row r="29" spans="1:5" ht="12.75" customHeight="1">
      <c r="A29" s="43" t="s">
        <v>1559</v>
      </c>
      <c r="B29" s="43" t="s">
        <v>1558</v>
      </c>
      <c r="C29" s="44">
        <f>SO03_F00!I3</f>
      </c>
      <c r="D29" s="44">
        <f>SO03_F00!O2</f>
      </c>
      <c r="E29" s="44">
        <f>C29+D29</f>
      </c>
    </row>
    <row r="30" spans="1:5" ht="12.75" customHeight="1">
      <c r="A30" s="43" t="s">
        <v>1649</v>
      </c>
      <c r="B30" s="43" t="s">
        <v>994</v>
      </c>
      <c r="C30" s="44">
        <f>SO03_H00!I3</f>
      </c>
      <c r="D30" s="44">
        <f>SO03_H00!O2</f>
      </c>
      <c r="E30" s="44">
        <f>C30+D30</f>
      </c>
    </row>
    <row r="31" spans="1:5" ht="12.75" customHeight="1">
      <c r="A31" s="43" t="s">
        <v>1700</v>
      </c>
      <c r="B31" s="43" t="s">
        <v>1699</v>
      </c>
      <c r="C31" s="44">
        <f>SO03_J00!I3</f>
      </c>
      <c r="D31" s="44">
        <f>SO03_J00!O2</f>
      </c>
      <c r="E31" s="44">
        <f>C31+D31</f>
      </c>
    </row>
    <row r="32" spans="1:5" ht="12.75" customHeight="1">
      <c r="A32" s="20" t="s">
        <v>2767</v>
      </c>
      <c r="B32" s="20" t="s">
        <v>2768</v>
      </c>
      <c r="C32" s="21">
        <f>SO04!I3</f>
      </c>
      <c r="D32" s="21">
        <f>SO04!O2</f>
      </c>
      <c r="E32" s="21">
        <f>C32+D32</f>
      </c>
    </row>
  </sheetData>
  <sheetProtection password="F57F"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0+O9+O42+O87+O108+O161+O238+O363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1698</v>
      </c>
      <c r="I3" s="42">
        <f>0+I9+I42+I87+I108+I161+I238+I363</f>
      </c>
      <c r="O3" t="s">
        <v>18</v>
      </c>
      <c r="P3" t="s">
        <v>22</v>
      </c>
    </row>
    <row r="4" spans="1:16" ht="15" customHeight="1">
      <c r="A4" t="s">
        <v>16</v>
      </c>
      <c r="B4" s="12" t="s">
        <v>338</v>
      </c>
      <c r="C4" s="13" t="s">
        <v>339</v>
      </c>
      <c r="D4" s="1"/>
      <c r="E4" s="14" t="s">
        <v>340</v>
      </c>
      <c r="F4" s="1"/>
      <c r="G4" s="1"/>
      <c r="H4" s="11"/>
      <c r="I4" s="11"/>
      <c r="O4" t="s">
        <v>19</v>
      </c>
      <c r="P4" t="s">
        <v>22</v>
      </c>
    </row>
    <row r="5" spans="1:16" ht="12.75" customHeight="1">
      <c r="A5" t="s">
        <v>341</v>
      </c>
      <c r="B5" s="16" t="s">
        <v>17</v>
      </c>
      <c r="C5" s="17" t="s">
        <v>1698</v>
      </c>
      <c r="D5" s="6"/>
      <c r="E5" s="18" t="s">
        <v>1699</v>
      </c>
      <c r="F5" s="6"/>
      <c r="G5" s="6"/>
      <c r="H5" s="6"/>
      <c r="I5" s="6"/>
      <c r="O5" t="s">
        <v>20</v>
      </c>
      <c r="P5" t="s">
        <v>22</v>
      </c>
    </row>
    <row r="6" spans="1:9" ht="12.75" customHeight="1">
      <c r="A6" s="15" t="s">
        <v>25</v>
      </c>
      <c r="B6" s="15" t="s">
        <v>27</v>
      </c>
      <c r="C6" s="15" t="s">
        <v>28</v>
      </c>
      <c r="D6" s="15" t="s">
        <v>29</v>
      </c>
      <c r="E6" s="15" t="s">
        <v>30</v>
      </c>
      <c r="F6" s="15" t="s">
        <v>32</v>
      </c>
      <c r="G6" s="15" t="s">
        <v>34</v>
      </c>
      <c r="H6" s="15" t="s">
        <v>36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37</v>
      </c>
      <c r="I7" s="15" t="s">
        <v>39</v>
      </c>
    </row>
    <row r="8" spans="1:9" ht="12.75" customHeight="1">
      <c r="A8" s="15" t="s">
        <v>26</v>
      </c>
      <c r="B8" s="15" t="s">
        <v>14</v>
      </c>
      <c r="C8" s="15" t="s">
        <v>22</v>
      </c>
      <c r="D8" s="15" t="s">
        <v>21</v>
      </c>
      <c r="E8" s="15" t="s">
        <v>31</v>
      </c>
      <c r="F8" s="15" t="s">
        <v>33</v>
      </c>
      <c r="G8" s="15" t="s">
        <v>35</v>
      </c>
      <c r="H8" s="15" t="s">
        <v>38</v>
      </c>
      <c r="I8" s="15" t="s">
        <v>40</v>
      </c>
    </row>
    <row r="9" spans="1:18" ht="12.75" customHeight="1">
      <c r="A9" s="19" t="s">
        <v>41</v>
      </c>
      <c r="B9" s="19"/>
      <c r="C9" s="26" t="s">
        <v>1701</v>
      </c>
      <c r="D9" s="19"/>
      <c r="E9" s="27" t="s">
        <v>1702</v>
      </c>
      <c r="F9" s="19"/>
      <c r="G9" s="19"/>
      <c r="H9" s="19"/>
      <c r="I9" s="28">
        <f>0+Q9</f>
      </c>
      <c r="O9">
        <f>0+R9</f>
      </c>
      <c r="Q9">
        <f>0+I10+I14+I18+I22+I26+I30+I34+I38</f>
      </c>
      <c r="R9">
        <f>0+O10+O14+O18+O22+O26+O30+O34+O38</f>
      </c>
    </row>
    <row r="10" spans="1:16" ht="25.5">
      <c r="A10" s="25" t="s">
        <v>43</v>
      </c>
      <c r="B10" s="29" t="s">
        <v>77</v>
      </c>
      <c r="C10" s="29" t="s">
        <v>77</v>
      </c>
      <c r="D10" s="25" t="s">
        <v>45</v>
      </c>
      <c r="E10" s="30" t="s">
        <v>1703</v>
      </c>
      <c r="F10" s="31" t="s">
        <v>61</v>
      </c>
      <c r="G10" s="32">
        <v>1</v>
      </c>
      <c r="H10" s="33">
        <v>0</v>
      </c>
      <c r="I10" s="34">
        <f>ROUND(ROUND(H10,2)*ROUND(G10,3),2)</f>
      </c>
      <c r="O10">
        <f>(I10*21)/100</f>
      </c>
      <c r="P10" t="s">
        <v>22</v>
      </c>
    </row>
    <row r="11" spans="1:5" ht="12.75">
      <c r="A11" s="35" t="s">
        <v>48</v>
      </c>
      <c r="E11" s="36" t="s">
        <v>45</v>
      </c>
    </row>
    <row r="12" spans="1:5" ht="12.75">
      <c r="A12" s="37" t="s">
        <v>49</v>
      </c>
      <c r="E12" s="38" t="s">
        <v>45</v>
      </c>
    </row>
    <row r="13" spans="1:5" ht="12.75">
      <c r="A13" t="s">
        <v>50</v>
      </c>
      <c r="E13" s="36" t="s">
        <v>45</v>
      </c>
    </row>
    <row r="14" spans="1:16" ht="38.25">
      <c r="A14" s="25" t="s">
        <v>43</v>
      </c>
      <c r="B14" s="29" t="s">
        <v>83</v>
      </c>
      <c r="C14" s="29" t="s">
        <v>83</v>
      </c>
      <c r="D14" s="25" t="s">
        <v>45</v>
      </c>
      <c r="E14" s="30" t="s">
        <v>1704</v>
      </c>
      <c r="F14" s="31" t="s">
        <v>61</v>
      </c>
      <c r="G14" s="32">
        <v>0</v>
      </c>
      <c r="H14" s="33">
        <v>0</v>
      </c>
      <c r="I14" s="34">
        <f>ROUND(ROUND(H14,2)*ROUND(G14,3),2)</f>
      </c>
      <c r="O14">
        <f>(I14*21)/100</f>
      </c>
      <c r="P14" t="s">
        <v>22</v>
      </c>
    </row>
    <row r="15" spans="1:5" ht="38.25">
      <c r="A15" s="35" t="s">
        <v>48</v>
      </c>
      <c r="E15" s="36" t="s">
        <v>1705</v>
      </c>
    </row>
    <row r="16" spans="1:5" ht="12.75">
      <c r="A16" s="37" t="s">
        <v>49</v>
      </c>
      <c r="E16" s="38" t="s">
        <v>45</v>
      </c>
    </row>
    <row r="17" spans="1:5" ht="12.75">
      <c r="A17" t="s">
        <v>50</v>
      </c>
      <c r="E17" s="36" t="s">
        <v>45</v>
      </c>
    </row>
    <row r="18" spans="1:16" ht="25.5">
      <c r="A18" s="25" t="s">
        <v>43</v>
      </c>
      <c r="B18" s="29" t="s">
        <v>80</v>
      </c>
      <c r="C18" s="29" t="s">
        <v>80</v>
      </c>
      <c r="D18" s="25" t="s">
        <v>45</v>
      </c>
      <c r="E18" s="30" t="s">
        <v>1706</v>
      </c>
      <c r="F18" s="31" t="s">
        <v>61</v>
      </c>
      <c r="G18" s="32">
        <v>0</v>
      </c>
      <c r="H18" s="33">
        <v>0</v>
      </c>
      <c r="I18" s="34">
        <f>ROUND(ROUND(H18,2)*ROUND(G18,3),2)</f>
      </c>
      <c r="O18">
        <f>(I18*21)/100</f>
      </c>
      <c r="P18" t="s">
        <v>22</v>
      </c>
    </row>
    <row r="19" spans="1:5" ht="12.75">
      <c r="A19" s="35" t="s">
        <v>48</v>
      </c>
      <c r="E19" s="36" t="s">
        <v>45</v>
      </c>
    </row>
    <row r="20" spans="1:5" ht="12.75">
      <c r="A20" s="37" t="s">
        <v>49</v>
      </c>
      <c r="E20" s="38" t="s">
        <v>45</v>
      </c>
    </row>
    <row r="21" spans="1:5" ht="12.75">
      <c r="A21" t="s">
        <v>50</v>
      </c>
      <c r="E21" s="36" t="s">
        <v>45</v>
      </c>
    </row>
    <row r="22" spans="1:16" ht="12.75">
      <c r="A22" s="25" t="s">
        <v>43</v>
      </c>
      <c r="B22" s="29" t="s">
        <v>86</v>
      </c>
      <c r="C22" s="29" t="s">
        <v>86</v>
      </c>
      <c r="D22" s="25" t="s">
        <v>45</v>
      </c>
      <c r="E22" s="30" t="s">
        <v>1707</v>
      </c>
      <c r="F22" s="31" t="s">
        <v>61</v>
      </c>
      <c r="G22" s="32">
        <v>1</v>
      </c>
      <c r="H22" s="33">
        <v>0</v>
      </c>
      <c r="I22" s="34">
        <f>ROUND(ROUND(H22,2)*ROUND(G22,3),2)</f>
      </c>
      <c r="O22">
        <f>(I22*21)/100</f>
      </c>
      <c r="P22" t="s">
        <v>22</v>
      </c>
    </row>
    <row r="23" spans="1:5" ht="12.75">
      <c r="A23" s="35" t="s">
        <v>48</v>
      </c>
      <c r="E23" s="36" t="s">
        <v>45</v>
      </c>
    </row>
    <row r="24" spans="1:5" ht="12.75">
      <c r="A24" s="37" t="s">
        <v>49</v>
      </c>
      <c r="E24" s="38" t="s">
        <v>45</v>
      </c>
    </row>
    <row r="25" spans="1:5" ht="12.75">
      <c r="A25" t="s">
        <v>50</v>
      </c>
      <c r="E25" s="36" t="s">
        <v>45</v>
      </c>
    </row>
    <row r="26" spans="1:16" ht="12.75">
      <c r="A26" s="25" t="s">
        <v>43</v>
      </c>
      <c r="B26" s="29" t="s">
        <v>73</v>
      </c>
      <c r="C26" s="29" t="s">
        <v>73</v>
      </c>
      <c r="D26" s="25" t="s">
        <v>45</v>
      </c>
      <c r="E26" s="30" t="s">
        <v>1708</v>
      </c>
      <c r="F26" s="31" t="s">
        <v>118</v>
      </c>
      <c r="G26" s="32">
        <v>1</v>
      </c>
      <c r="H26" s="33">
        <v>0</v>
      </c>
      <c r="I26" s="34">
        <f>ROUND(ROUND(H26,2)*ROUND(G26,3),2)</f>
      </c>
      <c r="O26">
        <f>(I26*21)/100</f>
      </c>
      <c r="P26" t="s">
        <v>22</v>
      </c>
    </row>
    <row r="27" spans="1:5" ht="12.75">
      <c r="A27" s="35" t="s">
        <v>48</v>
      </c>
      <c r="E27" s="36" t="s">
        <v>45</v>
      </c>
    </row>
    <row r="28" spans="1:5" ht="12.75">
      <c r="A28" s="37" t="s">
        <v>49</v>
      </c>
      <c r="E28" s="38" t="s">
        <v>45</v>
      </c>
    </row>
    <row r="29" spans="1:5" ht="12.75">
      <c r="A29" t="s">
        <v>50</v>
      </c>
      <c r="E29" s="36" t="s">
        <v>45</v>
      </c>
    </row>
    <row r="30" spans="1:16" ht="12.75">
      <c r="A30" s="25" t="s">
        <v>43</v>
      </c>
      <c r="B30" s="29" t="s">
        <v>89</v>
      </c>
      <c r="C30" s="29" t="s">
        <v>89</v>
      </c>
      <c r="D30" s="25" t="s">
        <v>45</v>
      </c>
      <c r="E30" s="30" t="s">
        <v>1709</v>
      </c>
      <c r="F30" s="31" t="s">
        <v>61</v>
      </c>
      <c r="G30" s="32">
        <v>1</v>
      </c>
      <c r="H30" s="33">
        <v>0</v>
      </c>
      <c r="I30" s="34">
        <f>ROUND(ROUND(H30,2)*ROUND(G30,3),2)</f>
      </c>
      <c r="O30">
        <f>(I30*21)/100</f>
      </c>
      <c r="P30" t="s">
        <v>22</v>
      </c>
    </row>
    <row r="31" spans="1:5" ht="12.75">
      <c r="A31" s="35" t="s">
        <v>48</v>
      </c>
      <c r="E31" s="36" t="s">
        <v>45</v>
      </c>
    </row>
    <row r="32" spans="1:5" ht="12.75">
      <c r="A32" s="37" t="s">
        <v>49</v>
      </c>
      <c r="E32" s="38" t="s">
        <v>45</v>
      </c>
    </row>
    <row r="33" spans="1:5" ht="12.75">
      <c r="A33" t="s">
        <v>50</v>
      </c>
      <c r="E33" s="36" t="s">
        <v>45</v>
      </c>
    </row>
    <row r="34" spans="1:16" ht="12.75">
      <c r="A34" s="25" t="s">
        <v>43</v>
      </c>
      <c r="B34" s="29" t="s">
        <v>292</v>
      </c>
      <c r="C34" s="29" t="s">
        <v>292</v>
      </c>
      <c r="D34" s="25" t="s">
        <v>45</v>
      </c>
      <c r="E34" s="30" t="s">
        <v>1710</v>
      </c>
      <c r="F34" s="31" t="s">
        <v>118</v>
      </c>
      <c r="G34" s="32">
        <v>1</v>
      </c>
      <c r="H34" s="33">
        <v>0</v>
      </c>
      <c r="I34" s="34">
        <f>ROUND(ROUND(H34,2)*ROUND(G34,3),2)</f>
      </c>
      <c r="O34">
        <f>(I34*21)/100</f>
      </c>
      <c r="P34" t="s">
        <v>22</v>
      </c>
    </row>
    <row r="35" spans="1:5" ht="12.75">
      <c r="A35" s="35" t="s">
        <v>48</v>
      </c>
      <c r="E35" s="36" t="s">
        <v>45</v>
      </c>
    </row>
    <row r="36" spans="1:5" ht="12.75">
      <c r="A36" s="37" t="s">
        <v>49</v>
      </c>
      <c r="E36" s="38" t="s">
        <v>45</v>
      </c>
    </row>
    <row r="37" spans="1:5" ht="12.75">
      <c r="A37" t="s">
        <v>50</v>
      </c>
      <c r="E37" s="36" t="s">
        <v>45</v>
      </c>
    </row>
    <row r="38" spans="1:16" ht="12.75">
      <c r="A38" s="25" t="s">
        <v>43</v>
      </c>
      <c r="B38" s="29" t="s">
        <v>301</v>
      </c>
      <c r="C38" s="29" t="s">
        <v>301</v>
      </c>
      <c r="D38" s="25" t="s">
        <v>45</v>
      </c>
      <c r="E38" s="30" t="s">
        <v>1711</v>
      </c>
      <c r="F38" s="31" t="s">
        <v>61</v>
      </c>
      <c r="G38" s="32">
        <v>1</v>
      </c>
      <c r="H38" s="33">
        <v>0</v>
      </c>
      <c r="I38" s="34">
        <f>ROUND(ROUND(H38,2)*ROUND(G38,3),2)</f>
      </c>
      <c r="O38">
        <f>(I38*21)/100</f>
      </c>
      <c r="P38" t="s">
        <v>22</v>
      </c>
    </row>
    <row r="39" spans="1:5" ht="12.75">
      <c r="A39" s="35" t="s">
        <v>48</v>
      </c>
      <c r="E39" s="36" t="s">
        <v>45</v>
      </c>
    </row>
    <row r="40" spans="1:5" ht="12.75">
      <c r="A40" s="37" t="s">
        <v>49</v>
      </c>
      <c r="E40" s="38" t="s">
        <v>45</v>
      </c>
    </row>
    <row r="41" spans="1:5" ht="12.75">
      <c r="A41" t="s">
        <v>50</v>
      </c>
      <c r="E41" s="36" t="s">
        <v>45</v>
      </c>
    </row>
    <row r="42" spans="1:18" ht="12.75" customHeight="1">
      <c r="A42" s="6" t="s">
        <v>41</v>
      </c>
      <c r="B42" s="6"/>
      <c r="C42" s="40" t="s">
        <v>1712</v>
      </c>
      <c r="D42" s="6"/>
      <c r="E42" s="27" t="s">
        <v>1713</v>
      </c>
      <c r="F42" s="6"/>
      <c r="G42" s="6"/>
      <c r="H42" s="6"/>
      <c r="I42" s="41">
        <f>0+Q42</f>
      </c>
      <c r="O42">
        <f>0+R42</f>
      </c>
      <c r="Q42">
        <f>0+I43+I47+I51+I55+I59+I63+I67+I71+I75+I79+I83</f>
      </c>
      <c r="R42">
        <f>0+O43+O47+O51+O55+O59+O63+O67+O71+O75+O79+O83</f>
      </c>
    </row>
    <row r="43" spans="1:16" ht="38.25">
      <c r="A43" s="25" t="s">
        <v>43</v>
      </c>
      <c r="B43" s="29" t="s">
        <v>549</v>
      </c>
      <c r="C43" s="29" t="s">
        <v>549</v>
      </c>
      <c r="D43" s="25" t="s">
        <v>45</v>
      </c>
      <c r="E43" s="30" t="s">
        <v>1714</v>
      </c>
      <c r="F43" s="31" t="s">
        <v>61</v>
      </c>
      <c r="G43" s="32">
        <v>1</v>
      </c>
      <c r="H43" s="33">
        <v>0</v>
      </c>
      <c r="I43" s="34">
        <f>ROUND(ROUND(H43,2)*ROUND(G43,3),2)</f>
      </c>
      <c r="O43">
        <f>(I43*21)/100</f>
      </c>
      <c r="P43" t="s">
        <v>22</v>
      </c>
    </row>
    <row r="44" spans="1:5" ht="38.25">
      <c r="A44" s="35" t="s">
        <v>48</v>
      </c>
      <c r="E44" s="36" t="s">
        <v>1715</v>
      </c>
    </row>
    <row r="45" spans="1:5" ht="12.75">
      <c r="A45" s="37" t="s">
        <v>49</v>
      </c>
      <c r="E45" s="38" t="s">
        <v>45</v>
      </c>
    </row>
    <row r="46" spans="1:5" ht="12.75">
      <c r="A46" t="s">
        <v>50</v>
      </c>
      <c r="E46" s="36" t="s">
        <v>45</v>
      </c>
    </row>
    <row r="47" spans="1:16" ht="38.25">
      <c r="A47" s="25" t="s">
        <v>43</v>
      </c>
      <c r="B47" s="29" t="s">
        <v>553</v>
      </c>
      <c r="C47" s="29" t="s">
        <v>553</v>
      </c>
      <c r="D47" s="25" t="s">
        <v>45</v>
      </c>
      <c r="E47" s="30" t="s">
        <v>1716</v>
      </c>
      <c r="F47" s="31" t="s">
        <v>61</v>
      </c>
      <c r="G47" s="32">
        <v>0</v>
      </c>
      <c r="H47" s="33">
        <v>0</v>
      </c>
      <c r="I47" s="34">
        <f>ROUND(ROUND(H47,2)*ROUND(G47,3),2)</f>
      </c>
      <c r="O47">
        <f>(I47*21)/100</f>
      </c>
      <c r="P47" t="s">
        <v>22</v>
      </c>
    </row>
    <row r="48" spans="1:5" ht="38.25">
      <c r="A48" s="35" t="s">
        <v>48</v>
      </c>
      <c r="E48" s="36" t="s">
        <v>1717</v>
      </c>
    </row>
    <row r="49" spans="1:5" ht="12.75">
      <c r="A49" s="37" t="s">
        <v>49</v>
      </c>
      <c r="E49" s="38" t="s">
        <v>45</v>
      </c>
    </row>
    <row r="50" spans="1:5" ht="12.75">
      <c r="A50" t="s">
        <v>50</v>
      </c>
      <c r="E50" s="36" t="s">
        <v>45</v>
      </c>
    </row>
    <row r="51" spans="1:16" ht="38.25">
      <c r="A51" s="25" t="s">
        <v>43</v>
      </c>
      <c r="B51" s="29" t="s">
        <v>557</v>
      </c>
      <c r="C51" s="29" t="s">
        <v>557</v>
      </c>
      <c r="D51" s="25" t="s">
        <v>45</v>
      </c>
      <c r="E51" s="30" t="s">
        <v>1718</v>
      </c>
      <c r="F51" s="31" t="s">
        <v>61</v>
      </c>
      <c r="G51" s="32">
        <v>1</v>
      </c>
      <c r="H51" s="33">
        <v>0</v>
      </c>
      <c r="I51" s="34">
        <f>ROUND(ROUND(H51,2)*ROUND(G51,3),2)</f>
      </c>
      <c r="O51">
        <f>(I51*21)/100</f>
      </c>
      <c r="P51" t="s">
        <v>22</v>
      </c>
    </row>
    <row r="52" spans="1:5" ht="25.5">
      <c r="A52" s="35" t="s">
        <v>48</v>
      </c>
      <c r="E52" s="36" t="s">
        <v>1719</v>
      </c>
    </row>
    <row r="53" spans="1:5" ht="12.75">
      <c r="A53" s="37" t="s">
        <v>49</v>
      </c>
      <c r="E53" s="38" t="s">
        <v>45</v>
      </c>
    </row>
    <row r="54" spans="1:5" ht="12.75">
      <c r="A54" t="s">
        <v>50</v>
      </c>
      <c r="E54" s="36" t="s">
        <v>45</v>
      </c>
    </row>
    <row r="55" spans="1:16" ht="25.5">
      <c r="A55" s="25" t="s">
        <v>43</v>
      </c>
      <c r="B55" s="29" t="s">
        <v>560</v>
      </c>
      <c r="C55" s="29" t="s">
        <v>560</v>
      </c>
      <c r="D55" s="25" t="s">
        <v>45</v>
      </c>
      <c r="E55" s="30" t="s">
        <v>1720</v>
      </c>
      <c r="F55" s="31" t="s">
        <v>118</v>
      </c>
      <c r="G55" s="32">
        <v>1</v>
      </c>
      <c r="H55" s="33">
        <v>0</v>
      </c>
      <c r="I55" s="34">
        <f>ROUND(ROUND(H55,2)*ROUND(G55,3),2)</f>
      </c>
      <c r="O55">
        <f>(I55*21)/100</f>
      </c>
      <c r="P55" t="s">
        <v>22</v>
      </c>
    </row>
    <row r="56" spans="1:5" ht="12.75">
      <c r="A56" s="35" t="s">
        <v>48</v>
      </c>
      <c r="E56" s="36" t="s">
        <v>45</v>
      </c>
    </row>
    <row r="57" spans="1:5" ht="12.75">
      <c r="A57" s="37" t="s">
        <v>49</v>
      </c>
      <c r="E57" s="38" t="s">
        <v>45</v>
      </c>
    </row>
    <row r="58" spans="1:5" ht="12.75">
      <c r="A58" t="s">
        <v>50</v>
      </c>
      <c r="E58" s="36" t="s">
        <v>45</v>
      </c>
    </row>
    <row r="59" spans="1:16" ht="12.75">
      <c r="A59" s="25" t="s">
        <v>43</v>
      </c>
      <c r="B59" s="29" t="s">
        <v>541</v>
      </c>
      <c r="C59" s="29" t="s">
        <v>541</v>
      </c>
      <c r="D59" s="25" t="s">
        <v>45</v>
      </c>
      <c r="E59" s="30" t="s">
        <v>1721</v>
      </c>
      <c r="F59" s="31" t="s">
        <v>61</v>
      </c>
      <c r="G59" s="32">
        <v>12</v>
      </c>
      <c r="H59" s="33">
        <v>0</v>
      </c>
      <c r="I59" s="34">
        <f>ROUND(ROUND(H59,2)*ROUND(G59,3),2)</f>
      </c>
      <c r="O59">
        <f>(I59*21)/100</f>
      </c>
      <c r="P59" t="s">
        <v>22</v>
      </c>
    </row>
    <row r="60" spans="1:5" ht="12.75">
      <c r="A60" s="35" t="s">
        <v>48</v>
      </c>
      <c r="E60" s="36" t="s">
        <v>45</v>
      </c>
    </row>
    <row r="61" spans="1:5" ht="12.75">
      <c r="A61" s="37" t="s">
        <v>49</v>
      </c>
      <c r="E61" s="38" t="s">
        <v>45</v>
      </c>
    </row>
    <row r="62" spans="1:5" ht="12.75">
      <c r="A62" t="s">
        <v>50</v>
      </c>
      <c r="E62" s="36" t="s">
        <v>45</v>
      </c>
    </row>
    <row r="63" spans="1:16" ht="12.75">
      <c r="A63" s="25" t="s">
        <v>43</v>
      </c>
      <c r="B63" s="29" t="s">
        <v>510</v>
      </c>
      <c r="C63" s="29" t="s">
        <v>510</v>
      </c>
      <c r="D63" s="25" t="s">
        <v>45</v>
      </c>
      <c r="E63" s="30" t="s">
        <v>1722</v>
      </c>
      <c r="F63" s="31" t="s">
        <v>61</v>
      </c>
      <c r="G63" s="32">
        <v>12</v>
      </c>
      <c r="H63" s="33">
        <v>0</v>
      </c>
      <c r="I63" s="34">
        <f>ROUND(ROUND(H63,2)*ROUND(G63,3),2)</f>
      </c>
      <c r="O63">
        <f>(I63*21)/100</f>
      </c>
      <c r="P63" t="s">
        <v>22</v>
      </c>
    </row>
    <row r="64" spans="1:5" ht="12.75">
      <c r="A64" s="35" t="s">
        <v>48</v>
      </c>
      <c r="E64" s="36" t="s">
        <v>45</v>
      </c>
    </row>
    <row r="65" spans="1:5" ht="12.75">
      <c r="A65" s="37" t="s">
        <v>49</v>
      </c>
      <c r="E65" s="38" t="s">
        <v>45</v>
      </c>
    </row>
    <row r="66" spans="1:5" ht="12.75">
      <c r="A66" t="s">
        <v>50</v>
      </c>
      <c r="E66" s="36" t="s">
        <v>45</v>
      </c>
    </row>
    <row r="67" spans="1:16" ht="12.75">
      <c r="A67" s="25" t="s">
        <v>43</v>
      </c>
      <c r="B67" s="29" t="s">
        <v>514</v>
      </c>
      <c r="C67" s="29" t="s">
        <v>514</v>
      </c>
      <c r="D67" s="25" t="s">
        <v>45</v>
      </c>
      <c r="E67" s="30" t="s">
        <v>1723</v>
      </c>
      <c r="F67" s="31" t="s">
        <v>118</v>
      </c>
      <c r="G67" s="32">
        <v>12</v>
      </c>
      <c r="H67" s="33">
        <v>0</v>
      </c>
      <c r="I67" s="34">
        <f>ROUND(ROUND(H67,2)*ROUND(G67,3),2)</f>
      </c>
      <c r="O67">
        <f>(I67*21)/100</f>
      </c>
      <c r="P67" t="s">
        <v>22</v>
      </c>
    </row>
    <row r="68" spans="1:5" ht="12.75">
      <c r="A68" s="35" t="s">
        <v>48</v>
      </c>
      <c r="E68" s="36" t="s">
        <v>45</v>
      </c>
    </row>
    <row r="69" spans="1:5" ht="12.75">
      <c r="A69" s="37" t="s">
        <v>49</v>
      </c>
      <c r="E69" s="38" t="s">
        <v>45</v>
      </c>
    </row>
    <row r="70" spans="1:5" ht="12.75">
      <c r="A70" t="s">
        <v>50</v>
      </c>
      <c r="E70" s="36" t="s">
        <v>45</v>
      </c>
    </row>
    <row r="71" spans="1:16" ht="12.75">
      <c r="A71" s="25" t="s">
        <v>43</v>
      </c>
      <c r="B71" s="29" t="s">
        <v>518</v>
      </c>
      <c r="C71" s="29" t="s">
        <v>518</v>
      </c>
      <c r="D71" s="25" t="s">
        <v>45</v>
      </c>
      <c r="E71" s="30" t="s">
        <v>1724</v>
      </c>
      <c r="F71" s="31" t="s">
        <v>118</v>
      </c>
      <c r="G71" s="32">
        <v>1</v>
      </c>
      <c r="H71" s="33">
        <v>0</v>
      </c>
      <c r="I71" s="34">
        <f>ROUND(ROUND(H71,2)*ROUND(G71,3),2)</f>
      </c>
      <c r="O71">
        <f>(I71*21)/100</f>
      </c>
      <c r="P71" t="s">
        <v>22</v>
      </c>
    </row>
    <row r="72" spans="1:5" ht="12.75">
      <c r="A72" s="35" t="s">
        <v>48</v>
      </c>
      <c r="E72" s="36" t="s">
        <v>45</v>
      </c>
    </row>
    <row r="73" spans="1:5" ht="12.75">
      <c r="A73" s="37" t="s">
        <v>49</v>
      </c>
      <c r="E73" s="38" t="s">
        <v>45</v>
      </c>
    </row>
    <row r="74" spans="1:5" ht="12.75">
      <c r="A74" t="s">
        <v>50</v>
      </c>
      <c r="E74" s="36" t="s">
        <v>45</v>
      </c>
    </row>
    <row r="75" spans="1:16" ht="12.75">
      <c r="A75" s="25" t="s">
        <v>43</v>
      </c>
      <c r="B75" s="29" t="s">
        <v>523</v>
      </c>
      <c r="C75" s="29" t="s">
        <v>523</v>
      </c>
      <c r="D75" s="25" t="s">
        <v>45</v>
      </c>
      <c r="E75" s="30" t="s">
        <v>1709</v>
      </c>
      <c r="F75" s="31" t="s">
        <v>61</v>
      </c>
      <c r="G75" s="32">
        <v>1</v>
      </c>
      <c r="H75" s="33">
        <v>0</v>
      </c>
      <c r="I75" s="34">
        <f>ROUND(ROUND(H75,2)*ROUND(G75,3),2)</f>
      </c>
      <c r="O75">
        <f>(I75*21)/100</f>
      </c>
      <c r="P75" t="s">
        <v>22</v>
      </c>
    </row>
    <row r="76" spans="1:5" ht="12.75">
      <c r="A76" s="35" t="s">
        <v>48</v>
      </c>
      <c r="E76" s="36" t="s">
        <v>45</v>
      </c>
    </row>
    <row r="77" spans="1:5" ht="12.75">
      <c r="A77" s="37" t="s">
        <v>49</v>
      </c>
      <c r="E77" s="38" t="s">
        <v>45</v>
      </c>
    </row>
    <row r="78" spans="1:5" ht="12.75">
      <c r="A78" t="s">
        <v>50</v>
      </c>
      <c r="E78" s="36" t="s">
        <v>45</v>
      </c>
    </row>
    <row r="79" spans="1:16" ht="12.75">
      <c r="A79" s="25" t="s">
        <v>43</v>
      </c>
      <c r="B79" s="29" t="s">
        <v>526</v>
      </c>
      <c r="C79" s="29" t="s">
        <v>526</v>
      </c>
      <c r="D79" s="25" t="s">
        <v>45</v>
      </c>
      <c r="E79" s="30" t="s">
        <v>1725</v>
      </c>
      <c r="F79" s="31" t="s">
        <v>61</v>
      </c>
      <c r="G79" s="32">
        <v>1</v>
      </c>
      <c r="H79" s="33">
        <v>0</v>
      </c>
      <c r="I79" s="34">
        <f>ROUND(ROUND(H79,2)*ROUND(G79,3),2)</f>
      </c>
      <c r="O79">
        <f>(I79*21)/100</f>
      </c>
      <c r="P79" t="s">
        <v>22</v>
      </c>
    </row>
    <row r="80" spans="1:5" ht="12.75">
      <c r="A80" s="35" t="s">
        <v>48</v>
      </c>
      <c r="E80" s="36" t="s">
        <v>45</v>
      </c>
    </row>
    <row r="81" spans="1:5" ht="12.75">
      <c r="A81" s="37" t="s">
        <v>49</v>
      </c>
      <c r="E81" s="38" t="s">
        <v>45</v>
      </c>
    </row>
    <row r="82" spans="1:5" ht="12.75">
      <c r="A82" t="s">
        <v>50</v>
      </c>
      <c r="E82" s="36" t="s">
        <v>45</v>
      </c>
    </row>
    <row r="83" spans="1:16" ht="12.75">
      <c r="A83" s="25" t="s">
        <v>43</v>
      </c>
      <c r="B83" s="29" t="s">
        <v>530</v>
      </c>
      <c r="C83" s="29" t="s">
        <v>530</v>
      </c>
      <c r="D83" s="25" t="s">
        <v>45</v>
      </c>
      <c r="E83" s="30" t="s">
        <v>1711</v>
      </c>
      <c r="F83" s="31" t="s">
        <v>61</v>
      </c>
      <c r="G83" s="32">
        <v>1</v>
      </c>
      <c r="H83" s="33">
        <v>0</v>
      </c>
      <c r="I83" s="34">
        <f>ROUND(ROUND(H83,2)*ROUND(G83,3),2)</f>
      </c>
      <c r="O83">
        <f>(I83*21)/100</f>
      </c>
      <c r="P83" t="s">
        <v>22</v>
      </c>
    </row>
    <row r="84" spans="1:5" ht="12.75">
      <c r="A84" s="35" t="s">
        <v>48</v>
      </c>
      <c r="E84" s="36" t="s">
        <v>45</v>
      </c>
    </row>
    <row r="85" spans="1:5" ht="12.75">
      <c r="A85" s="37" t="s">
        <v>49</v>
      </c>
      <c r="E85" s="38" t="s">
        <v>45</v>
      </c>
    </row>
    <row r="86" spans="1:5" ht="12.75">
      <c r="A86" t="s">
        <v>50</v>
      </c>
      <c r="E86" s="36" t="s">
        <v>45</v>
      </c>
    </row>
    <row r="87" spans="1:18" ht="12.75" customHeight="1">
      <c r="A87" s="6" t="s">
        <v>41</v>
      </c>
      <c r="B87" s="6"/>
      <c r="C87" s="40" t="s">
        <v>1726</v>
      </c>
      <c r="D87" s="6"/>
      <c r="E87" s="27" t="s">
        <v>1727</v>
      </c>
      <c r="F87" s="6"/>
      <c r="G87" s="6"/>
      <c r="H87" s="6"/>
      <c r="I87" s="41">
        <f>0+Q87</f>
      </c>
      <c r="O87">
        <f>0+R87</f>
      </c>
      <c r="Q87">
        <f>0+I88+I92+I96+I100+I104</f>
      </c>
      <c r="R87">
        <f>0+O88+O92+O96+O100+O104</f>
      </c>
    </row>
    <row r="88" spans="1:16" ht="12.75">
      <c r="A88" s="25" t="s">
        <v>43</v>
      </c>
      <c r="B88" s="29" t="s">
        <v>283</v>
      </c>
      <c r="C88" s="29" t="s">
        <v>283</v>
      </c>
      <c r="D88" s="25" t="s">
        <v>45</v>
      </c>
      <c r="E88" s="30" t="s">
        <v>1728</v>
      </c>
      <c r="F88" s="31" t="s">
        <v>61</v>
      </c>
      <c r="G88" s="32">
        <v>24</v>
      </c>
      <c r="H88" s="33">
        <v>0</v>
      </c>
      <c r="I88" s="34">
        <f>ROUND(ROUND(H88,2)*ROUND(G88,3),2)</f>
      </c>
      <c r="O88">
        <f>(I88*21)/100</f>
      </c>
      <c r="P88" t="s">
        <v>22</v>
      </c>
    </row>
    <row r="89" spans="1:5" ht="12.75">
      <c r="A89" s="35" t="s">
        <v>48</v>
      </c>
      <c r="E89" s="36" t="s">
        <v>45</v>
      </c>
    </row>
    <row r="90" spans="1:5" ht="12.75">
      <c r="A90" s="37" t="s">
        <v>49</v>
      </c>
      <c r="E90" s="38" t="s">
        <v>45</v>
      </c>
    </row>
    <row r="91" spans="1:5" ht="12.75">
      <c r="A91" t="s">
        <v>50</v>
      </c>
      <c r="E91" s="36" t="s">
        <v>45</v>
      </c>
    </row>
    <row r="92" spans="1:16" ht="12.75">
      <c r="A92" s="25" t="s">
        <v>43</v>
      </c>
      <c r="B92" s="29" t="s">
        <v>272</v>
      </c>
      <c r="C92" s="29" t="s">
        <v>272</v>
      </c>
      <c r="D92" s="25" t="s">
        <v>45</v>
      </c>
      <c r="E92" s="30" t="s">
        <v>1708</v>
      </c>
      <c r="F92" s="31" t="s">
        <v>118</v>
      </c>
      <c r="G92" s="32">
        <v>1</v>
      </c>
      <c r="H92" s="33">
        <v>0</v>
      </c>
      <c r="I92" s="34">
        <f>ROUND(ROUND(H92,2)*ROUND(G92,3),2)</f>
      </c>
      <c r="O92">
        <f>(I92*21)/100</f>
      </c>
      <c r="P92" t="s">
        <v>22</v>
      </c>
    </row>
    <row r="93" spans="1:5" ht="12.75">
      <c r="A93" s="35" t="s">
        <v>48</v>
      </c>
      <c r="E93" s="36" t="s">
        <v>45</v>
      </c>
    </row>
    <row r="94" spans="1:5" ht="12.75">
      <c r="A94" s="37" t="s">
        <v>49</v>
      </c>
      <c r="E94" s="38" t="s">
        <v>45</v>
      </c>
    </row>
    <row r="95" spans="1:5" ht="12.75">
      <c r="A95" t="s">
        <v>50</v>
      </c>
      <c r="E95" s="36" t="s">
        <v>45</v>
      </c>
    </row>
    <row r="96" spans="1:16" ht="12.75">
      <c r="A96" s="25" t="s">
        <v>43</v>
      </c>
      <c r="B96" s="29" t="s">
        <v>266</v>
      </c>
      <c r="C96" s="29" t="s">
        <v>266</v>
      </c>
      <c r="D96" s="25" t="s">
        <v>45</v>
      </c>
      <c r="E96" s="30" t="s">
        <v>1729</v>
      </c>
      <c r="F96" s="31" t="s">
        <v>61</v>
      </c>
      <c r="G96" s="32">
        <v>1</v>
      </c>
      <c r="H96" s="33">
        <v>0</v>
      </c>
      <c r="I96" s="34">
        <f>ROUND(ROUND(H96,2)*ROUND(G96,3),2)</f>
      </c>
      <c r="O96">
        <f>(I96*21)/100</f>
      </c>
      <c r="P96" t="s">
        <v>22</v>
      </c>
    </row>
    <row r="97" spans="1:5" ht="12.75">
      <c r="A97" s="35" t="s">
        <v>48</v>
      </c>
      <c r="E97" s="36" t="s">
        <v>45</v>
      </c>
    </row>
    <row r="98" spans="1:5" ht="12.75">
      <c r="A98" s="37" t="s">
        <v>49</v>
      </c>
      <c r="E98" s="38" t="s">
        <v>45</v>
      </c>
    </row>
    <row r="99" spans="1:5" ht="12.75">
      <c r="A99" t="s">
        <v>50</v>
      </c>
      <c r="E99" s="36" t="s">
        <v>45</v>
      </c>
    </row>
    <row r="100" spans="1:16" ht="12.75">
      <c r="A100" s="25" t="s">
        <v>43</v>
      </c>
      <c r="B100" s="29" t="s">
        <v>200</v>
      </c>
      <c r="C100" s="29" t="s">
        <v>200</v>
      </c>
      <c r="D100" s="25" t="s">
        <v>45</v>
      </c>
      <c r="E100" s="30" t="s">
        <v>1730</v>
      </c>
      <c r="F100" s="31" t="s">
        <v>118</v>
      </c>
      <c r="G100" s="32">
        <v>1</v>
      </c>
      <c r="H100" s="33">
        <v>0</v>
      </c>
      <c r="I100" s="34">
        <f>ROUND(ROUND(H100,2)*ROUND(G100,3),2)</f>
      </c>
      <c r="O100">
        <f>(I100*21)/100</f>
      </c>
      <c r="P100" t="s">
        <v>22</v>
      </c>
    </row>
    <row r="101" spans="1:5" ht="12.75">
      <c r="A101" s="35" t="s">
        <v>48</v>
      </c>
      <c r="E101" s="36" t="s">
        <v>45</v>
      </c>
    </row>
    <row r="102" spans="1:5" ht="12.75">
      <c r="A102" s="37" t="s">
        <v>49</v>
      </c>
      <c r="E102" s="38" t="s">
        <v>45</v>
      </c>
    </row>
    <row r="103" spans="1:5" ht="12.75">
      <c r="A103" t="s">
        <v>50</v>
      </c>
      <c r="E103" s="36" t="s">
        <v>45</v>
      </c>
    </row>
    <row r="104" spans="1:16" ht="12.75">
      <c r="A104" s="25" t="s">
        <v>43</v>
      </c>
      <c r="B104" s="29" t="s">
        <v>288</v>
      </c>
      <c r="C104" s="29" t="s">
        <v>288</v>
      </c>
      <c r="D104" s="25" t="s">
        <v>45</v>
      </c>
      <c r="E104" s="30" t="s">
        <v>1711</v>
      </c>
      <c r="F104" s="31" t="s">
        <v>61</v>
      </c>
      <c r="G104" s="32">
        <v>1</v>
      </c>
      <c r="H104" s="33">
        <v>0</v>
      </c>
      <c r="I104" s="34">
        <f>ROUND(ROUND(H104,2)*ROUND(G104,3),2)</f>
      </c>
      <c r="O104">
        <f>(I104*21)/100</f>
      </c>
      <c r="P104" t="s">
        <v>22</v>
      </c>
    </row>
    <row r="105" spans="1:5" ht="12.75">
      <c r="A105" s="35" t="s">
        <v>48</v>
      </c>
      <c r="E105" s="36" t="s">
        <v>45</v>
      </c>
    </row>
    <row r="106" spans="1:5" ht="12.75">
      <c r="A106" s="37" t="s">
        <v>49</v>
      </c>
      <c r="E106" s="38" t="s">
        <v>45</v>
      </c>
    </row>
    <row r="107" spans="1:5" ht="12.75">
      <c r="A107" t="s">
        <v>50</v>
      </c>
      <c r="E107" s="36" t="s">
        <v>45</v>
      </c>
    </row>
    <row r="108" spans="1:18" ht="12.75" customHeight="1">
      <c r="A108" s="6" t="s">
        <v>41</v>
      </c>
      <c r="B108" s="6"/>
      <c r="C108" s="40" t="s">
        <v>1731</v>
      </c>
      <c r="D108" s="6"/>
      <c r="E108" s="27" t="s">
        <v>1732</v>
      </c>
      <c r="F108" s="6"/>
      <c r="G108" s="6"/>
      <c r="H108" s="6"/>
      <c r="I108" s="41">
        <f>0+Q108</f>
      </c>
      <c r="O108">
        <f>0+R108</f>
      </c>
      <c r="Q108">
        <f>0+I109+I113+I117+I121+I125+I129+I133+I137+I141+I145+I149+I153+I157</f>
      </c>
      <c r="R108">
        <f>0+O109+O113+O117+O121+O125+O129+O133+O137+O141+O145+O149+O153+O157</f>
      </c>
    </row>
    <row r="109" spans="1:16" ht="25.5">
      <c r="A109" s="25" t="s">
        <v>43</v>
      </c>
      <c r="B109" s="29" t="s">
        <v>533</v>
      </c>
      <c r="C109" s="29" t="s">
        <v>533</v>
      </c>
      <c r="D109" s="25" t="s">
        <v>45</v>
      </c>
      <c r="E109" s="30" t="s">
        <v>1733</v>
      </c>
      <c r="F109" s="31" t="s">
        <v>61</v>
      </c>
      <c r="G109" s="32">
        <v>1</v>
      </c>
      <c r="H109" s="33">
        <v>0</v>
      </c>
      <c r="I109" s="34">
        <f>ROUND(ROUND(H109,2)*ROUND(G109,3),2)</f>
      </c>
      <c r="O109">
        <f>(I109*21)/100</f>
      </c>
      <c r="P109" t="s">
        <v>22</v>
      </c>
    </row>
    <row r="110" spans="1:5" ht="12.75">
      <c r="A110" s="35" t="s">
        <v>48</v>
      </c>
      <c r="E110" s="36" t="s">
        <v>45</v>
      </c>
    </row>
    <row r="111" spans="1:5" ht="12.75">
      <c r="A111" s="37" t="s">
        <v>49</v>
      </c>
      <c r="E111" s="38" t="s">
        <v>45</v>
      </c>
    </row>
    <row r="112" spans="1:5" ht="12.75">
      <c r="A112" t="s">
        <v>50</v>
      </c>
      <c r="E112" s="36" t="s">
        <v>45</v>
      </c>
    </row>
    <row r="113" spans="1:16" ht="12.75">
      <c r="A113" s="25" t="s">
        <v>43</v>
      </c>
      <c r="B113" s="29" t="s">
        <v>537</v>
      </c>
      <c r="C113" s="29" t="s">
        <v>537</v>
      </c>
      <c r="D113" s="25" t="s">
        <v>45</v>
      </c>
      <c r="E113" s="30" t="s">
        <v>1734</v>
      </c>
      <c r="F113" s="31" t="s">
        <v>61</v>
      </c>
      <c r="G113" s="32">
        <v>5</v>
      </c>
      <c r="H113" s="33">
        <v>0</v>
      </c>
      <c r="I113" s="34">
        <f>ROUND(ROUND(H113,2)*ROUND(G113,3),2)</f>
      </c>
      <c r="O113">
        <f>(I113*21)/100</f>
      </c>
      <c r="P113" t="s">
        <v>22</v>
      </c>
    </row>
    <row r="114" spans="1:5" ht="12.75">
      <c r="A114" s="35" t="s">
        <v>48</v>
      </c>
      <c r="E114" s="36" t="s">
        <v>45</v>
      </c>
    </row>
    <row r="115" spans="1:5" ht="12.75">
      <c r="A115" s="37" t="s">
        <v>49</v>
      </c>
      <c r="E115" s="38" t="s">
        <v>45</v>
      </c>
    </row>
    <row r="116" spans="1:5" ht="12.75">
      <c r="A116" t="s">
        <v>50</v>
      </c>
      <c r="E116" s="36" t="s">
        <v>45</v>
      </c>
    </row>
    <row r="117" spans="1:16" ht="12.75">
      <c r="A117" s="25" t="s">
        <v>43</v>
      </c>
      <c r="B117" s="29" t="s">
        <v>545</v>
      </c>
      <c r="C117" s="29" t="s">
        <v>545</v>
      </c>
      <c r="D117" s="25" t="s">
        <v>45</v>
      </c>
      <c r="E117" s="30" t="s">
        <v>1735</v>
      </c>
      <c r="F117" s="31" t="s">
        <v>61</v>
      </c>
      <c r="G117" s="32">
        <v>5</v>
      </c>
      <c r="H117" s="33">
        <v>0</v>
      </c>
      <c r="I117" s="34">
        <f>ROUND(ROUND(H117,2)*ROUND(G117,3),2)</f>
      </c>
      <c r="O117">
        <f>(I117*21)/100</f>
      </c>
      <c r="P117" t="s">
        <v>22</v>
      </c>
    </row>
    <row r="118" spans="1:5" ht="12.75">
      <c r="A118" s="35" t="s">
        <v>48</v>
      </c>
      <c r="E118" s="36" t="s">
        <v>45</v>
      </c>
    </row>
    <row r="119" spans="1:5" ht="12.75">
      <c r="A119" s="37" t="s">
        <v>49</v>
      </c>
      <c r="E119" s="38" t="s">
        <v>45</v>
      </c>
    </row>
    <row r="120" spans="1:5" ht="12.75">
      <c r="A120" t="s">
        <v>50</v>
      </c>
      <c r="E120" s="36" t="s">
        <v>45</v>
      </c>
    </row>
    <row r="121" spans="1:16" ht="25.5">
      <c r="A121" s="25" t="s">
        <v>43</v>
      </c>
      <c r="B121" s="29" t="s">
        <v>565</v>
      </c>
      <c r="C121" s="29" t="s">
        <v>565</v>
      </c>
      <c r="D121" s="25" t="s">
        <v>45</v>
      </c>
      <c r="E121" s="30" t="s">
        <v>1736</v>
      </c>
      <c r="F121" s="31" t="s">
        <v>61</v>
      </c>
      <c r="G121" s="32">
        <v>3</v>
      </c>
      <c r="H121" s="33">
        <v>0</v>
      </c>
      <c r="I121" s="34">
        <f>ROUND(ROUND(H121,2)*ROUND(G121,3),2)</f>
      </c>
      <c r="O121">
        <f>(I121*21)/100</f>
      </c>
      <c r="P121" t="s">
        <v>22</v>
      </c>
    </row>
    <row r="122" spans="1:5" ht="12.75">
      <c r="A122" s="35" t="s">
        <v>48</v>
      </c>
      <c r="E122" s="36" t="s">
        <v>45</v>
      </c>
    </row>
    <row r="123" spans="1:5" ht="12.75">
      <c r="A123" s="37" t="s">
        <v>49</v>
      </c>
      <c r="E123" s="38" t="s">
        <v>45</v>
      </c>
    </row>
    <row r="124" spans="1:5" ht="12.75">
      <c r="A124" t="s">
        <v>50</v>
      </c>
      <c r="E124" s="36" t="s">
        <v>45</v>
      </c>
    </row>
    <row r="125" spans="1:16" ht="38.25">
      <c r="A125" s="25" t="s">
        <v>43</v>
      </c>
      <c r="B125" s="29" t="s">
        <v>569</v>
      </c>
      <c r="C125" s="29" t="s">
        <v>569</v>
      </c>
      <c r="D125" s="25" t="s">
        <v>45</v>
      </c>
      <c r="E125" s="30" t="s">
        <v>1737</v>
      </c>
      <c r="F125" s="31" t="s">
        <v>61</v>
      </c>
      <c r="G125" s="32">
        <v>0</v>
      </c>
      <c r="H125" s="33">
        <v>0</v>
      </c>
      <c r="I125" s="34">
        <f>ROUND(ROUND(H125,2)*ROUND(G125,3),2)</f>
      </c>
      <c r="O125">
        <f>(I125*21)/100</f>
      </c>
      <c r="P125" t="s">
        <v>22</v>
      </c>
    </row>
    <row r="126" spans="1:5" ht="25.5">
      <c r="A126" s="35" t="s">
        <v>48</v>
      </c>
      <c r="E126" s="36" t="s">
        <v>1738</v>
      </c>
    </row>
    <row r="127" spans="1:5" ht="12.75">
      <c r="A127" s="37" t="s">
        <v>49</v>
      </c>
      <c r="E127" s="38" t="s">
        <v>45</v>
      </c>
    </row>
    <row r="128" spans="1:5" ht="12.75">
      <c r="A128" t="s">
        <v>50</v>
      </c>
      <c r="E128" s="36" t="s">
        <v>45</v>
      </c>
    </row>
    <row r="129" spans="1:16" ht="25.5">
      <c r="A129" s="25" t="s">
        <v>43</v>
      </c>
      <c r="B129" s="29" t="s">
        <v>574</v>
      </c>
      <c r="C129" s="29" t="s">
        <v>574</v>
      </c>
      <c r="D129" s="25" t="s">
        <v>45</v>
      </c>
      <c r="E129" s="30" t="s">
        <v>1739</v>
      </c>
      <c r="F129" s="31" t="s">
        <v>118</v>
      </c>
      <c r="G129" s="32">
        <v>1</v>
      </c>
      <c r="H129" s="33">
        <v>0</v>
      </c>
      <c r="I129" s="34">
        <f>ROUND(ROUND(H129,2)*ROUND(G129,3),2)</f>
      </c>
      <c r="O129">
        <f>(I129*21)/100</f>
      </c>
      <c r="P129" t="s">
        <v>22</v>
      </c>
    </row>
    <row r="130" spans="1:5" ht="12.75">
      <c r="A130" s="35" t="s">
        <v>48</v>
      </c>
      <c r="E130" s="36" t="s">
        <v>45</v>
      </c>
    </row>
    <row r="131" spans="1:5" ht="12.75">
      <c r="A131" s="37" t="s">
        <v>49</v>
      </c>
      <c r="E131" s="38" t="s">
        <v>45</v>
      </c>
    </row>
    <row r="132" spans="1:5" ht="12.75">
      <c r="A132" t="s">
        <v>50</v>
      </c>
      <c r="E132" s="36" t="s">
        <v>45</v>
      </c>
    </row>
    <row r="133" spans="1:16" ht="12.75">
      <c r="A133" s="25" t="s">
        <v>43</v>
      </c>
      <c r="B133" s="29" t="s">
        <v>585</v>
      </c>
      <c r="C133" s="29" t="s">
        <v>585</v>
      </c>
      <c r="D133" s="25" t="s">
        <v>45</v>
      </c>
      <c r="E133" s="30" t="s">
        <v>1740</v>
      </c>
      <c r="F133" s="31" t="s">
        <v>118</v>
      </c>
      <c r="G133" s="32">
        <v>1</v>
      </c>
      <c r="H133" s="33">
        <v>0</v>
      </c>
      <c r="I133" s="34">
        <f>ROUND(ROUND(H133,2)*ROUND(G133,3),2)</f>
      </c>
      <c r="O133">
        <f>(I133*21)/100</f>
      </c>
      <c r="P133" t="s">
        <v>22</v>
      </c>
    </row>
    <row r="134" spans="1:5" ht="12.75">
      <c r="A134" s="35" t="s">
        <v>48</v>
      </c>
      <c r="E134" s="36" t="s">
        <v>45</v>
      </c>
    </row>
    <row r="135" spans="1:5" ht="12.75">
      <c r="A135" s="37" t="s">
        <v>49</v>
      </c>
      <c r="E135" s="38" t="s">
        <v>45</v>
      </c>
    </row>
    <row r="136" spans="1:5" ht="12.75">
      <c r="A136" t="s">
        <v>50</v>
      </c>
      <c r="E136" s="36" t="s">
        <v>45</v>
      </c>
    </row>
    <row r="137" spans="1:16" ht="12.75">
      <c r="A137" s="25" t="s">
        <v>43</v>
      </c>
      <c r="B137" s="29" t="s">
        <v>593</v>
      </c>
      <c r="C137" s="29" t="s">
        <v>593</v>
      </c>
      <c r="D137" s="25" t="s">
        <v>45</v>
      </c>
      <c r="E137" s="30" t="s">
        <v>1723</v>
      </c>
      <c r="F137" s="31" t="s">
        <v>118</v>
      </c>
      <c r="G137" s="32">
        <v>1</v>
      </c>
      <c r="H137" s="33">
        <v>0</v>
      </c>
      <c r="I137" s="34">
        <f>ROUND(ROUND(H137,2)*ROUND(G137,3),2)</f>
      </c>
      <c r="O137">
        <f>(I137*21)/100</f>
      </c>
      <c r="P137" t="s">
        <v>22</v>
      </c>
    </row>
    <row r="138" spans="1:5" ht="12.75">
      <c r="A138" s="35" t="s">
        <v>48</v>
      </c>
      <c r="E138" s="36" t="s">
        <v>45</v>
      </c>
    </row>
    <row r="139" spans="1:5" ht="12.75">
      <c r="A139" s="37" t="s">
        <v>49</v>
      </c>
      <c r="E139" s="38" t="s">
        <v>45</v>
      </c>
    </row>
    <row r="140" spans="1:5" ht="12.75">
      <c r="A140" t="s">
        <v>50</v>
      </c>
      <c r="E140" s="36" t="s">
        <v>45</v>
      </c>
    </row>
    <row r="141" spans="1:16" ht="12.75">
      <c r="A141" s="25" t="s">
        <v>43</v>
      </c>
      <c r="B141" s="29" t="s">
        <v>580</v>
      </c>
      <c r="C141" s="29" t="s">
        <v>580</v>
      </c>
      <c r="D141" s="25" t="s">
        <v>45</v>
      </c>
      <c r="E141" s="30" t="s">
        <v>1724</v>
      </c>
      <c r="F141" s="31" t="s">
        <v>118</v>
      </c>
      <c r="G141" s="32">
        <v>1</v>
      </c>
      <c r="H141" s="33">
        <v>0</v>
      </c>
      <c r="I141" s="34">
        <f>ROUND(ROUND(H141,2)*ROUND(G141,3),2)</f>
      </c>
      <c r="O141">
        <f>(I141*21)/100</f>
      </c>
      <c r="P141" t="s">
        <v>22</v>
      </c>
    </row>
    <row r="142" spans="1:5" ht="12.75">
      <c r="A142" s="35" t="s">
        <v>48</v>
      </c>
      <c r="E142" s="36" t="s">
        <v>45</v>
      </c>
    </row>
    <row r="143" spans="1:5" ht="12.75">
      <c r="A143" s="37" t="s">
        <v>49</v>
      </c>
      <c r="E143" s="38" t="s">
        <v>45</v>
      </c>
    </row>
    <row r="144" spans="1:5" ht="12.75">
      <c r="A144" t="s">
        <v>50</v>
      </c>
      <c r="E144" s="36" t="s">
        <v>45</v>
      </c>
    </row>
    <row r="145" spans="1:16" ht="12.75">
      <c r="A145" s="25" t="s">
        <v>43</v>
      </c>
      <c r="B145" s="29" t="s">
        <v>589</v>
      </c>
      <c r="C145" s="29" t="s">
        <v>589</v>
      </c>
      <c r="D145" s="25" t="s">
        <v>45</v>
      </c>
      <c r="E145" s="30" t="s">
        <v>1709</v>
      </c>
      <c r="F145" s="31" t="s">
        <v>61</v>
      </c>
      <c r="G145" s="32">
        <v>1</v>
      </c>
      <c r="H145" s="33">
        <v>0</v>
      </c>
      <c r="I145" s="34">
        <f>ROUND(ROUND(H145,2)*ROUND(G145,3),2)</f>
      </c>
      <c r="O145">
        <f>(I145*21)/100</f>
      </c>
      <c r="P145" t="s">
        <v>22</v>
      </c>
    </row>
    <row r="146" spans="1:5" ht="12.75">
      <c r="A146" s="35" t="s">
        <v>48</v>
      </c>
      <c r="E146" s="36" t="s">
        <v>45</v>
      </c>
    </row>
    <row r="147" spans="1:5" ht="12.75">
      <c r="A147" s="37" t="s">
        <v>49</v>
      </c>
      <c r="E147" s="38" t="s">
        <v>45</v>
      </c>
    </row>
    <row r="148" spans="1:5" ht="12.75">
      <c r="A148" t="s">
        <v>50</v>
      </c>
      <c r="E148" s="36" t="s">
        <v>45</v>
      </c>
    </row>
    <row r="149" spans="1:16" ht="12.75">
      <c r="A149" s="25" t="s">
        <v>43</v>
      </c>
      <c r="B149" s="29" t="s">
        <v>597</v>
      </c>
      <c r="C149" s="29" t="s">
        <v>597</v>
      </c>
      <c r="D149" s="25" t="s">
        <v>45</v>
      </c>
      <c r="E149" s="30" t="s">
        <v>1741</v>
      </c>
      <c r="F149" s="31" t="s">
        <v>61</v>
      </c>
      <c r="G149" s="32">
        <v>1</v>
      </c>
      <c r="H149" s="33">
        <v>0</v>
      </c>
      <c r="I149" s="34">
        <f>ROUND(ROUND(H149,2)*ROUND(G149,3),2)</f>
      </c>
      <c r="O149">
        <f>(I149*21)/100</f>
      </c>
      <c r="P149" t="s">
        <v>22</v>
      </c>
    </row>
    <row r="150" spans="1:5" ht="12.75">
      <c r="A150" s="35" t="s">
        <v>48</v>
      </c>
      <c r="E150" s="36" t="s">
        <v>45</v>
      </c>
    </row>
    <row r="151" spans="1:5" ht="12.75">
      <c r="A151" s="37" t="s">
        <v>49</v>
      </c>
      <c r="E151" s="38" t="s">
        <v>45</v>
      </c>
    </row>
    <row r="152" spans="1:5" ht="12.75">
      <c r="A152" t="s">
        <v>50</v>
      </c>
      <c r="E152" s="36" t="s">
        <v>45</v>
      </c>
    </row>
    <row r="153" spans="1:16" ht="12.75">
      <c r="A153" s="25" t="s">
        <v>43</v>
      </c>
      <c r="B153" s="29" t="s">
        <v>645</v>
      </c>
      <c r="C153" s="29" t="s">
        <v>645</v>
      </c>
      <c r="D153" s="25" t="s">
        <v>45</v>
      </c>
      <c r="E153" s="30" t="s">
        <v>1742</v>
      </c>
      <c r="F153" s="31" t="s">
        <v>61</v>
      </c>
      <c r="G153" s="32">
        <v>1</v>
      </c>
      <c r="H153" s="33">
        <v>0</v>
      </c>
      <c r="I153" s="34">
        <f>ROUND(ROUND(H153,2)*ROUND(G153,3),2)</f>
      </c>
      <c r="O153">
        <f>(I153*21)/100</f>
      </c>
      <c r="P153" t="s">
        <v>22</v>
      </c>
    </row>
    <row r="154" spans="1:5" ht="12.75">
      <c r="A154" s="35" t="s">
        <v>48</v>
      </c>
      <c r="E154" s="36" t="s">
        <v>45</v>
      </c>
    </row>
    <row r="155" spans="1:5" ht="12.75">
      <c r="A155" s="37" t="s">
        <v>49</v>
      </c>
      <c r="E155" s="38" t="s">
        <v>45</v>
      </c>
    </row>
    <row r="156" spans="1:5" ht="12.75">
      <c r="A156" t="s">
        <v>50</v>
      </c>
      <c r="E156" s="36" t="s">
        <v>45</v>
      </c>
    </row>
    <row r="157" spans="1:16" ht="12.75">
      <c r="A157" s="25" t="s">
        <v>43</v>
      </c>
      <c r="B157" s="29" t="s">
        <v>620</v>
      </c>
      <c r="C157" s="29" t="s">
        <v>620</v>
      </c>
      <c r="D157" s="25" t="s">
        <v>45</v>
      </c>
      <c r="E157" s="30" t="s">
        <v>1711</v>
      </c>
      <c r="F157" s="31" t="s">
        <v>61</v>
      </c>
      <c r="G157" s="32">
        <v>1</v>
      </c>
      <c r="H157" s="33">
        <v>0</v>
      </c>
      <c r="I157" s="34">
        <f>ROUND(ROUND(H157,2)*ROUND(G157,3),2)</f>
      </c>
      <c r="O157">
        <f>(I157*21)/100</f>
      </c>
      <c r="P157" t="s">
        <v>22</v>
      </c>
    </row>
    <row r="158" spans="1:5" ht="12.75">
      <c r="A158" s="35" t="s">
        <v>48</v>
      </c>
      <c r="E158" s="36" t="s">
        <v>45</v>
      </c>
    </row>
    <row r="159" spans="1:5" ht="12.75">
      <c r="A159" s="37" t="s">
        <v>49</v>
      </c>
      <c r="E159" s="38" t="s">
        <v>45</v>
      </c>
    </row>
    <row r="160" spans="1:5" ht="12.75">
      <c r="A160" t="s">
        <v>50</v>
      </c>
      <c r="E160" s="36" t="s">
        <v>45</v>
      </c>
    </row>
    <row r="161" spans="1:18" ht="12.75" customHeight="1">
      <c r="A161" s="6" t="s">
        <v>41</v>
      </c>
      <c r="B161" s="6"/>
      <c r="C161" s="40" t="s">
        <v>1743</v>
      </c>
      <c r="D161" s="6"/>
      <c r="E161" s="27" t="s">
        <v>1744</v>
      </c>
      <c r="F161" s="6"/>
      <c r="G161" s="6"/>
      <c r="H161" s="6"/>
      <c r="I161" s="41">
        <f>0+Q161</f>
      </c>
      <c r="O161">
        <f>0+R161</f>
      </c>
      <c r="Q161">
        <f>0+I162+I166+I170+I174+I178+I182+I186+I190+I194+I198+I202+I206+I210+I214+I218+I222+I226+I230+I234</f>
      </c>
      <c r="R161">
        <f>0+O162+O166+O170+O174+O178+O182+O186+O190+O194+O198+O202+O206+O210+O214+O218+O222+O226+O230+O234</f>
      </c>
    </row>
    <row r="162" spans="1:16" ht="25.5">
      <c r="A162" s="25" t="s">
        <v>43</v>
      </c>
      <c r="B162" s="29" t="s">
        <v>329</v>
      </c>
      <c r="C162" s="29" t="s">
        <v>329</v>
      </c>
      <c r="D162" s="25" t="s">
        <v>45</v>
      </c>
      <c r="E162" s="30" t="s">
        <v>1745</v>
      </c>
      <c r="F162" s="31" t="s">
        <v>61</v>
      </c>
      <c r="G162" s="32">
        <v>0</v>
      </c>
      <c r="H162" s="33">
        <v>0</v>
      </c>
      <c r="I162" s="34">
        <f>ROUND(ROUND(H162,2)*ROUND(G162,3),2)</f>
      </c>
      <c r="O162">
        <f>(I162*21)/100</f>
      </c>
      <c r="P162" t="s">
        <v>22</v>
      </c>
    </row>
    <row r="163" spans="1:5" ht="12.75">
      <c r="A163" s="35" t="s">
        <v>48</v>
      </c>
      <c r="E163" s="36" t="s">
        <v>45</v>
      </c>
    </row>
    <row r="164" spans="1:5" ht="12.75">
      <c r="A164" s="37" t="s">
        <v>49</v>
      </c>
      <c r="E164" s="38" t="s">
        <v>45</v>
      </c>
    </row>
    <row r="165" spans="1:5" ht="12.75">
      <c r="A165" t="s">
        <v>50</v>
      </c>
      <c r="E165" s="36" t="s">
        <v>45</v>
      </c>
    </row>
    <row r="166" spans="1:16" ht="25.5">
      <c r="A166" s="25" t="s">
        <v>43</v>
      </c>
      <c r="B166" s="29" t="s">
        <v>334</v>
      </c>
      <c r="C166" s="29" t="s">
        <v>334</v>
      </c>
      <c r="D166" s="25" t="s">
        <v>45</v>
      </c>
      <c r="E166" s="30" t="s">
        <v>1746</v>
      </c>
      <c r="F166" s="31" t="s">
        <v>61</v>
      </c>
      <c r="G166" s="32">
        <v>0</v>
      </c>
      <c r="H166" s="33">
        <v>0</v>
      </c>
      <c r="I166" s="34">
        <f>ROUND(ROUND(H166,2)*ROUND(G166,3),2)</f>
      </c>
      <c r="O166">
        <f>(I166*21)/100</f>
      </c>
      <c r="P166" t="s">
        <v>22</v>
      </c>
    </row>
    <row r="167" spans="1:5" ht="12.75">
      <c r="A167" s="35" t="s">
        <v>48</v>
      </c>
      <c r="E167" s="36" t="s">
        <v>45</v>
      </c>
    </row>
    <row r="168" spans="1:5" ht="12.75">
      <c r="A168" s="37" t="s">
        <v>49</v>
      </c>
      <c r="E168" s="38" t="s">
        <v>45</v>
      </c>
    </row>
    <row r="169" spans="1:5" ht="12.75">
      <c r="A169" t="s">
        <v>50</v>
      </c>
      <c r="E169" s="36" t="s">
        <v>45</v>
      </c>
    </row>
    <row r="170" spans="1:16" ht="12.75">
      <c r="A170" s="25" t="s">
        <v>43</v>
      </c>
      <c r="B170" s="29" t="s">
        <v>311</v>
      </c>
      <c r="C170" s="29" t="s">
        <v>311</v>
      </c>
      <c r="D170" s="25" t="s">
        <v>45</v>
      </c>
      <c r="E170" s="30" t="s">
        <v>1747</v>
      </c>
      <c r="F170" s="31" t="s">
        <v>61</v>
      </c>
      <c r="G170" s="32">
        <v>0</v>
      </c>
      <c r="H170" s="33">
        <v>0</v>
      </c>
      <c r="I170" s="34">
        <f>ROUND(ROUND(H170,2)*ROUND(G170,3),2)</f>
      </c>
      <c r="O170">
        <f>(I170*21)/100</f>
      </c>
      <c r="P170" t="s">
        <v>22</v>
      </c>
    </row>
    <row r="171" spans="1:5" ht="12.75">
      <c r="A171" s="35" t="s">
        <v>48</v>
      </c>
      <c r="E171" s="36" t="s">
        <v>45</v>
      </c>
    </row>
    <row r="172" spans="1:5" ht="12.75">
      <c r="A172" s="37" t="s">
        <v>49</v>
      </c>
      <c r="E172" s="38" t="s">
        <v>45</v>
      </c>
    </row>
    <row r="173" spans="1:5" ht="12.75">
      <c r="A173" t="s">
        <v>50</v>
      </c>
      <c r="E173" s="36" t="s">
        <v>45</v>
      </c>
    </row>
    <row r="174" spans="1:16" ht="12.75">
      <c r="A174" s="25" t="s">
        <v>43</v>
      </c>
      <c r="B174" s="29" t="s">
        <v>320</v>
      </c>
      <c r="C174" s="29" t="s">
        <v>320</v>
      </c>
      <c r="D174" s="25" t="s">
        <v>45</v>
      </c>
      <c r="E174" s="30" t="s">
        <v>1748</v>
      </c>
      <c r="F174" s="31" t="s">
        <v>61</v>
      </c>
      <c r="G174" s="32">
        <v>0</v>
      </c>
      <c r="H174" s="33">
        <v>0</v>
      </c>
      <c r="I174" s="34">
        <f>ROUND(ROUND(H174,2)*ROUND(G174,3),2)</f>
      </c>
      <c r="O174">
        <f>(I174*21)/100</f>
      </c>
      <c r="P174" t="s">
        <v>22</v>
      </c>
    </row>
    <row r="175" spans="1:5" ht="12.75">
      <c r="A175" s="35" t="s">
        <v>48</v>
      </c>
      <c r="E175" s="36" t="s">
        <v>45</v>
      </c>
    </row>
    <row r="176" spans="1:5" ht="12.75">
      <c r="A176" s="37" t="s">
        <v>49</v>
      </c>
      <c r="E176" s="38" t="s">
        <v>45</v>
      </c>
    </row>
    <row r="177" spans="1:5" ht="12.75">
      <c r="A177" t="s">
        <v>50</v>
      </c>
      <c r="E177" s="36" t="s">
        <v>45</v>
      </c>
    </row>
    <row r="178" spans="1:16" ht="12.75">
      <c r="A178" s="25" t="s">
        <v>43</v>
      </c>
      <c r="B178" s="29" t="s">
        <v>316</v>
      </c>
      <c r="C178" s="29" t="s">
        <v>316</v>
      </c>
      <c r="D178" s="25" t="s">
        <v>45</v>
      </c>
      <c r="E178" s="30" t="s">
        <v>1749</v>
      </c>
      <c r="F178" s="31" t="s">
        <v>61</v>
      </c>
      <c r="G178" s="32">
        <v>0</v>
      </c>
      <c r="H178" s="33">
        <v>0</v>
      </c>
      <c r="I178" s="34">
        <f>ROUND(ROUND(H178,2)*ROUND(G178,3),2)</f>
      </c>
      <c r="O178">
        <f>(I178*21)/100</f>
      </c>
      <c r="P178" t="s">
        <v>22</v>
      </c>
    </row>
    <row r="179" spans="1:5" ht="12.75">
      <c r="A179" s="35" t="s">
        <v>48</v>
      </c>
      <c r="E179" s="36" t="s">
        <v>45</v>
      </c>
    </row>
    <row r="180" spans="1:5" ht="12.75">
      <c r="A180" s="37" t="s">
        <v>49</v>
      </c>
      <c r="E180" s="38" t="s">
        <v>45</v>
      </c>
    </row>
    <row r="181" spans="1:5" ht="12.75">
      <c r="A181" t="s">
        <v>50</v>
      </c>
      <c r="E181" s="36" t="s">
        <v>45</v>
      </c>
    </row>
    <row r="182" spans="1:16" ht="25.5">
      <c r="A182" s="25" t="s">
        <v>43</v>
      </c>
      <c r="B182" s="29" t="s">
        <v>324</v>
      </c>
      <c r="C182" s="29" t="s">
        <v>324</v>
      </c>
      <c r="D182" s="25" t="s">
        <v>45</v>
      </c>
      <c r="E182" s="30" t="s">
        <v>1750</v>
      </c>
      <c r="F182" s="31" t="s">
        <v>61</v>
      </c>
      <c r="G182" s="32">
        <v>0</v>
      </c>
      <c r="H182" s="33">
        <v>0</v>
      </c>
      <c r="I182" s="34">
        <f>ROUND(ROUND(H182,2)*ROUND(G182,3),2)</f>
      </c>
      <c r="O182">
        <f>(I182*21)/100</f>
      </c>
      <c r="P182" t="s">
        <v>22</v>
      </c>
    </row>
    <row r="183" spans="1:5" ht="12.75">
      <c r="A183" s="35" t="s">
        <v>48</v>
      </c>
      <c r="E183" s="36" t="s">
        <v>45</v>
      </c>
    </row>
    <row r="184" spans="1:5" ht="12.75">
      <c r="A184" s="37" t="s">
        <v>49</v>
      </c>
      <c r="E184" s="38" t="s">
        <v>45</v>
      </c>
    </row>
    <row r="185" spans="1:5" ht="12.75">
      <c r="A185" t="s">
        <v>50</v>
      </c>
      <c r="E185" s="36" t="s">
        <v>45</v>
      </c>
    </row>
    <row r="186" spans="1:16" ht="12.75">
      <c r="A186" s="25" t="s">
        <v>43</v>
      </c>
      <c r="B186" s="29" t="s">
        <v>278</v>
      </c>
      <c r="C186" s="29" t="s">
        <v>278</v>
      </c>
      <c r="D186" s="25" t="s">
        <v>45</v>
      </c>
      <c r="E186" s="30" t="s">
        <v>1751</v>
      </c>
      <c r="F186" s="31" t="s">
        <v>61</v>
      </c>
      <c r="G186" s="32">
        <v>0</v>
      </c>
      <c r="H186" s="33">
        <v>0</v>
      </c>
      <c r="I186" s="34">
        <f>ROUND(ROUND(H186,2)*ROUND(G186,3),2)</f>
      </c>
      <c r="O186">
        <f>(I186*21)/100</f>
      </c>
      <c r="P186" t="s">
        <v>22</v>
      </c>
    </row>
    <row r="187" spans="1:5" ht="12.75">
      <c r="A187" s="35" t="s">
        <v>48</v>
      </c>
      <c r="E187" s="36" t="s">
        <v>45</v>
      </c>
    </row>
    <row r="188" spans="1:5" ht="12.75">
      <c r="A188" s="37" t="s">
        <v>49</v>
      </c>
      <c r="E188" s="38" t="s">
        <v>45</v>
      </c>
    </row>
    <row r="189" spans="1:5" ht="12.75">
      <c r="A189" t="s">
        <v>50</v>
      </c>
      <c r="E189" s="36" t="s">
        <v>45</v>
      </c>
    </row>
    <row r="190" spans="1:16" ht="12.75">
      <c r="A190" s="25" t="s">
        <v>43</v>
      </c>
      <c r="B190" s="29" t="s">
        <v>305</v>
      </c>
      <c r="C190" s="29" t="s">
        <v>305</v>
      </c>
      <c r="D190" s="25" t="s">
        <v>45</v>
      </c>
      <c r="E190" s="30" t="s">
        <v>1752</v>
      </c>
      <c r="F190" s="31" t="s">
        <v>61</v>
      </c>
      <c r="G190" s="32">
        <v>0</v>
      </c>
      <c r="H190" s="33">
        <v>0</v>
      </c>
      <c r="I190" s="34">
        <f>ROUND(ROUND(H190,2)*ROUND(G190,3),2)</f>
      </c>
      <c r="O190">
        <f>(I190*21)/100</f>
      </c>
      <c r="P190" t="s">
        <v>22</v>
      </c>
    </row>
    <row r="191" spans="1:5" ht="12.75">
      <c r="A191" s="35" t="s">
        <v>48</v>
      </c>
      <c r="E191" s="36" t="s">
        <v>45</v>
      </c>
    </row>
    <row r="192" spans="1:5" ht="12.75">
      <c r="A192" s="37" t="s">
        <v>49</v>
      </c>
      <c r="E192" s="38" t="s">
        <v>45</v>
      </c>
    </row>
    <row r="193" spans="1:5" ht="12.75">
      <c r="A193" t="s">
        <v>50</v>
      </c>
      <c r="E193" s="36" t="s">
        <v>45</v>
      </c>
    </row>
    <row r="194" spans="1:16" ht="25.5">
      <c r="A194" s="25" t="s">
        <v>43</v>
      </c>
      <c r="B194" s="29" t="s">
        <v>477</v>
      </c>
      <c r="C194" s="29" t="s">
        <v>477</v>
      </c>
      <c r="D194" s="25" t="s">
        <v>45</v>
      </c>
      <c r="E194" s="30" t="s">
        <v>1753</v>
      </c>
      <c r="F194" s="31" t="s">
        <v>61</v>
      </c>
      <c r="G194" s="32">
        <v>12</v>
      </c>
      <c r="H194" s="33">
        <v>0</v>
      </c>
      <c r="I194" s="34">
        <f>ROUND(ROUND(H194,2)*ROUND(G194,3),2)</f>
      </c>
      <c r="O194">
        <f>(I194*21)/100</f>
      </c>
      <c r="P194" t="s">
        <v>22</v>
      </c>
    </row>
    <row r="195" spans="1:5" ht="12.75">
      <c r="A195" s="35" t="s">
        <v>48</v>
      </c>
      <c r="E195" s="36" t="s">
        <v>45</v>
      </c>
    </row>
    <row r="196" spans="1:5" ht="12.75">
      <c r="A196" s="37" t="s">
        <v>49</v>
      </c>
      <c r="E196" s="38" t="s">
        <v>45</v>
      </c>
    </row>
    <row r="197" spans="1:5" ht="12.75">
      <c r="A197" t="s">
        <v>50</v>
      </c>
      <c r="E197" s="36" t="s">
        <v>45</v>
      </c>
    </row>
    <row r="198" spans="1:16" ht="12.75">
      <c r="A198" s="25" t="s">
        <v>43</v>
      </c>
      <c r="B198" s="29" t="s">
        <v>465</v>
      </c>
      <c r="C198" s="29" t="s">
        <v>465</v>
      </c>
      <c r="D198" s="25" t="s">
        <v>45</v>
      </c>
      <c r="E198" s="30" t="s">
        <v>1754</v>
      </c>
      <c r="F198" s="31" t="s">
        <v>61</v>
      </c>
      <c r="G198" s="32">
        <v>2180</v>
      </c>
      <c r="H198" s="33">
        <v>0</v>
      </c>
      <c r="I198" s="34">
        <f>ROUND(ROUND(H198,2)*ROUND(G198,3),2)</f>
      </c>
      <c r="O198">
        <f>(I198*21)/100</f>
      </c>
      <c r="P198" t="s">
        <v>22</v>
      </c>
    </row>
    <row r="199" spans="1:5" ht="12.75">
      <c r="A199" s="35" t="s">
        <v>48</v>
      </c>
      <c r="E199" s="36" t="s">
        <v>45</v>
      </c>
    </row>
    <row r="200" spans="1:5" ht="12.75">
      <c r="A200" s="37" t="s">
        <v>49</v>
      </c>
      <c r="E200" s="38" t="s">
        <v>45</v>
      </c>
    </row>
    <row r="201" spans="1:5" ht="12.75">
      <c r="A201" t="s">
        <v>50</v>
      </c>
      <c r="E201" s="36" t="s">
        <v>45</v>
      </c>
    </row>
    <row r="202" spans="1:16" ht="25.5">
      <c r="A202" s="25" t="s">
        <v>43</v>
      </c>
      <c r="B202" s="29" t="s">
        <v>462</v>
      </c>
      <c r="C202" s="29" t="s">
        <v>462</v>
      </c>
      <c r="D202" s="25" t="s">
        <v>45</v>
      </c>
      <c r="E202" s="30" t="s">
        <v>1755</v>
      </c>
      <c r="F202" s="31" t="s">
        <v>61</v>
      </c>
      <c r="G202" s="32">
        <v>65</v>
      </c>
      <c r="H202" s="33">
        <v>0</v>
      </c>
      <c r="I202" s="34">
        <f>ROUND(ROUND(H202,2)*ROUND(G202,3),2)</f>
      </c>
      <c r="O202">
        <f>(I202*21)/100</f>
      </c>
      <c r="P202" t="s">
        <v>22</v>
      </c>
    </row>
    <row r="203" spans="1:5" ht="12.75">
      <c r="A203" s="35" t="s">
        <v>48</v>
      </c>
      <c r="E203" s="36" t="s">
        <v>45</v>
      </c>
    </row>
    <row r="204" spans="1:5" ht="12.75">
      <c r="A204" s="37" t="s">
        <v>49</v>
      </c>
      <c r="E204" s="38" t="s">
        <v>45</v>
      </c>
    </row>
    <row r="205" spans="1:5" ht="12.75">
      <c r="A205" t="s">
        <v>50</v>
      </c>
      <c r="E205" s="36" t="s">
        <v>45</v>
      </c>
    </row>
    <row r="206" spans="1:16" ht="12.75">
      <c r="A206" s="25" t="s">
        <v>43</v>
      </c>
      <c r="B206" s="29" t="s">
        <v>481</v>
      </c>
      <c r="C206" s="29" t="s">
        <v>481</v>
      </c>
      <c r="D206" s="25" t="s">
        <v>45</v>
      </c>
      <c r="E206" s="30" t="s">
        <v>1756</v>
      </c>
      <c r="F206" s="31" t="s">
        <v>61</v>
      </c>
      <c r="G206" s="32">
        <v>2100</v>
      </c>
      <c r="H206" s="33">
        <v>0</v>
      </c>
      <c r="I206" s="34">
        <f>ROUND(ROUND(H206,2)*ROUND(G206,3),2)</f>
      </c>
      <c r="O206">
        <f>(I206*21)/100</f>
      </c>
      <c r="P206" t="s">
        <v>22</v>
      </c>
    </row>
    <row r="207" spans="1:5" ht="12.75">
      <c r="A207" s="35" t="s">
        <v>48</v>
      </c>
      <c r="E207" s="36" t="s">
        <v>45</v>
      </c>
    </row>
    <row r="208" spans="1:5" ht="12.75">
      <c r="A208" s="37" t="s">
        <v>49</v>
      </c>
      <c r="E208" s="38" t="s">
        <v>45</v>
      </c>
    </row>
    <row r="209" spans="1:5" ht="12.75">
      <c r="A209" t="s">
        <v>50</v>
      </c>
      <c r="E209" s="36" t="s">
        <v>45</v>
      </c>
    </row>
    <row r="210" spans="1:16" ht="12.75">
      <c r="A210" s="25" t="s">
        <v>43</v>
      </c>
      <c r="B210" s="29" t="s">
        <v>485</v>
      </c>
      <c r="C210" s="29" t="s">
        <v>485</v>
      </c>
      <c r="D210" s="25" t="s">
        <v>45</v>
      </c>
      <c r="E210" s="30" t="s">
        <v>1708</v>
      </c>
      <c r="F210" s="31" t="s">
        <v>118</v>
      </c>
      <c r="G210" s="32">
        <v>1</v>
      </c>
      <c r="H210" s="33">
        <v>0</v>
      </c>
      <c r="I210" s="34">
        <f>ROUND(ROUND(H210,2)*ROUND(G210,3),2)</f>
      </c>
      <c r="O210">
        <f>(I210*21)/100</f>
      </c>
      <c r="P210" t="s">
        <v>22</v>
      </c>
    </row>
    <row r="211" spans="1:5" ht="12.75">
      <c r="A211" s="35" t="s">
        <v>48</v>
      </c>
      <c r="E211" s="36" t="s">
        <v>45</v>
      </c>
    </row>
    <row r="212" spans="1:5" ht="12.75">
      <c r="A212" s="37" t="s">
        <v>49</v>
      </c>
      <c r="E212" s="38" t="s">
        <v>45</v>
      </c>
    </row>
    <row r="213" spans="1:5" ht="12.75">
      <c r="A213" t="s">
        <v>50</v>
      </c>
      <c r="E213" s="36" t="s">
        <v>45</v>
      </c>
    </row>
    <row r="214" spans="1:16" ht="12.75">
      <c r="A214" s="25" t="s">
        <v>43</v>
      </c>
      <c r="B214" s="29" t="s">
        <v>490</v>
      </c>
      <c r="C214" s="29" t="s">
        <v>490</v>
      </c>
      <c r="D214" s="25" t="s">
        <v>45</v>
      </c>
      <c r="E214" s="30" t="s">
        <v>1724</v>
      </c>
      <c r="F214" s="31" t="s">
        <v>118</v>
      </c>
      <c r="G214" s="32">
        <v>1</v>
      </c>
      <c r="H214" s="33">
        <v>0</v>
      </c>
      <c r="I214" s="34">
        <f>ROUND(ROUND(H214,2)*ROUND(G214,3),2)</f>
      </c>
      <c r="O214">
        <f>(I214*21)/100</f>
      </c>
      <c r="P214" t="s">
        <v>22</v>
      </c>
    </row>
    <row r="215" spans="1:5" ht="12.75">
      <c r="A215" s="35" t="s">
        <v>48</v>
      </c>
      <c r="E215" s="36" t="s">
        <v>45</v>
      </c>
    </row>
    <row r="216" spans="1:5" ht="12.75">
      <c r="A216" s="37" t="s">
        <v>49</v>
      </c>
      <c r="E216" s="38" t="s">
        <v>45</v>
      </c>
    </row>
    <row r="217" spans="1:5" ht="12.75">
      <c r="A217" t="s">
        <v>50</v>
      </c>
      <c r="E217" s="36" t="s">
        <v>45</v>
      </c>
    </row>
    <row r="218" spans="1:16" ht="12.75">
      <c r="A218" s="25" t="s">
        <v>43</v>
      </c>
      <c r="B218" s="29" t="s">
        <v>494</v>
      </c>
      <c r="C218" s="29" t="s">
        <v>494</v>
      </c>
      <c r="D218" s="25" t="s">
        <v>45</v>
      </c>
      <c r="E218" s="30" t="s">
        <v>1709</v>
      </c>
      <c r="F218" s="31" t="s">
        <v>61</v>
      </c>
      <c r="G218" s="32">
        <v>1</v>
      </c>
      <c r="H218" s="33">
        <v>0</v>
      </c>
      <c r="I218" s="34">
        <f>ROUND(ROUND(H218,2)*ROUND(G218,3),2)</f>
      </c>
      <c r="O218">
        <f>(I218*21)/100</f>
      </c>
      <c r="P218" t="s">
        <v>22</v>
      </c>
    </row>
    <row r="219" spans="1:5" ht="12.75">
      <c r="A219" s="35" t="s">
        <v>48</v>
      </c>
      <c r="E219" s="36" t="s">
        <v>45</v>
      </c>
    </row>
    <row r="220" spans="1:5" ht="12.75">
      <c r="A220" s="37" t="s">
        <v>49</v>
      </c>
      <c r="E220" s="38" t="s">
        <v>45</v>
      </c>
    </row>
    <row r="221" spans="1:5" ht="12.75">
      <c r="A221" t="s">
        <v>50</v>
      </c>
      <c r="E221" s="36" t="s">
        <v>45</v>
      </c>
    </row>
    <row r="222" spans="1:16" ht="12.75">
      <c r="A222" s="25" t="s">
        <v>43</v>
      </c>
      <c r="B222" s="29" t="s">
        <v>497</v>
      </c>
      <c r="C222" s="29" t="s">
        <v>497</v>
      </c>
      <c r="D222" s="25" t="s">
        <v>45</v>
      </c>
      <c r="E222" s="30" t="s">
        <v>1757</v>
      </c>
      <c r="F222" s="31" t="s">
        <v>61</v>
      </c>
      <c r="G222" s="32">
        <v>1</v>
      </c>
      <c r="H222" s="33">
        <v>0</v>
      </c>
      <c r="I222" s="34">
        <f>ROUND(ROUND(H222,2)*ROUND(G222,3),2)</f>
      </c>
      <c r="O222">
        <f>(I222*21)/100</f>
      </c>
      <c r="P222" t="s">
        <v>22</v>
      </c>
    </row>
    <row r="223" spans="1:5" ht="12.75">
      <c r="A223" s="35" t="s">
        <v>48</v>
      </c>
      <c r="E223" s="36" t="s">
        <v>45</v>
      </c>
    </row>
    <row r="224" spans="1:5" ht="12.75">
      <c r="A224" s="37" t="s">
        <v>49</v>
      </c>
      <c r="E224" s="38" t="s">
        <v>45</v>
      </c>
    </row>
    <row r="225" spans="1:5" ht="12.75">
      <c r="A225" t="s">
        <v>50</v>
      </c>
      <c r="E225" s="36" t="s">
        <v>45</v>
      </c>
    </row>
    <row r="226" spans="1:16" ht="12.75">
      <c r="A226" s="25" t="s">
        <v>43</v>
      </c>
      <c r="B226" s="29" t="s">
        <v>500</v>
      </c>
      <c r="C226" s="29" t="s">
        <v>500</v>
      </c>
      <c r="D226" s="25" t="s">
        <v>45</v>
      </c>
      <c r="E226" s="30" t="s">
        <v>1758</v>
      </c>
      <c r="F226" s="31" t="s">
        <v>61</v>
      </c>
      <c r="G226" s="32">
        <v>1</v>
      </c>
      <c r="H226" s="33">
        <v>0</v>
      </c>
      <c r="I226" s="34">
        <f>ROUND(ROUND(H226,2)*ROUND(G226,3),2)</f>
      </c>
      <c r="O226">
        <f>(I226*21)/100</f>
      </c>
      <c r="P226" t="s">
        <v>22</v>
      </c>
    </row>
    <row r="227" spans="1:5" ht="12.75">
      <c r="A227" s="35" t="s">
        <v>48</v>
      </c>
      <c r="E227" s="36" t="s">
        <v>45</v>
      </c>
    </row>
    <row r="228" spans="1:5" ht="12.75">
      <c r="A228" s="37" t="s">
        <v>49</v>
      </c>
      <c r="E228" s="38" t="s">
        <v>45</v>
      </c>
    </row>
    <row r="229" spans="1:5" ht="12.75">
      <c r="A229" t="s">
        <v>50</v>
      </c>
      <c r="E229" s="36" t="s">
        <v>45</v>
      </c>
    </row>
    <row r="230" spans="1:16" ht="12.75">
      <c r="A230" s="25" t="s">
        <v>43</v>
      </c>
      <c r="B230" s="29" t="s">
        <v>503</v>
      </c>
      <c r="C230" s="29" t="s">
        <v>503</v>
      </c>
      <c r="D230" s="25" t="s">
        <v>45</v>
      </c>
      <c r="E230" s="30" t="s">
        <v>1759</v>
      </c>
      <c r="F230" s="31" t="s">
        <v>118</v>
      </c>
      <c r="G230" s="32">
        <v>1</v>
      </c>
      <c r="H230" s="33">
        <v>0</v>
      </c>
      <c r="I230" s="34">
        <f>ROUND(ROUND(H230,2)*ROUND(G230,3),2)</f>
      </c>
      <c r="O230">
        <f>(I230*21)/100</f>
      </c>
      <c r="P230" t="s">
        <v>22</v>
      </c>
    </row>
    <row r="231" spans="1:5" ht="12.75">
      <c r="A231" s="35" t="s">
        <v>48</v>
      </c>
      <c r="E231" s="36" t="s">
        <v>45</v>
      </c>
    </row>
    <row r="232" spans="1:5" ht="12.75">
      <c r="A232" s="37" t="s">
        <v>49</v>
      </c>
      <c r="E232" s="38" t="s">
        <v>45</v>
      </c>
    </row>
    <row r="233" spans="1:5" ht="12.75">
      <c r="A233" t="s">
        <v>50</v>
      </c>
      <c r="E233" s="36" t="s">
        <v>45</v>
      </c>
    </row>
    <row r="234" spans="1:16" ht="12.75">
      <c r="A234" s="25" t="s">
        <v>43</v>
      </c>
      <c r="B234" s="29" t="s">
        <v>506</v>
      </c>
      <c r="C234" s="29" t="s">
        <v>506</v>
      </c>
      <c r="D234" s="25" t="s">
        <v>45</v>
      </c>
      <c r="E234" s="30" t="s">
        <v>1711</v>
      </c>
      <c r="F234" s="31" t="s">
        <v>61</v>
      </c>
      <c r="G234" s="32">
        <v>1</v>
      </c>
      <c r="H234" s="33">
        <v>0</v>
      </c>
      <c r="I234" s="34">
        <f>ROUND(ROUND(H234,2)*ROUND(G234,3),2)</f>
      </c>
      <c r="O234">
        <f>(I234*21)/100</f>
      </c>
      <c r="P234" t="s">
        <v>22</v>
      </c>
    </row>
    <row r="235" spans="1:5" ht="12.75">
      <c r="A235" s="35" t="s">
        <v>48</v>
      </c>
      <c r="E235" s="36" t="s">
        <v>45</v>
      </c>
    </row>
    <row r="236" spans="1:5" ht="12.75">
      <c r="A236" s="37" t="s">
        <v>49</v>
      </c>
      <c r="E236" s="38" t="s">
        <v>45</v>
      </c>
    </row>
    <row r="237" spans="1:5" ht="12.75">
      <c r="A237" t="s">
        <v>50</v>
      </c>
      <c r="E237" s="36" t="s">
        <v>45</v>
      </c>
    </row>
    <row r="238" spans="1:18" ht="12.75" customHeight="1">
      <c r="A238" s="6" t="s">
        <v>41</v>
      </c>
      <c r="B238" s="6"/>
      <c r="C238" s="40" t="s">
        <v>1760</v>
      </c>
      <c r="D238" s="6"/>
      <c r="E238" s="27" t="s">
        <v>1760</v>
      </c>
      <c r="F238" s="6"/>
      <c r="G238" s="6"/>
      <c r="H238" s="6"/>
      <c r="I238" s="41">
        <f>0+Q238</f>
      </c>
      <c r="O238">
        <f>0+R238</f>
      </c>
      <c r="Q238">
        <f>0+I239+I243+I247+I251+I255+I259+I263+I267+I271+I275+I279+I283+I287+I291+I295+I299+I303+I307+I311+I315+I319+I323+I327+I331+I335+I339+I343+I347+I351+I355+I359</f>
      </c>
      <c r="R238">
        <f>0+O239+O243+O247+O251+O255+O259+O263+O267+O271+O275+O279+O283+O287+O291+O295+O299+O303+O307+O311+O315+O319+O323+O327+O331+O335+O339+O343+O347+O351+O355+O359</f>
      </c>
    </row>
    <row r="239" spans="1:16" ht="38.25">
      <c r="A239" s="25" t="s">
        <v>43</v>
      </c>
      <c r="B239" s="29" t="s">
        <v>14</v>
      </c>
      <c r="C239" s="29" t="s">
        <v>14</v>
      </c>
      <c r="D239" s="25" t="s">
        <v>45</v>
      </c>
      <c r="E239" s="30" t="s">
        <v>1761</v>
      </c>
      <c r="F239" s="31" t="s">
        <v>118</v>
      </c>
      <c r="G239" s="32">
        <v>2</v>
      </c>
      <c r="H239" s="33">
        <v>0</v>
      </c>
      <c r="I239" s="34">
        <f>ROUND(ROUND(H239,2)*ROUND(G239,3),2)</f>
      </c>
      <c r="O239">
        <f>(I239*21)/100</f>
      </c>
      <c r="P239" t="s">
        <v>22</v>
      </c>
    </row>
    <row r="240" spans="1:5" ht="25.5">
      <c r="A240" s="35" t="s">
        <v>48</v>
      </c>
      <c r="E240" s="36" t="s">
        <v>1762</v>
      </c>
    </row>
    <row r="241" spans="1:5" ht="12.75">
      <c r="A241" s="37" t="s">
        <v>49</v>
      </c>
      <c r="E241" s="38" t="s">
        <v>45</v>
      </c>
    </row>
    <row r="242" spans="1:5" ht="12.75">
      <c r="A242" t="s">
        <v>50</v>
      </c>
      <c r="E242" s="36" t="s">
        <v>45</v>
      </c>
    </row>
    <row r="243" spans="1:16" ht="12.75">
      <c r="A243" s="25" t="s">
        <v>43</v>
      </c>
      <c r="B243" s="29" t="s">
        <v>40</v>
      </c>
      <c r="C243" s="29" t="s">
        <v>40</v>
      </c>
      <c r="D243" s="25" t="s">
        <v>45</v>
      </c>
      <c r="E243" s="30" t="s">
        <v>1763</v>
      </c>
      <c r="F243" s="31" t="s">
        <v>1764</v>
      </c>
      <c r="G243" s="32">
        <v>2</v>
      </c>
      <c r="H243" s="33">
        <v>0</v>
      </c>
      <c r="I243" s="34">
        <f>ROUND(ROUND(H243,2)*ROUND(G243,3),2)</f>
      </c>
      <c r="O243">
        <f>(I243*21)/100</f>
      </c>
      <c r="P243" t="s">
        <v>22</v>
      </c>
    </row>
    <row r="244" spans="1:5" ht="12.75">
      <c r="A244" s="35" t="s">
        <v>48</v>
      </c>
      <c r="E244" s="36" t="s">
        <v>45</v>
      </c>
    </row>
    <row r="245" spans="1:5" ht="12.75">
      <c r="A245" s="37" t="s">
        <v>49</v>
      </c>
      <c r="E245" s="38" t="s">
        <v>45</v>
      </c>
    </row>
    <row r="246" spans="1:5" ht="12.75">
      <c r="A246" t="s">
        <v>50</v>
      </c>
      <c r="E246" s="36" t="s">
        <v>45</v>
      </c>
    </row>
    <row r="247" spans="1:16" ht="25.5">
      <c r="A247" s="25" t="s">
        <v>43</v>
      </c>
      <c r="B247" s="29" t="s">
        <v>115</v>
      </c>
      <c r="C247" s="29" t="s">
        <v>115</v>
      </c>
      <c r="D247" s="25" t="s">
        <v>45</v>
      </c>
      <c r="E247" s="30" t="s">
        <v>1765</v>
      </c>
      <c r="F247" s="31" t="s">
        <v>118</v>
      </c>
      <c r="G247" s="32">
        <v>1</v>
      </c>
      <c r="H247" s="33">
        <v>0</v>
      </c>
      <c r="I247" s="34">
        <f>ROUND(ROUND(H247,2)*ROUND(G247,3),2)</f>
      </c>
      <c r="O247">
        <f>(I247*21)/100</f>
      </c>
      <c r="P247" t="s">
        <v>22</v>
      </c>
    </row>
    <row r="248" spans="1:5" ht="12.75">
      <c r="A248" s="35" t="s">
        <v>48</v>
      </c>
      <c r="E248" s="36" t="s">
        <v>45</v>
      </c>
    </row>
    <row r="249" spans="1:5" ht="12.75">
      <c r="A249" s="37" t="s">
        <v>49</v>
      </c>
      <c r="E249" s="38" t="s">
        <v>45</v>
      </c>
    </row>
    <row r="250" spans="1:5" ht="12.75">
      <c r="A250" t="s">
        <v>50</v>
      </c>
      <c r="E250" s="36" t="s">
        <v>45</v>
      </c>
    </row>
    <row r="251" spans="1:16" ht="25.5">
      <c r="A251" s="25" t="s">
        <v>43</v>
      </c>
      <c r="B251" s="29" t="s">
        <v>106</v>
      </c>
      <c r="C251" s="29" t="s">
        <v>106</v>
      </c>
      <c r="D251" s="25" t="s">
        <v>45</v>
      </c>
      <c r="E251" s="30" t="s">
        <v>1766</v>
      </c>
      <c r="F251" s="31" t="s">
        <v>61</v>
      </c>
      <c r="G251" s="32">
        <v>26</v>
      </c>
      <c r="H251" s="33">
        <v>0</v>
      </c>
      <c r="I251" s="34">
        <f>ROUND(ROUND(H251,2)*ROUND(G251,3),2)</f>
      </c>
      <c r="O251">
        <f>(I251*21)/100</f>
      </c>
      <c r="P251" t="s">
        <v>22</v>
      </c>
    </row>
    <row r="252" spans="1:5" ht="12.75">
      <c r="A252" s="35" t="s">
        <v>48</v>
      </c>
      <c r="E252" s="36" t="s">
        <v>45</v>
      </c>
    </row>
    <row r="253" spans="1:5" ht="12.75">
      <c r="A253" s="37" t="s">
        <v>49</v>
      </c>
      <c r="E253" s="38" t="s">
        <v>45</v>
      </c>
    </row>
    <row r="254" spans="1:5" ht="12.75">
      <c r="A254" t="s">
        <v>50</v>
      </c>
      <c r="E254" s="36" t="s">
        <v>45</v>
      </c>
    </row>
    <row r="255" spans="1:16" ht="25.5">
      <c r="A255" s="25" t="s">
        <v>43</v>
      </c>
      <c r="B255" s="29" t="s">
        <v>112</v>
      </c>
      <c r="C255" s="29" t="s">
        <v>112</v>
      </c>
      <c r="D255" s="25" t="s">
        <v>45</v>
      </c>
      <c r="E255" s="30" t="s">
        <v>1767</v>
      </c>
      <c r="F255" s="31" t="s">
        <v>61</v>
      </c>
      <c r="G255" s="32">
        <v>196</v>
      </c>
      <c r="H255" s="33">
        <v>0</v>
      </c>
      <c r="I255" s="34">
        <f>ROUND(ROUND(H255,2)*ROUND(G255,3),2)</f>
      </c>
      <c r="O255">
        <f>(I255*21)/100</f>
      </c>
      <c r="P255" t="s">
        <v>22</v>
      </c>
    </row>
    <row r="256" spans="1:5" ht="12.75">
      <c r="A256" s="35" t="s">
        <v>48</v>
      </c>
      <c r="E256" s="36" t="s">
        <v>45</v>
      </c>
    </row>
    <row r="257" spans="1:5" ht="12.75">
      <c r="A257" s="37" t="s">
        <v>49</v>
      </c>
      <c r="E257" s="38" t="s">
        <v>45</v>
      </c>
    </row>
    <row r="258" spans="1:5" ht="12.75">
      <c r="A258" t="s">
        <v>50</v>
      </c>
      <c r="E258" s="36" t="s">
        <v>45</v>
      </c>
    </row>
    <row r="259" spans="1:16" ht="12.75">
      <c r="A259" s="25" t="s">
        <v>43</v>
      </c>
      <c r="B259" s="29" t="s">
        <v>97</v>
      </c>
      <c r="C259" s="29" t="s">
        <v>97</v>
      </c>
      <c r="D259" s="25" t="s">
        <v>45</v>
      </c>
      <c r="E259" s="30" t="s">
        <v>1768</v>
      </c>
      <c r="F259" s="31" t="s">
        <v>61</v>
      </c>
      <c r="G259" s="32">
        <v>156</v>
      </c>
      <c r="H259" s="33">
        <v>0</v>
      </c>
      <c r="I259" s="34">
        <f>ROUND(ROUND(H259,2)*ROUND(G259,3),2)</f>
      </c>
      <c r="O259">
        <f>(I259*21)/100</f>
      </c>
      <c r="P259" t="s">
        <v>22</v>
      </c>
    </row>
    <row r="260" spans="1:5" ht="12.75">
      <c r="A260" s="35" t="s">
        <v>48</v>
      </c>
      <c r="E260" s="36" t="s">
        <v>45</v>
      </c>
    </row>
    <row r="261" spans="1:5" ht="12.75">
      <c r="A261" s="37" t="s">
        <v>49</v>
      </c>
      <c r="E261" s="38" t="s">
        <v>45</v>
      </c>
    </row>
    <row r="262" spans="1:5" ht="12.75">
      <c r="A262" t="s">
        <v>50</v>
      </c>
      <c r="E262" s="36" t="s">
        <v>45</v>
      </c>
    </row>
    <row r="263" spans="1:16" ht="12.75">
      <c r="A263" s="25" t="s">
        <v>43</v>
      </c>
      <c r="B263" s="29" t="s">
        <v>94</v>
      </c>
      <c r="C263" s="29" t="s">
        <v>94</v>
      </c>
      <c r="D263" s="25" t="s">
        <v>45</v>
      </c>
      <c r="E263" s="30" t="s">
        <v>1769</v>
      </c>
      <c r="F263" s="31" t="s">
        <v>61</v>
      </c>
      <c r="G263" s="32">
        <v>12</v>
      </c>
      <c r="H263" s="33">
        <v>0</v>
      </c>
      <c r="I263" s="34">
        <f>ROUND(ROUND(H263,2)*ROUND(G263,3),2)</f>
      </c>
      <c r="O263">
        <f>(I263*21)/100</f>
      </c>
      <c r="P263" t="s">
        <v>22</v>
      </c>
    </row>
    <row r="264" spans="1:5" ht="12.75">
      <c r="A264" s="35" t="s">
        <v>48</v>
      </c>
      <c r="E264" s="36" t="s">
        <v>45</v>
      </c>
    </row>
    <row r="265" spans="1:5" ht="12.75">
      <c r="A265" s="37" t="s">
        <v>49</v>
      </c>
      <c r="E265" s="38" t="s">
        <v>45</v>
      </c>
    </row>
    <row r="266" spans="1:5" ht="12.75">
      <c r="A266" t="s">
        <v>50</v>
      </c>
      <c r="E266" s="36" t="s">
        <v>45</v>
      </c>
    </row>
    <row r="267" spans="1:16" ht="12.75">
      <c r="A267" s="25" t="s">
        <v>43</v>
      </c>
      <c r="B267" s="29" t="s">
        <v>100</v>
      </c>
      <c r="C267" s="29" t="s">
        <v>100</v>
      </c>
      <c r="D267" s="25" t="s">
        <v>45</v>
      </c>
      <c r="E267" s="30" t="s">
        <v>1770</v>
      </c>
      <c r="F267" s="31" t="s">
        <v>61</v>
      </c>
      <c r="G267" s="32">
        <v>13</v>
      </c>
      <c r="H267" s="33">
        <v>0</v>
      </c>
      <c r="I267" s="34">
        <f>ROUND(ROUND(H267,2)*ROUND(G267,3),2)</f>
      </c>
      <c r="O267">
        <f>(I267*21)/100</f>
      </c>
      <c r="P267" t="s">
        <v>22</v>
      </c>
    </row>
    <row r="268" spans="1:5" ht="12.75">
      <c r="A268" s="35" t="s">
        <v>48</v>
      </c>
      <c r="E268" s="36" t="s">
        <v>45</v>
      </c>
    </row>
    <row r="269" spans="1:5" ht="12.75">
      <c r="A269" s="37" t="s">
        <v>49</v>
      </c>
      <c r="E269" s="38" t="s">
        <v>45</v>
      </c>
    </row>
    <row r="270" spans="1:5" ht="12.75">
      <c r="A270" t="s">
        <v>50</v>
      </c>
      <c r="E270" s="36" t="s">
        <v>45</v>
      </c>
    </row>
    <row r="271" spans="1:16" ht="12.75">
      <c r="A271" s="25" t="s">
        <v>43</v>
      </c>
      <c r="B271" s="29" t="s">
        <v>103</v>
      </c>
      <c r="C271" s="29" t="s">
        <v>103</v>
      </c>
      <c r="D271" s="25" t="s">
        <v>45</v>
      </c>
      <c r="E271" s="30" t="s">
        <v>1771</v>
      </c>
      <c r="F271" s="31" t="s">
        <v>61</v>
      </c>
      <c r="G271" s="32">
        <v>1</v>
      </c>
      <c r="H271" s="33">
        <v>0</v>
      </c>
      <c r="I271" s="34">
        <f>ROUND(ROUND(H271,2)*ROUND(G271,3),2)</f>
      </c>
      <c r="O271">
        <f>(I271*21)/100</f>
      </c>
      <c r="P271" t="s">
        <v>22</v>
      </c>
    </row>
    <row r="272" spans="1:5" ht="12.75">
      <c r="A272" s="35" t="s">
        <v>48</v>
      </c>
      <c r="E272" s="36" t="s">
        <v>45</v>
      </c>
    </row>
    <row r="273" spans="1:5" ht="12.75">
      <c r="A273" s="37" t="s">
        <v>49</v>
      </c>
      <c r="E273" s="38" t="s">
        <v>45</v>
      </c>
    </row>
    <row r="274" spans="1:5" ht="12.75">
      <c r="A274" t="s">
        <v>50</v>
      </c>
      <c r="E274" s="36" t="s">
        <v>45</v>
      </c>
    </row>
    <row r="275" spans="1:16" ht="12.75">
      <c r="A275" s="25" t="s">
        <v>43</v>
      </c>
      <c r="B275" s="29" t="s">
        <v>109</v>
      </c>
      <c r="C275" s="29" t="s">
        <v>109</v>
      </c>
      <c r="D275" s="25" t="s">
        <v>45</v>
      </c>
      <c r="E275" s="30" t="s">
        <v>1772</v>
      </c>
      <c r="F275" s="31" t="s">
        <v>61</v>
      </c>
      <c r="G275" s="32">
        <v>5</v>
      </c>
      <c r="H275" s="33">
        <v>0</v>
      </c>
      <c r="I275" s="34">
        <f>ROUND(ROUND(H275,2)*ROUND(G275,3),2)</f>
      </c>
      <c r="O275">
        <f>(I275*21)/100</f>
      </c>
      <c r="P275" t="s">
        <v>22</v>
      </c>
    </row>
    <row r="276" spans="1:5" ht="12.75">
      <c r="A276" s="35" t="s">
        <v>48</v>
      </c>
      <c r="E276" s="36" t="s">
        <v>45</v>
      </c>
    </row>
    <row r="277" spans="1:5" ht="12.75">
      <c r="A277" s="37" t="s">
        <v>49</v>
      </c>
      <c r="E277" s="38" t="s">
        <v>45</v>
      </c>
    </row>
    <row r="278" spans="1:5" ht="12.75">
      <c r="A278" t="s">
        <v>50</v>
      </c>
      <c r="E278" s="36" t="s">
        <v>45</v>
      </c>
    </row>
    <row r="279" spans="1:16" ht="12.75">
      <c r="A279" s="25" t="s">
        <v>43</v>
      </c>
      <c r="B279" s="29" t="s">
        <v>121</v>
      </c>
      <c r="C279" s="29" t="s">
        <v>121</v>
      </c>
      <c r="D279" s="25" t="s">
        <v>45</v>
      </c>
      <c r="E279" s="30" t="s">
        <v>1773</v>
      </c>
      <c r="F279" s="31" t="s">
        <v>61</v>
      </c>
      <c r="G279" s="32">
        <v>1</v>
      </c>
      <c r="H279" s="33">
        <v>0</v>
      </c>
      <c r="I279" s="34">
        <f>ROUND(ROUND(H279,2)*ROUND(G279,3),2)</f>
      </c>
      <c r="O279">
        <f>(I279*21)/100</f>
      </c>
      <c r="P279" t="s">
        <v>22</v>
      </c>
    </row>
    <row r="280" spans="1:5" ht="12.75">
      <c r="A280" s="35" t="s">
        <v>48</v>
      </c>
      <c r="E280" s="36" t="s">
        <v>45</v>
      </c>
    </row>
    <row r="281" spans="1:5" ht="12.75">
      <c r="A281" s="37" t="s">
        <v>49</v>
      </c>
      <c r="E281" s="38" t="s">
        <v>45</v>
      </c>
    </row>
    <row r="282" spans="1:5" ht="12.75">
      <c r="A282" t="s">
        <v>50</v>
      </c>
      <c r="E282" s="36" t="s">
        <v>45</v>
      </c>
    </row>
    <row r="283" spans="1:16" ht="12.75">
      <c r="A283" s="25" t="s">
        <v>43</v>
      </c>
      <c r="B283" s="29" t="s">
        <v>22</v>
      </c>
      <c r="C283" s="29" t="s">
        <v>22</v>
      </c>
      <c r="D283" s="25" t="s">
        <v>45</v>
      </c>
      <c r="E283" s="30" t="s">
        <v>1774</v>
      </c>
      <c r="F283" s="31" t="s">
        <v>61</v>
      </c>
      <c r="G283" s="32">
        <v>12</v>
      </c>
      <c r="H283" s="33">
        <v>0</v>
      </c>
      <c r="I283" s="34">
        <f>ROUND(ROUND(H283,2)*ROUND(G283,3),2)</f>
      </c>
      <c r="O283">
        <f>(I283*21)/100</f>
      </c>
      <c r="P283" t="s">
        <v>22</v>
      </c>
    </row>
    <row r="284" spans="1:5" ht="12.75">
      <c r="A284" s="35" t="s">
        <v>48</v>
      </c>
      <c r="E284" s="36" t="s">
        <v>45</v>
      </c>
    </row>
    <row r="285" spans="1:5" ht="12.75">
      <c r="A285" s="37" t="s">
        <v>49</v>
      </c>
      <c r="E285" s="38" t="s">
        <v>45</v>
      </c>
    </row>
    <row r="286" spans="1:5" ht="12.75">
      <c r="A286" t="s">
        <v>50</v>
      </c>
      <c r="E286" s="36" t="s">
        <v>45</v>
      </c>
    </row>
    <row r="287" spans="1:16" ht="12.75">
      <c r="A287" s="25" t="s">
        <v>43</v>
      </c>
      <c r="B287" s="29" t="s">
        <v>126</v>
      </c>
      <c r="C287" s="29" t="s">
        <v>126</v>
      </c>
      <c r="D287" s="25" t="s">
        <v>45</v>
      </c>
      <c r="E287" s="30" t="s">
        <v>1775</v>
      </c>
      <c r="F287" s="31" t="s">
        <v>61</v>
      </c>
      <c r="G287" s="32">
        <v>985</v>
      </c>
      <c r="H287" s="33">
        <v>0</v>
      </c>
      <c r="I287" s="34">
        <f>ROUND(ROUND(H287,2)*ROUND(G287,3),2)</f>
      </c>
      <c r="O287">
        <f>(I287*21)/100</f>
      </c>
      <c r="P287" t="s">
        <v>22</v>
      </c>
    </row>
    <row r="288" spans="1:5" ht="12.75">
      <c r="A288" s="35" t="s">
        <v>48</v>
      </c>
      <c r="E288" s="36" t="s">
        <v>45</v>
      </c>
    </row>
    <row r="289" spans="1:5" ht="12.75">
      <c r="A289" s="37" t="s">
        <v>49</v>
      </c>
      <c r="E289" s="38" t="s">
        <v>45</v>
      </c>
    </row>
    <row r="290" spans="1:5" ht="12.75">
      <c r="A290" t="s">
        <v>50</v>
      </c>
      <c r="E290" s="36" t="s">
        <v>45</v>
      </c>
    </row>
    <row r="291" spans="1:16" ht="12.75">
      <c r="A291" s="25" t="s">
        <v>43</v>
      </c>
      <c r="B291" s="29" t="s">
        <v>77</v>
      </c>
      <c r="C291" s="29" t="s">
        <v>77</v>
      </c>
      <c r="D291" s="25" t="s">
        <v>45</v>
      </c>
      <c r="E291" s="30" t="s">
        <v>1776</v>
      </c>
      <c r="F291" s="31" t="s">
        <v>61</v>
      </c>
      <c r="G291" s="32">
        <v>865</v>
      </c>
      <c r="H291" s="33">
        <v>0</v>
      </c>
      <c r="I291" s="34">
        <f>ROUND(ROUND(H291,2)*ROUND(G291,3),2)</f>
      </c>
      <c r="O291">
        <f>(I291*21)/100</f>
      </c>
      <c r="P291" t="s">
        <v>22</v>
      </c>
    </row>
    <row r="292" spans="1:5" ht="12.75">
      <c r="A292" s="35" t="s">
        <v>48</v>
      </c>
      <c r="E292" s="36" t="s">
        <v>45</v>
      </c>
    </row>
    <row r="293" spans="1:5" ht="12.75">
      <c r="A293" s="37" t="s">
        <v>49</v>
      </c>
      <c r="E293" s="38" t="s">
        <v>45</v>
      </c>
    </row>
    <row r="294" spans="1:5" ht="12.75">
      <c r="A294" t="s">
        <v>50</v>
      </c>
      <c r="E294" s="36" t="s">
        <v>45</v>
      </c>
    </row>
    <row r="295" spans="1:16" ht="12.75">
      <c r="A295" s="25" t="s">
        <v>43</v>
      </c>
      <c r="B295" s="29" t="s">
        <v>83</v>
      </c>
      <c r="C295" s="29" t="s">
        <v>83</v>
      </c>
      <c r="D295" s="25" t="s">
        <v>45</v>
      </c>
      <c r="E295" s="30" t="s">
        <v>1777</v>
      </c>
      <c r="F295" s="31" t="s">
        <v>61</v>
      </c>
      <c r="G295" s="32">
        <v>190</v>
      </c>
      <c r="H295" s="33">
        <v>0</v>
      </c>
      <c r="I295" s="34">
        <f>ROUND(ROUND(H295,2)*ROUND(G295,3),2)</f>
      </c>
      <c r="O295">
        <f>(I295*21)/100</f>
      </c>
      <c r="P295" t="s">
        <v>22</v>
      </c>
    </row>
    <row r="296" spans="1:5" ht="12.75">
      <c r="A296" s="35" t="s">
        <v>48</v>
      </c>
      <c r="E296" s="36" t="s">
        <v>45</v>
      </c>
    </row>
    <row r="297" spans="1:5" ht="12.75">
      <c r="A297" s="37" t="s">
        <v>49</v>
      </c>
      <c r="E297" s="38" t="s">
        <v>45</v>
      </c>
    </row>
    <row r="298" spans="1:5" ht="12.75">
      <c r="A298" t="s">
        <v>50</v>
      </c>
      <c r="E298" s="36" t="s">
        <v>45</v>
      </c>
    </row>
    <row r="299" spans="1:16" ht="12.75">
      <c r="A299" s="25" t="s">
        <v>43</v>
      </c>
      <c r="B299" s="29" t="s">
        <v>80</v>
      </c>
      <c r="C299" s="29" t="s">
        <v>80</v>
      </c>
      <c r="D299" s="25" t="s">
        <v>45</v>
      </c>
      <c r="E299" s="30" t="s">
        <v>1778</v>
      </c>
      <c r="F299" s="31" t="s">
        <v>61</v>
      </c>
      <c r="G299" s="32">
        <v>215</v>
      </c>
      <c r="H299" s="33">
        <v>0</v>
      </c>
      <c r="I299" s="34">
        <f>ROUND(ROUND(H299,2)*ROUND(G299,3),2)</f>
      </c>
      <c r="O299">
        <f>(I299*21)/100</f>
      </c>
      <c r="P299" t="s">
        <v>22</v>
      </c>
    </row>
    <row r="300" spans="1:5" ht="12.75">
      <c r="A300" s="35" t="s">
        <v>48</v>
      </c>
      <c r="E300" s="36" t="s">
        <v>45</v>
      </c>
    </row>
    <row r="301" spans="1:5" ht="12.75">
      <c r="A301" s="37" t="s">
        <v>49</v>
      </c>
      <c r="E301" s="38" t="s">
        <v>45</v>
      </c>
    </row>
    <row r="302" spans="1:5" ht="12.75">
      <c r="A302" t="s">
        <v>50</v>
      </c>
      <c r="E302" s="36" t="s">
        <v>45</v>
      </c>
    </row>
    <row r="303" spans="1:16" ht="12.75">
      <c r="A303" s="25" t="s">
        <v>43</v>
      </c>
      <c r="B303" s="29" t="s">
        <v>86</v>
      </c>
      <c r="C303" s="29" t="s">
        <v>86</v>
      </c>
      <c r="D303" s="25" t="s">
        <v>45</v>
      </c>
      <c r="E303" s="30" t="s">
        <v>1779</v>
      </c>
      <c r="F303" s="31" t="s">
        <v>61</v>
      </c>
      <c r="G303" s="32">
        <v>720</v>
      </c>
      <c r="H303" s="33">
        <v>0</v>
      </c>
      <c r="I303" s="34">
        <f>ROUND(ROUND(H303,2)*ROUND(G303,3),2)</f>
      </c>
      <c r="O303">
        <f>(I303*21)/100</f>
      </c>
      <c r="P303" t="s">
        <v>22</v>
      </c>
    </row>
    <row r="304" spans="1:5" ht="12.75">
      <c r="A304" s="35" t="s">
        <v>48</v>
      </c>
      <c r="E304" s="36" t="s">
        <v>45</v>
      </c>
    </row>
    <row r="305" spans="1:5" ht="12.75">
      <c r="A305" s="37" t="s">
        <v>49</v>
      </c>
      <c r="E305" s="38" t="s">
        <v>45</v>
      </c>
    </row>
    <row r="306" spans="1:5" ht="12.75">
      <c r="A306" t="s">
        <v>50</v>
      </c>
      <c r="E306" s="36" t="s">
        <v>45</v>
      </c>
    </row>
    <row r="307" spans="1:16" ht="12.75">
      <c r="A307" s="25" t="s">
        <v>43</v>
      </c>
      <c r="B307" s="29" t="s">
        <v>73</v>
      </c>
      <c r="C307" s="29" t="s">
        <v>73</v>
      </c>
      <c r="D307" s="25" t="s">
        <v>45</v>
      </c>
      <c r="E307" s="30" t="s">
        <v>1780</v>
      </c>
      <c r="F307" s="31" t="s">
        <v>61</v>
      </c>
      <c r="G307" s="32">
        <v>125</v>
      </c>
      <c r="H307" s="33">
        <v>0</v>
      </c>
      <c r="I307" s="34">
        <f>ROUND(ROUND(H307,2)*ROUND(G307,3),2)</f>
      </c>
      <c r="O307">
        <f>(I307*21)/100</f>
      </c>
      <c r="P307" t="s">
        <v>22</v>
      </c>
    </row>
    <row r="308" spans="1:5" ht="12.75">
      <c r="A308" s="35" t="s">
        <v>48</v>
      </c>
      <c r="E308" s="36" t="s">
        <v>45</v>
      </c>
    </row>
    <row r="309" spans="1:5" ht="12.75">
      <c r="A309" s="37" t="s">
        <v>49</v>
      </c>
      <c r="E309" s="38" t="s">
        <v>45</v>
      </c>
    </row>
    <row r="310" spans="1:5" ht="12.75">
      <c r="A310" t="s">
        <v>50</v>
      </c>
      <c r="E310" s="36" t="s">
        <v>45</v>
      </c>
    </row>
    <row r="311" spans="1:16" ht="12.75">
      <c r="A311" s="25" t="s">
        <v>43</v>
      </c>
      <c r="B311" s="29" t="s">
        <v>89</v>
      </c>
      <c r="C311" s="29" t="s">
        <v>89</v>
      </c>
      <c r="D311" s="25" t="s">
        <v>45</v>
      </c>
      <c r="E311" s="30" t="s">
        <v>1781</v>
      </c>
      <c r="F311" s="31" t="s">
        <v>118</v>
      </c>
      <c r="G311" s="32">
        <v>1</v>
      </c>
      <c r="H311" s="33">
        <v>0</v>
      </c>
      <c r="I311" s="34">
        <f>ROUND(ROUND(H311,2)*ROUND(G311,3),2)</f>
      </c>
      <c r="O311">
        <f>(I311*21)/100</f>
      </c>
      <c r="P311" t="s">
        <v>22</v>
      </c>
    </row>
    <row r="312" spans="1:5" ht="12.75">
      <c r="A312" s="35" t="s">
        <v>48</v>
      </c>
      <c r="E312" s="36" t="s">
        <v>45</v>
      </c>
    </row>
    <row r="313" spans="1:5" ht="12.75">
      <c r="A313" s="37" t="s">
        <v>49</v>
      </c>
      <c r="E313" s="38" t="s">
        <v>45</v>
      </c>
    </row>
    <row r="314" spans="1:5" ht="12.75">
      <c r="A314" t="s">
        <v>50</v>
      </c>
      <c r="E314" s="36" t="s">
        <v>45</v>
      </c>
    </row>
    <row r="315" spans="1:16" ht="12.75">
      <c r="A315" s="25" t="s">
        <v>43</v>
      </c>
      <c r="B315" s="29" t="s">
        <v>292</v>
      </c>
      <c r="C315" s="29" t="s">
        <v>292</v>
      </c>
      <c r="D315" s="25" t="s">
        <v>45</v>
      </c>
      <c r="E315" s="30" t="s">
        <v>1724</v>
      </c>
      <c r="F315" s="31" t="s">
        <v>118</v>
      </c>
      <c r="G315" s="32">
        <v>1</v>
      </c>
      <c r="H315" s="33">
        <v>0</v>
      </c>
      <c r="I315" s="34">
        <f>ROUND(ROUND(H315,2)*ROUND(G315,3),2)</f>
      </c>
      <c r="O315">
        <f>(I315*21)/100</f>
      </c>
      <c r="P315" t="s">
        <v>22</v>
      </c>
    </row>
    <row r="316" spans="1:5" ht="12.75">
      <c r="A316" s="35" t="s">
        <v>48</v>
      </c>
      <c r="E316" s="36" t="s">
        <v>45</v>
      </c>
    </row>
    <row r="317" spans="1:5" ht="12.75">
      <c r="A317" s="37" t="s">
        <v>49</v>
      </c>
      <c r="E317" s="38" t="s">
        <v>45</v>
      </c>
    </row>
    <row r="318" spans="1:5" ht="12.75">
      <c r="A318" t="s">
        <v>50</v>
      </c>
      <c r="E318" s="36" t="s">
        <v>45</v>
      </c>
    </row>
    <row r="319" spans="1:16" ht="12.75">
      <c r="A319" s="25" t="s">
        <v>43</v>
      </c>
      <c r="B319" s="29" t="s">
        <v>301</v>
      </c>
      <c r="C319" s="29" t="s">
        <v>301</v>
      </c>
      <c r="D319" s="25" t="s">
        <v>45</v>
      </c>
      <c r="E319" s="30" t="s">
        <v>1782</v>
      </c>
      <c r="F319" s="31" t="s">
        <v>118</v>
      </c>
      <c r="G319" s="32">
        <v>1</v>
      </c>
      <c r="H319" s="33">
        <v>0</v>
      </c>
      <c r="I319" s="34">
        <f>ROUND(ROUND(H319,2)*ROUND(G319,3),2)</f>
      </c>
      <c r="O319">
        <f>(I319*21)/100</f>
      </c>
      <c r="P319" t="s">
        <v>22</v>
      </c>
    </row>
    <row r="320" spans="1:5" ht="12.75">
      <c r="A320" s="35" t="s">
        <v>48</v>
      </c>
      <c r="E320" s="36" t="s">
        <v>45</v>
      </c>
    </row>
    <row r="321" spans="1:5" ht="12.75">
      <c r="A321" s="37" t="s">
        <v>49</v>
      </c>
      <c r="E321" s="38" t="s">
        <v>45</v>
      </c>
    </row>
    <row r="322" spans="1:5" ht="12.75">
      <c r="A322" t="s">
        <v>50</v>
      </c>
      <c r="E322" s="36" t="s">
        <v>45</v>
      </c>
    </row>
    <row r="323" spans="1:16" ht="12.75">
      <c r="A323" s="25" t="s">
        <v>43</v>
      </c>
      <c r="B323" s="29" t="s">
        <v>283</v>
      </c>
      <c r="C323" s="29" t="s">
        <v>283</v>
      </c>
      <c r="D323" s="25" t="s">
        <v>45</v>
      </c>
      <c r="E323" s="30" t="s">
        <v>1783</v>
      </c>
      <c r="F323" s="31" t="s">
        <v>118</v>
      </c>
      <c r="G323" s="32">
        <v>1</v>
      </c>
      <c r="H323" s="33">
        <v>0</v>
      </c>
      <c r="I323" s="34">
        <f>ROUND(ROUND(H323,2)*ROUND(G323,3),2)</f>
      </c>
      <c r="O323">
        <f>(I323*21)/100</f>
      </c>
      <c r="P323" t="s">
        <v>22</v>
      </c>
    </row>
    <row r="324" spans="1:5" ht="12.75">
      <c r="A324" s="35" t="s">
        <v>48</v>
      </c>
      <c r="E324" s="36" t="s">
        <v>45</v>
      </c>
    </row>
    <row r="325" spans="1:5" ht="12.75">
      <c r="A325" s="37" t="s">
        <v>49</v>
      </c>
      <c r="E325" s="38" t="s">
        <v>45</v>
      </c>
    </row>
    <row r="326" spans="1:5" ht="12.75">
      <c r="A326" t="s">
        <v>50</v>
      </c>
      <c r="E326" s="36" t="s">
        <v>45</v>
      </c>
    </row>
    <row r="327" spans="1:16" ht="38.25">
      <c r="A327" s="25" t="s">
        <v>43</v>
      </c>
      <c r="B327" s="29" t="s">
        <v>21</v>
      </c>
      <c r="C327" s="29" t="s">
        <v>21</v>
      </c>
      <c r="D327" s="25" t="s">
        <v>45</v>
      </c>
      <c r="E327" s="30" t="s">
        <v>1784</v>
      </c>
      <c r="F327" s="31" t="s">
        <v>118</v>
      </c>
      <c r="G327" s="32">
        <v>1</v>
      </c>
      <c r="H327" s="33">
        <v>0</v>
      </c>
      <c r="I327" s="34">
        <f>ROUND(ROUND(H327,2)*ROUND(G327,3),2)</f>
      </c>
      <c r="O327">
        <f>(I327*21)/100</f>
      </c>
      <c r="P327" t="s">
        <v>22</v>
      </c>
    </row>
    <row r="328" spans="1:5" ht="25.5">
      <c r="A328" s="35" t="s">
        <v>48</v>
      </c>
      <c r="E328" s="36" t="s">
        <v>1785</v>
      </c>
    </row>
    <row r="329" spans="1:5" ht="12.75">
      <c r="A329" s="37" t="s">
        <v>49</v>
      </c>
      <c r="E329" s="38" t="s">
        <v>45</v>
      </c>
    </row>
    <row r="330" spans="1:5" ht="12.75">
      <c r="A330" t="s">
        <v>50</v>
      </c>
      <c r="E330" s="36" t="s">
        <v>45</v>
      </c>
    </row>
    <row r="331" spans="1:16" ht="12.75">
      <c r="A331" s="25" t="s">
        <v>43</v>
      </c>
      <c r="B331" s="29" t="s">
        <v>272</v>
      </c>
      <c r="C331" s="29" t="s">
        <v>272</v>
      </c>
      <c r="D331" s="25" t="s">
        <v>45</v>
      </c>
      <c r="E331" s="30" t="s">
        <v>1786</v>
      </c>
      <c r="F331" s="31" t="s">
        <v>61</v>
      </c>
      <c r="G331" s="32">
        <v>1</v>
      </c>
      <c r="H331" s="33">
        <v>0</v>
      </c>
      <c r="I331" s="34">
        <f>ROUND(ROUND(H331,2)*ROUND(G331,3),2)</f>
      </c>
      <c r="O331">
        <f>(I331*21)/100</f>
      </c>
      <c r="P331" t="s">
        <v>22</v>
      </c>
    </row>
    <row r="332" spans="1:5" ht="12.75">
      <c r="A332" s="35" t="s">
        <v>48</v>
      </c>
      <c r="E332" s="36" t="s">
        <v>45</v>
      </c>
    </row>
    <row r="333" spans="1:5" ht="12.75">
      <c r="A333" s="37" t="s">
        <v>49</v>
      </c>
      <c r="E333" s="38" t="s">
        <v>45</v>
      </c>
    </row>
    <row r="334" spans="1:5" ht="12.75">
      <c r="A334" t="s">
        <v>50</v>
      </c>
      <c r="E334" s="36" t="s">
        <v>45</v>
      </c>
    </row>
    <row r="335" spans="1:16" ht="12.75">
      <c r="A335" s="25" t="s">
        <v>43</v>
      </c>
      <c r="B335" s="29" t="s">
        <v>266</v>
      </c>
      <c r="C335" s="29" t="s">
        <v>266</v>
      </c>
      <c r="D335" s="25" t="s">
        <v>45</v>
      </c>
      <c r="E335" s="30" t="s">
        <v>1787</v>
      </c>
      <c r="F335" s="31" t="s">
        <v>61</v>
      </c>
      <c r="G335" s="32">
        <v>1</v>
      </c>
      <c r="H335" s="33">
        <v>0</v>
      </c>
      <c r="I335" s="34">
        <f>ROUND(ROUND(H335,2)*ROUND(G335,3),2)</f>
      </c>
      <c r="O335">
        <f>(I335*21)/100</f>
      </c>
      <c r="P335" t="s">
        <v>22</v>
      </c>
    </row>
    <row r="336" spans="1:5" ht="12.75">
      <c r="A336" s="35" t="s">
        <v>48</v>
      </c>
      <c r="E336" s="36" t="s">
        <v>45</v>
      </c>
    </row>
    <row r="337" spans="1:5" ht="12.75">
      <c r="A337" s="37" t="s">
        <v>49</v>
      </c>
      <c r="E337" s="38" t="s">
        <v>45</v>
      </c>
    </row>
    <row r="338" spans="1:5" ht="12.75">
      <c r="A338" t="s">
        <v>50</v>
      </c>
      <c r="E338" s="36" t="s">
        <v>45</v>
      </c>
    </row>
    <row r="339" spans="1:16" ht="12.75">
      <c r="A339" s="25" t="s">
        <v>43</v>
      </c>
      <c r="B339" s="29" t="s">
        <v>31</v>
      </c>
      <c r="C339" s="29" t="s">
        <v>31</v>
      </c>
      <c r="D339" s="25" t="s">
        <v>45</v>
      </c>
      <c r="E339" s="30" t="s">
        <v>1788</v>
      </c>
      <c r="F339" s="31" t="s">
        <v>1764</v>
      </c>
      <c r="G339" s="32">
        <v>70</v>
      </c>
      <c r="H339" s="33">
        <v>0</v>
      </c>
      <c r="I339" s="34">
        <f>ROUND(ROUND(H339,2)*ROUND(G339,3),2)</f>
      </c>
      <c r="O339">
        <f>(I339*21)/100</f>
      </c>
      <c r="P339" t="s">
        <v>22</v>
      </c>
    </row>
    <row r="340" spans="1:5" ht="12.75">
      <c r="A340" s="35" t="s">
        <v>48</v>
      </c>
      <c r="E340" s="36" t="s">
        <v>45</v>
      </c>
    </row>
    <row r="341" spans="1:5" ht="12.75">
      <c r="A341" s="37" t="s">
        <v>49</v>
      </c>
      <c r="E341" s="38" t="s">
        <v>45</v>
      </c>
    </row>
    <row r="342" spans="1:5" ht="12.75">
      <c r="A342" t="s">
        <v>50</v>
      </c>
      <c r="E342" s="36" t="s">
        <v>45</v>
      </c>
    </row>
    <row r="343" spans="1:16" ht="12.75">
      <c r="A343" s="25" t="s">
        <v>43</v>
      </c>
      <c r="B343" s="29" t="s">
        <v>33</v>
      </c>
      <c r="C343" s="29" t="s">
        <v>33</v>
      </c>
      <c r="D343" s="25" t="s">
        <v>45</v>
      </c>
      <c r="E343" s="30" t="s">
        <v>1789</v>
      </c>
      <c r="F343" s="31" t="s">
        <v>1764</v>
      </c>
      <c r="G343" s="32">
        <v>9</v>
      </c>
      <c r="H343" s="33">
        <v>0</v>
      </c>
      <c r="I343" s="34">
        <f>ROUND(ROUND(H343,2)*ROUND(G343,3),2)</f>
      </c>
      <c r="O343">
        <f>(I343*21)/100</f>
      </c>
      <c r="P343" t="s">
        <v>22</v>
      </c>
    </row>
    <row r="344" spans="1:5" ht="12.75">
      <c r="A344" s="35" t="s">
        <v>48</v>
      </c>
      <c r="E344" s="36" t="s">
        <v>45</v>
      </c>
    </row>
    <row r="345" spans="1:5" ht="12.75">
      <c r="A345" s="37" t="s">
        <v>49</v>
      </c>
      <c r="E345" s="38" t="s">
        <v>45</v>
      </c>
    </row>
    <row r="346" spans="1:5" ht="12.75">
      <c r="A346" t="s">
        <v>50</v>
      </c>
      <c r="E346" s="36" t="s">
        <v>45</v>
      </c>
    </row>
    <row r="347" spans="1:16" ht="12.75">
      <c r="A347" s="25" t="s">
        <v>43</v>
      </c>
      <c r="B347" s="29" t="s">
        <v>35</v>
      </c>
      <c r="C347" s="29" t="s">
        <v>35</v>
      </c>
      <c r="D347" s="25" t="s">
        <v>45</v>
      </c>
      <c r="E347" s="30" t="s">
        <v>1790</v>
      </c>
      <c r="F347" s="31" t="s">
        <v>1764</v>
      </c>
      <c r="G347" s="32">
        <v>26</v>
      </c>
      <c r="H347" s="33">
        <v>0</v>
      </c>
      <c r="I347" s="34">
        <f>ROUND(ROUND(H347,2)*ROUND(G347,3),2)</f>
      </c>
      <c r="O347">
        <f>(I347*21)/100</f>
      </c>
      <c r="P347" t="s">
        <v>22</v>
      </c>
    </row>
    <row r="348" spans="1:5" ht="12.75">
      <c r="A348" s="35" t="s">
        <v>48</v>
      </c>
      <c r="E348" s="36" t="s">
        <v>45</v>
      </c>
    </row>
    <row r="349" spans="1:5" ht="12.75">
      <c r="A349" s="37" t="s">
        <v>49</v>
      </c>
      <c r="E349" s="38" t="s">
        <v>45</v>
      </c>
    </row>
    <row r="350" spans="1:5" ht="12.75">
      <c r="A350" t="s">
        <v>50</v>
      </c>
      <c r="E350" s="36" t="s">
        <v>45</v>
      </c>
    </row>
    <row r="351" spans="1:16" ht="12.75">
      <c r="A351" s="25" t="s">
        <v>43</v>
      </c>
      <c r="B351" s="29" t="s">
        <v>66</v>
      </c>
      <c r="C351" s="29" t="s">
        <v>66</v>
      </c>
      <c r="D351" s="25" t="s">
        <v>45</v>
      </c>
      <c r="E351" s="30" t="s">
        <v>1791</v>
      </c>
      <c r="F351" s="31" t="s">
        <v>1764</v>
      </c>
      <c r="G351" s="32">
        <v>11</v>
      </c>
      <c r="H351" s="33">
        <v>0</v>
      </c>
      <c r="I351" s="34">
        <f>ROUND(ROUND(H351,2)*ROUND(G351,3),2)</f>
      </c>
      <c r="O351">
        <f>(I351*21)/100</f>
      </c>
      <c r="P351" t="s">
        <v>22</v>
      </c>
    </row>
    <row r="352" spans="1:5" ht="12.75">
      <c r="A352" s="35" t="s">
        <v>48</v>
      </c>
      <c r="E352" s="36" t="s">
        <v>45</v>
      </c>
    </row>
    <row r="353" spans="1:5" ht="12.75">
      <c r="A353" s="37" t="s">
        <v>49</v>
      </c>
      <c r="E353" s="38" t="s">
        <v>45</v>
      </c>
    </row>
    <row r="354" spans="1:5" ht="12.75">
      <c r="A354" t="s">
        <v>50</v>
      </c>
      <c r="E354" s="36" t="s">
        <v>45</v>
      </c>
    </row>
    <row r="355" spans="1:16" ht="12.75">
      <c r="A355" s="25" t="s">
        <v>43</v>
      </c>
      <c r="B355" s="29" t="s">
        <v>58</v>
      </c>
      <c r="C355" s="29" t="s">
        <v>58</v>
      </c>
      <c r="D355" s="25" t="s">
        <v>45</v>
      </c>
      <c r="E355" s="30" t="s">
        <v>1792</v>
      </c>
      <c r="F355" s="31" t="s">
        <v>1764</v>
      </c>
      <c r="G355" s="32">
        <v>7</v>
      </c>
      <c r="H355" s="33">
        <v>0</v>
      </c>
      <c r="I355" s="34">
        <f>ROUND(ROUND(H355,2)*ROUND(G355,3),2)</f>
      </c>
      <c r="O355">
        <f>(I355*21)/100</f>
      </c>
      <c r="P355" t="s">
        <v>22</v>
      </c>
    </row>
    <row r="356" spans="1:5" ht="12.75">
      <c r="A356" s="35" t="s">
        <v>48</v>
      </c>
      <c r="E356" s="36" t="s">
        <v>45</v>
      </c>
    </row>
    <row r="357" spans="1:5" ht="12.75">
      <c r="A357" s="37" t="s">
        <v>49</v>
      </c>
      <c r="E357" s="38" t="s">
        <v>45</v>
      </c>
    </row>
    <row r="358" spans="1:5" ht="12.75">
      <c r="A358" t="s">
        <v>50</v>
      </c>
      <c r="E358" s="36" t="s">
        <v>45</v>
      </c>
    </row>
    <row r="359" spans="1:16" ht="12.75">
      <c r="A359" s="25" t="s">
        <v>43</v>
      </c>
      <c r="B359" s="29" t="s">
        <v>38</v>
      </c>
      <c r="C359" s="29" t="s">
        <v>38</v>
      </c>
      <c r="D359" s="25" t="s">
        <v>45</v>
      </c>
      <c r="E359" s="30" t="s">
        <v>1793</v>
      </c>
      <c r="F359" s="31" t="s">
        <v>1764</v>
      </c>
      <c r="G359" s="32">
        <v>13</v>
      </c>
      <c r="H359" s="33">
        <v>0</v>
      </c>
      <c r="I359" s="34">
        <f>ROUND(ROUND(H359,2)*ROUND(G359,3),2)</f>
      </c>
      <c r="O359">
        <f>(I359*21)/100</f>
      </c>
      <c r="P359" t="s">
        <v>22</v>
      </c>
    </row>
    <row r="360" spans="1:5" ht="12.75">
      <c r="A360" s="35" t="s">
        <v>48</v>
      </c>
      <c r="E360" s="36" t="s">
        <v>45</v>
      </c>
    </row>
    <row r="361" spans="1:5" ht="12.75">
      <c r="A361" s="37" t="s">
        <v>49</v>
      </c>
      <c r="E361" s="38" t="s">
        <v>45</v>
      </c>
    </row>
    <row r="362" spans="1:5" ht="12.75">
      <c r="A362" t="s">
        <v>50</v>
      </c>
      <c r="E362" s="36" t="s">
        <v>45</v>
      </c>
    </row>
    <row r="363" spans="1:18" ht="12.75" customHeight="1">
      <c r="A363" s="6" t="s">
        <v>41</v>
      </c>
      <c r="B363" s="6"/>
      <c r="C363" s="40" t="s">
        <v>1794</v>
      </c>
      <c r="D363" s="6"/>
      <c r="E363" s="27" t="s">
        <v>1795</v>
      </c>
      <c r="F363" s="6"/>
      <c r="G363" s="6"/>
      <c r="H363" s="6"/>
      <c r="I363" s="41">
        <f>0+Q363</f>
      </c>
      <c r="O363">
        <f>0+R363</f>
      </c>
      <c r="Q363">
        <f>0+I364+I368+I372+I376+I380+I384+I388+I392+I396+I400+I404+I408+I412+I416+I420+I424+I428+I432+I436+I440</f>
      </c>
      <c r="R363">
        <f>0+O364+O368+O372+O376+O380+O384+O388+O392+O396+O400+O404+O408+O412+O416+O420+O424+O428+O432+O436+O440</f>
      </c>
    </row>
    <row r="364" spans="1:16" ht="25.5">
      <c r="A364" s="25" t="s">
        <v>43</v>
      </c>
      <c r="B364" s="29" t="s">
        <v>14</v>
      </c>
      <c r="C364" s="29" t="s">
        <v>14</v>
      </c>
      <c r="D364" s="25" t="s">
        <v>45</v>
      </c>
      <c r="E364" s="30" t="s">
        <v>1796</v>
      </c>
      <c r="F364" s="31" t="s">
        <v>61</v>
      </c>
      <c r="G364" s="32">
        <v>12</v>
      </c>
      <c r="H364" s="33">
        <v>0</v>
      </c>
      <c r="I364" s="34">
        <f>ROUND(ROUND(H364,2)*ROUND(G364,3),2)</f>
      </c>
      <c r="O364">
        <f>(I364*21)/100</f>
      </c>
      <c r="P364" t="s">
        <v>22</v>
      </c>
    </row>
    <row r="365" spans="1:5" ht="12.75">
      <c r="A365" s="35" t="s">
        <v>48</v>
      </c>
      <c r="E365" s="36" t="s">
        <v>45</v>
      </c>
    </row>
    <row r="366" spans="1:5" ht="12.75">
      <c r="A366" s="37" t="s">
        <v>49</v>
      </c>
      <c r="E366" s="38" t="s">
        <v>45</v>
      </c>
    </row>
    <row r="367" spans="1:5" ht="12.75">
      <c r="A367" t="s">
        <v>50</v>
      </c>
      <c r="E367" s="36" t="s">
        <v>45</v>
      </c>
    </row>
    <row r="368" spans="1:16" ht="12.75">
      <c r="A368" s="25" t="s">
        <v>43</v>
      </c>
      <c r="B368" s="29" t="s">
        <v>40</v>
      </c>
      <c r="C368" s="29" t="s">
        <v>40</v>
      </c>
      <c r="D368" s="25" t="s">
        <v>45</v>
      </c>
      <c r="E368" s="30" t="s">
        <v>1797</v>
      </c>
      <c r="F368" s="31" t="s">
        <v>61</v>
      </c>
      <c r="G368" s="32">
        <v>0</v>
      </c>
      <c r="H368" s="33">
        <v>0</v>
      </c>
      <c r="I368" s="34">
        <f>ROUND(ROUND(H368,2)*ROUND(G368,3),2)</f>
      </c>
      <c r="O368">
        <f>(I368*21)/100</f>
      </c>
      <c r="P368" t="s">
        <v>22</v>
      </c>
    </row>
    <row r="369" spans="1:5" ht="12.75">
      <c r="A369" s="35" t="s">
        <v>48</v>
      </c>
      <c r="E369" s="36" t="s">
        <v>45</v>
      </c>
    </row>
    <row r="370" spans="1:5" ht="12.75">
      <c r="A370" s="37" t="s">
        <v>49</v>
      </c>
      <c r="E370" s="38" t="s">
        <v>45</v>
      </c>
    </row>
    <row r="371" spans="1:5" ht="12.75">
      <c r="A371" t="s">
        <v>50</v>
      </c>
      <c r="E371" s="36" t="s">
        <v>45</v>
      </c>
    </row>
    <row r="372" spans="1:16" ht="12.75">
      <c r="A372" s="25" t="s">
        <v>43</v>
      </c>
      <c r="B372" s="29" t="s">
        <v>115</v>
      </c>
      <c r="C372" s="29" t="s">
        <v>115</v>
      </c>
      <c r="D372" s="25" t="s">
        <v>45</v>
      </c>
      <c r="E372" s="30" t="s">
        <v>1798</v>
      </c>
      <c r="F372" s="31" t="s">
        <v>61</v>
      </c>
      <c r="G372" s="32">
        <v>0</v>
      </c>
      <c r="H372" s="33">
        <v>0</v>
      </c>
      <c r="I372" s="34">
        <f>ROUND(ROUND(H372,2)*ROUND(G372,3),2)</f>
      </c>
      <c r="O372">
        <f>(I372*21)/100</f>
      </c>
      <c r="P372" t="s">
        <v>22</v>
      </c>
    </row>
    <row r="373" spans="1:5" ht="12.75">
      <c r="A373" s="35" t="s">
        <v>48</v>
      </c>
      <c r="E373" s="36" t="s">
        <v>45</v>
      </c>
    </row>
    <row r="374" spans="1:5" ht="12.75">
      <c r="A374" s="37" t="s">
        <v>49</v>
      </c>
      <c r="E374" s="38" t="s">
        <v>45</v>
      </c>
    </row>
    <row r="375" spans="1:5" ht="12.75">
      <c r="A375" t="s">
        <v>50</v>
      </c>
      <c r="E375" s="36" t="s">
        <v>45</v>
      </c>
    </row>
    <row r="376" spans="1:16" ht="12.75">
      <c r="A376" s="25" t="s">
        <v>43</v>
      </c>
      <c r="B376" s="29" t="s">
        <v>106</v>
      </c>
      <c r="C376" s="29" t="s">
        <v>106</v>
      </c>
      <c r="D376" s="25" t="s">
        <v>45</v>
      </c>
      <c r="E376" s="30" t="s">
        <v>1756</v>
      </c>
      <c r="F376" s="31" t="s">
        <v>61</v>
      </c>
      <c r="G376" s="32">
        <v>2100</v>
      </c>
      <c r="H376" s="33">
        <v>0</v>
      </c>
      <c r="I376" s="34">
        <f>ROUND(ROUND(H376,2)*ROUND(G376,3),2)</f>
      </c>
      <c r="O376">
        <f>(I376*21)/100</f>
      </c>
      <c r="P376" t="s">
        <v>22</v>
      </c>
    </row>
    <row r="377" spans="1:5" ht="12.75">
      <c r="A377" s="35" t="s">
        <v>48</v>
      </c>
      <c r="E377" s="36" t="s">
        <v>45</v>
      </c>
    </row>
    <row r="378" spans="1:5" ht="12.75">
      <c r="A378" s="37" t="s">
        <v>49</v>
      </c>
      <c r="E378" s="38" t="s">
        <v>45</v>
      </c>
    </row>
    <row r="379" spans="1:5" ht="12.75">
      <c r="A379" t="s">
        <v>50</v>
      </c>
      <c r="E379" s="36" t="s">
        <v>45</v>
      </c>
    </row>
    <row r="380" spans="1:16" ht="12.75">
      <c r="A380" s="25" t="s">
        <v>43</v>
      </c>
      <c r="B380" s="29" t="s">
        <v>112</v>
      </c>
      <c r="C380" s="29" t="s">
        <v>112</v>
      </c>
      <c r="D380" s="25" t="s">
        <v>45</v>
      </c>
      <c r="E380" s="30" t="s">
        <v>1708</v>
      </c>
      <c r="F380" s="31" t="s">
        <v>118</v>
      </c>
      <c r="G380" s="32">
        <v>1</v>
      </c>
      <c r="H380" s="33">
        <v>0</v>
      </c>
      <c r="I380" s="34">
        <f>ROUND(ROUND(H380,2)*ROUND(G380,3),2)</f>
      </c>
      <c r="O380">
        <f>(I380*21)/100</f>
      </c>
      <c r="P380" t="s">
        <v>22</v>
      </c>
    </row>
    <row r="381" spans="1:5" ht="12.75">
      <c r="A381" s="35" t="s">
        <v>48</v>
      </c>
      <c r="E381" s="36" t="s">
        <v>45</v>
      </c>
    </row>
    <row r="382" spans="1:5" ht="12.75">
      <c r="A382" s="37" t="s">
        <v>49</v>
      </c>
      <c r="E382" s="38" t="s">
        <v>45</v>
      </c>
    </row>
    <row r="383" spans="1:5" ht="12.75">
      <c r="A383" t="s">
        <v>50</v>
      </c>
      <c r="E383" s="36" t="s">
        <v>45</v>
      </c>
    </row>
    <row r="384" spans="1:16" ht="12.75">
      <c r="A384" s="25" t="s">
        <v>43</v>
      </c>
      <c r="B384" s="29" t="s">
        <v>97</v>
      </c>
      <c r="C384" s="29" t="s">
        <v>97</v>
      </c>
      <c r="D384" s="25" t="s">
        <v>45</v>
      </c>
      <c r="E384" s="30" t="s">
        <v>1782</v>
      </c>
      <c r="F384" s="31" t="s">
        <v>118</v>
      </c>
      <c r="G384" s="32">
        <v>1</v>
      </c>
      <c r="H384" s="33">
        <v>0</v>
      </c>
      <c r="I384" s="34">
        <f>ROUND(ROUND(H384,2)*ROUND(G384,3),2)</f>
      </c>
      <c r="O384">
        <f>(I384*21)/100</f>
      </c>
      <c r="P384" t="s">
        <v>22</v>
      </c>
    </row>
    <row r="385" spans="1:5" ht="12.75">
      <c r="A385" s="35" t="s">
        <v>48</v>
      </c>
      <c r="E385" s="36" t="s">
        <v>45</v>
      </c>
    </row>
    <row r="386" spans="1:5" ht="12.75">
      <c r="A386" s="37" t="s">
        <v>49</v>
      </c>
      <c r="E386" s="38" t="s">
        <v>45</v>
      </c>
    </row>
    <row r="387" spans="1:5" ht="12.75">
      <c r="A387" t="s">
        <v>50</v>
      </c>
      <c r="E387" s="36" t="s">
        <v>45</v>
      </c>
    </row>
    <row r="388" spans="1:16" ht="12.75">
      <c r="A388" s="25" t="s">
        <v>43</v>
      </c>
      <c r="B388" s="29" t="s">
        <v>94</v>
      </c>
      <c r="C388" s="29" t="s">
        <v>94</v>
      </c>
      <c r="D388" s="25" t="s">
        <v>45</v>
      </c>
      <c r="E388" s="30" t="s">
        <v>1724</v>
      </c>
      <c r="F388" s="31" t="s">
        <v>118</v>
      </c>
      <c r="G388" s="32">
        <v>1</v>
      </c>
      <c r="H388" s="33">
        <v>0</v>
      </c>
      <c r="I388" s="34">
        <f>ROUND(ROUND(H388,2)*ROUND(G388,3),2)</f>
      </c>
      <c r="O388">
        <f>(I388*21)/100</f>
      </c>
      <c r="P388" t="s">
        <v>22</v>
      </c>
    </row>
    <row r="389" spans="1:5" ht="12.75">
      <c r="A389" s="35" t="s">
        <v>48</v>
      </c>
      <c r="E389" s="36" t="s">
        <v>45</v>
      </c>
    </row>
    <row r="390" spans="1:5" ht="12.75">
      <c r="A390" s="37" t="s">
        <v>49</v>
      </c>
      <c r="E390" s="38" t="s">
        <v>45</v>
      </c>
    </row>
    <row r="391" spans="1:5" ht="12.75">
      <c r="A391" t="s">
        <v>50</v>
      </c>
      <c r="E391" s="36" t="s">
        <v>45</v>
      </c>
    </row>
    <row r="392" spans="1:16" ht="12.75">
      <c r="A392" s="25" t="s">
        <v>43</v>
      </c>
      <c r="B392" s="29" t="s">
        <v>100</v>
      </c>
      <c r="C392" s="29" t="s">
        <v>100</v>
      </c>
      <c r="D392" s="25" t="s">
        <v>45</v>
      </c>
      <c r="E392" s="30" t="s">
        <v>1783</v>
      </c>
      <c r="F392" s="31" t="s">
        <v>118</v>
      </c>
      <c r="G392" s="32">
        <v>1</v>
      </c>
      <c r="H392" s="33">
        <v>0</v>
      </c>
      <c r="I392" s="34">
        <f>ROUND(ROUND(H392,2)*ROUND(G392,3),2)</f>
      </c>
      <c r="O392">
        <f>(I392*21)/100</f>
      </c>
      <c r="P392" t="s">
        <v>22</v>
      </c>
    </row>
    <row r="393" spans="1:5" ht="12.75">
      <c r="A393" s="35" t="s">
        <v>48</v>
      </c>
      <c r="E393" s="36" t="s">
        <v>45</v>
      </c>
    </row>
    <row r="394" spans="1:5" ht="12.75">
      <c r="A394" s="37" t="s">
        <v>49</v>
      </c>
      <c r="E394" s="38" t="s">
        <v>45</v>
      </c>
    </row>
    <row r="395" spans="1:5" ht="12.75">
      <c r="A395" t="s">
        <v>50</v>
      </c>
      <c r="E395" s="36" t="s">
        <v>45</v>
      </c>
    </row>
    <row r="396" spans="1:16" ht="12.75">
      <c r="A396" s="25" t="s">
        <v>43</v>
      </c>
      <c r="B396" s="29" t="s">
        <v>103</v>
      </c>
      <c r="C396" s="29" t="s">
        <v>103</v>
      </c>
      <c r="D396" s="25" t="s">
        <v>45</v>
      </c>
      <c r="E396" s="30" t="s">
        <v>1799</v>
      </c>
      <c r="F396" s="31" t="s">
        <v>118</v>
      </c>
      <c r="G396" s="32">
        <v>1</v>
      </c>
      <c r="H396" s="33">
        <v>0</v>
      </c>
      <c r="I396" s="34">
        <f>ROUND(ROUND(H396,2)*ROUND(G396,3),2)</f>
      </c>
      <c r="O396">
        <f>(I396*21)/100</f>
      </c>
      <c r="P396" t="s">
        <v>22</v>
      </c>
    </row>
    <row r="397" spans="1:5" ht="12.75">
      <c r="A397" s="35" t="s">
        <v>48</v>
      </c>
      <c r="E397" s="36" t="s">
        <v>45</v>
      </c>
    </row>
    <row r="398" spans="1:5" ht="12.75">
      <c r="A398" s="37" t="s">
        <v>49</v>
      </c>
      <c r="E398" s="38" t="s">
        <v>45</v>
      </c>
    </row>
    <row r="399" spans="1:5" ht="12.75">
      <c r="A399" t="s">
        <v>50</v>
      </c>
      <c r="E399" s="36" t="s">
        <v>45</v>
      </c>
    </row>
    <row r="400" spans="1:16" ht="12.75">
      <c r="A400" s="25" t="s">
        <v>43</v>
      </c>
      <c r="B400" s="29" t="s">
        <v>109</v>
      </c>
      <c r="C400" s="29" t="s">
        <v>109</v>
      </c>
      <c r="D400" s="25" t="s">
        <v>45</v>
      </c>
      <c r="E400" s="30" t="s">
        <v>1800</v>
      </c>
      <c r="F400" s="31" t="s">
        <v>118</v>
      </c>
      <c r="G400" s="32">
        <v>1</v>
      </c>
      <c r="H400" s="33">
        <v>0</v>
      </c>
      <c r="I400" s="34">
        <f>ROUND(ROUND(H400,2)*ROUND(G400,3),2)</f>
      </c>
      <c r="O400">
        <f>(I400*21)/100</f>
      </c>
      <c r="P400" t="s">
        <v>22</v>
      </c>
    </row>
    <row r="401" spans="1:5" ht="12.75">
      <c r="A401" s="35" t="s">
        <v>48</v>
      </c>
      <c r="E401" s="36" t="s">
        <v>45</v>
      </c>
    </row>
    <row r="402" spans="1:5" ht="12.75">
      <c r="A402" s="37" t="s">
        <v>49</v>
      </c>
      <c r="E402" s="38" t="s">
        <v>45</v>
      </c>
    </row>
    <row r="403" spans="1:5" ht="12.75">
      <c r="A403" t="s">
        <v>50</v>
      </c>
      <c r="E403" s="36" t="s">
        <v>45</v>
      </c>
    </row>
    <row r="404" spans="1:16" ht="12.75">
      <c r="A404" s="25" t="s">
        <v>43</v>
      </c>
      <c r="B404" s="29" t="s">
        <v>121</v>
      </c>
      <c r="C404" s="29" t="s">
        <v>121</v>
      </c>
      <c r="D404" s="25" t="s">
        <v>45</v>
      </c>
      <c r="E404" s="30" t="s">
        <v>1759</v>
      </c>
      <c r="F404" s="31" t="s">
        <v>118</v>
      </c>
      <c r="G404" s="32">
        <v>1</v>
      </c>
      <c r="H404" s="33">
        <v>0</v>
      </c>
      <c r="I404" s="34">
        <f>ROUND(ROUND(H404,2)*ROUND(G404,3),2)</f>
      </c>
      <c r="O404">
        <f>(I404*21)/100</f>
      </c>
      <c r="P404" t="s">
        <v>22</v>
      </c>
    </row>
    <row r="405" spans="1:5" ht="12.75">
      <c r="A405" s="35" t="s">
        <v>48</v>
      </c>
      <c r="E405" s="36" t="s">
        <v>45</v>
      </c>
    </row>
    <row r="406" spans="1:5" ht="12.75">
      <c r="A406" s="37" t="s">
        <v>49</v>
      </c>
      <c r="E406" s="38" t="s">
        <v>45</v>
      </c>
    </row>
    <row r="407" spans="1:5" ht="12.75">
      <c r="A407" t="s">
        <v>50</v>
      </c>
      <c r="E407" s="36" t="s">
        <v>45</v>
      </c>
    </row>
    <row r="408" spans="1:16" ht="12.75">
      <c r="A408" s="25" t="s">
        <v>43</v>
      </c>
      <c r="B408" s="29" t="s">
        <v>22</v>
      </c>
      <c r="C408" s="29" t="s">
        <v>22</v>
      </c>
      <c r="D408" s="25" t="s">
        <v>45</v>
      </c>
      <c r="E408" s="30" t="s">
        <v>1801</v>
      </c>
      <c r="F408" s="31" t="s">
        <v>61</v>
      </c>
      <c r="G408" s="32">
        <v>1</v>
      </c>
      <c r="H408" s="33">
        <v>0</v>
      </c>
      <c r="I408" s="34">
        <f>ROUND(ROUND(H408,2)*ROUND(G408,3),2)</f>
      </c>
      <c r="O408">
        <f>(I408*21)/100</f>
      </c>
      <c r="P408" t="s">
        <v>22</v>
      </c>
    </row>
    <row r="409" spans="1:5" ht="12.75">
      <c r="A409" s="35" t="s">
        <v>48</v>
      </c>
      <c r="E409" s="36" t="s">
        <v>45</v>
      </c>
    </row>
    <row r="410" spans="1:5" ht="12.75">
      <c r="A410" s="37" t="s">
        <v>49</v>
      </c>
      <c r="E410" s="38" t="s">
        <v>45</v>
      </c>
    </row>
    <row r="411" spans="1:5" ht="12.75">
      <c r="A411" t="s">
        <v>50</v>
      </c>
      <c r="E411" s="36" t="s">
        <v>45</v>
      </c>
    </row>
    <row r="412" spans="1:16" ht="12.75">
      <c r="A412" s="25" t="s">
        <v>43</v>
      </c>
      <c r="B412" s="29" t="s">
        <v>126</v>
      </c>
      <c r="C412" s="29" t="s">
        <v>126</v>
      </c>
      <c r="D412" s="25" t="s">
        <v>45</v>
      </c>
      <c r="E412" s="30" t="s">
        <v>1711</v>
      </c>
      <c r="F412" s="31" t="s">
        <v>61</v>
      </c>
      <c r="G412" s="32">
        <v>1</v>
      </c>
      <c r="H412" s="33">
        <v>0</v>
      </c>
      <c r="I412" s="34">
        <f>ROUND(ROUND(H412,2)*ROUND(G412,3),2)</f>
      </c>
      <c r="O412">
        <f>(I412*21)/100</f>
      </c>
      <c r="P412" t="s">
        <v>22</v>
      </c>
    </row>
    <row r="413" spans="1:5" ht="12.75">
      <c r="A413" s="35" t="s">
        <v>48</v>
      </c>
      <c r="E413" s="36" t="s">
        <v>45</v>
      </c>
    </row>
    <row r="414" spans="1:5" ht="12.75">
      <c r="A414" s="37" t="s">
        <v>49</v>
      </c>
      <c r="E414" s="38" t="s">
        <v>45</v>
      </c>
    </row>
    <row r="415" spans="1:5" ht="12.75">
      <c r="A415" t="s">
        <v>50</v>
      </c>
      <c r="E415" s="36" t="s">
        <v>45</v>
      </c>
    </row>
    <row r="416" spans="1:16" ht="12.75">
      <c r="A416" s="25" t="s">
        <v>43</v>
      </c>
      <c r="B416" s="29" t="s">
        <v>21</v>
      </c>
      <c r="C416" s="29" t="s">
        <v>21</v>
      </c>
      <c r="D416" s="25" t="s">
        <v>45</v>
      </c>
      <c r="E416" s="30" t="s">
        <v>1802</v>
      </c>
      <c r="F416" s="31" t="s">
        <v>61</v>
      </c>
      <c r="G416" s="32">
        <v>2250</v>
      </c>
      <c r="H416" s="33">
        <v>0</v>
      </c>
      <c r="I416" s="34">
        <f>ROUND(ROUND(H416,2)*ROUND(G416,3),2)</f>
      </c>
      <c r="O416">
        <f>(I416*21)/100</f>
      </c>
      <c r="P416" t="s">
        <v>22</v>
      </c>
    </row>
    <row r="417" spans="1:5" ht="12.75">
      <c r="A417" s="35" t="s">
        <v>48</v>
      </c>
      <c r="E417" s="36" t="s">
        <v>45</v>
      </c>
    </row>
    <row r="418" spans="1:5" ht="12.75">
      <c r="A418" s="37" t="s">
        <v>49</v>
      </c>
      <c r="E418" s="38" t="s">
        <v>45</v>
      </c>
    </row>
    <row r="419" spans="1:5" ht="12.75">
      <c r="A419" t="s">
        <v>50</v>
      </c>
      <c r="E419" s="36" t="s">
        <v>45</v>
      </c>
    </row>
    <row r="420" spans="1:16" ht="25.5">
      <c r="A420" s="25" t="s">
        <v>43</v>
      </c>
      <c r="B420" s="29" t="s">
        <v>31</v>
      </c>
      <c r="C420" s="29" t="s">
        <v>31</v>
      </c>
      <c r="D420" s="25" t="s">
        <v>45</v>
      </c>
      <c r="E420" s="30" t="s">
        <v>1803</v>
      </c>
      <c r="F420" s="31" t="s">
        <v>61</v>
      </c>
      <c r="G420" s="32">
        <v>0</v>
      </c>
      <c r="H420" s="33">
        <v>0</v>
      </c>
      <c r="I420" s="34">
        <f>ROUND(ROUND(H420,2)*ROUND(G420,3),2)</f>
      </c>
      <c r="O420">
        <f>(I420*21)/100</f>
      </c>
      <c r="P420" t="s">
        <v>22</v>
      </c>
    </row>
    <row r="421" spans="1:5" ht="12.75">
      <c r="A421" s="35" t="s">
        <v>48</v>
      </c>
      <c r="E421" s="36" t="s">
        <v>45</v>
      </c>
    </row>
    <row r="422" spans="1:5" ht="12.75">
      <c r="A422" s="37" t="s">
        <v>49</v>
      </c>
      <c r="E422" s="38" t="s">
        <v>45</v>
      </c>
    </row>
    <row r="423" spans="1:5" ht="12.75">
      <c r="A423" t="s">
        <v>50</v>
      </c>
      <c r="E423" s="36" t="s">
        <v>45</v>
      </c>
    </row>
    <row r="424" spans="1:16" ht="12.75">
      <c r="A424" s="25" t="s">
        <v>43</v>
      </c>
      <c r="B424" s="29" t="s">
        <v>33</v>
      </c>
      <c r="C424" s="29" t="s">
        <v>33</v>
      </c>
      <c r="D424" s="25" t="s">
        <v>45</v>
      </c>
      <c r="E424" s="30" t="s">
        <v>1804</v>
      </c>
      <c r="F424" s="31" t="s">
        <v>61</v>
      </c>
      <c r="G424" s="32">
        <v>0</v>
      </c>
      <c r="H424" s="33">
        <v>0</v>
      </c>
      <c r="I424" s="34">
        <f>ROUND(ROUND(H424,2)*ROUND(G424,3),2)</f>
      </c>
      <c r="O424">
        <f>(I424*21)/100</f>
      </c>
      <c r="P424" t="s">
        <v>22</v>
      </c>
    </row>
    <row r="425" spans="1:5" ht="12.75">
      <c r="A425" s="35" t="s">
        <v>48</v>
      </c>
      <c r="E425" s="36" t="s">
        <v>45</v>
      </c>
    </row>
    <row r="426" spans="1:5" ht="12.75">
      <c r="A426" s="37" t="s">
        <v>49</v>
      </c>
      <c r="E426" s="38" t="s">
        <v>45</v>
      </c>
    </row>
    <row r="427" spans="1:5" ht="12.75">
      <c r="A427" t="s">
        <v>50</v>
      </c>
      <c r="E427" s="36" t="s">
        <v>45</v>
      </c>
    </row>
    <row r="428" spans="1:16" ht="12.75">
      <c r="A428" s="25" t="s">
        <v>43</v>
      </c>
      <c r="B428" s="29" t="s">
        <v>35</v>
      </c>
      <c r="C428" s="29" t="s">
        <v>35</v>
      </c>
      <c r="D428" s="25" t="s">
        <v>45</v>
      </c>
      <c r="E428" s="30" t="s">
        <v>1805</v>
      </c>
      <c r="F428" s="31" t="s">
        <v>61</v>
      </c>
      <c r="G428" s="32">
        <v>0</v>
      </c>
      <c r="H428" s="33">
        <v>0</v>
      </c>
      <c r="I428" s="34">
        <f>ROUND(ROUND(H428,2)*ROUND(G428,3),2)</f>
      </c>
      <c r="O428">
        <f>(I428*21)/100</f>
      </c>
      <c r="P428" t="s">
        <v>22</v>
      </c>
    </row>
    <row r="429" spans="1:5" ht="12.75">
      <c r="A429" s="35" t="s">
        <v>48</v>
      </c>
      <c r="E429" s="36" t="s">
        <v>45</v>
      </c>
    </row>
    <row r="430" spans="1:5" ht="12.75">
      <c r="A430" s="37" t="s">
        <v>49</v>
      </c>
      <c r="E430" s="38" t="s">
        <v>45</v>
      </c>
    </row>
    <row r="431" spans="1:5" ht="12.75">
      <c r="A431" t="s">
        <v>50</v>
      </c>
      <c r="E431" s="36" t="s">
        <v>45</v>
      </c>
    </row>
    <row r="432" spans="1:16" ht="12.75">
      <c r="A432" s="25" t="s">
        <v>43</v>
      </c>
      <c r="B432" s="29" t="s">
        <v>66</v>
      </c>
      <c r="C432" s="29" t="s">
        <v>66</v>
      </c>
      <c r="D432" s="25" t="s">
        <v>45</v>
      </c>
      <c r="E432" s="30" t="s">
        <v>1751</v>
      </c>
      <c r="F432" s="31" t="s">
        <v>61</v>
      </c>
      <c r="G432" s="32">
        <v>0</v>
      </c>
      <c r="H432" s="33">
        <v>0</v>
      </c>
      <c r="I432" s="34">
        <f>ROUND(ROUND(H432,2)*ROUND(G432,3),2)</f>
      </c>
      <c r="O432">
        <f>(I432*21)/100</f>
      </c>
      <c r="P432" t="s">
        <v>22</v>
      </c>
    </row>
    <row r="433" spans="1:5" ht="12.75">
      <c r="A433" s="35" t="s">
        <v>48</v>
      </c>
      <c r="E433" s="36" t="s">
        <v>45</v>
      </c>
    </row>
    <row r="434" spans="1:5" ht="12.75">
      <c r="A434" s="37" t="s">
        <v>49</v>
      </c>
      <c r="E434" s="38" t="s">
        <v>45</v>
      </c>
    </row>
    <row r="435" spans="1:5" ht="12.75">
      <c r="A435" t="s">
        <v>50</v>
      </c>
      <c r="E435" s="36" t="s">
        <v>45</v>
      </c>
    </row>
    <row r="436" spans="1:16" ht="12.75">
      <c r="A436" s="25" t="s">
        <v>43</v>
      </c>
      <c r="B436" s="29" t="s">
        <v>58</v>
      </c>
      <c r="C436" s="29" t="s">
        <v>58</v>
      </c>
      <c r="D436" s="25" t="s">
        <v>45</v>
      </c>
      <c r="E436" s="30" t="s">
        <v>1806</v>
      </c>
      <c r="F436" s="31" t="s">
        <v>61</v>
      </c>
      <c r="G436" s="32">
        <v>0</v>
      </c>
      <c r="H436" s="33">
        <v>0</v>
      </c>
      <c r="I436" s="34">
        <f>ROUND(ROUND(H436,2)*ROUND(G436,3),2)</f>
      </c>
      <c r="O436">
        <f>(I436*21)/100</f>
      </c>
      <c r="P436" t="s">
        <v>22</v>
      </c>
    </row>
    <row r="437" spans="1:5" ht="12.75">
      <c r="A437" s="35" t="s">
        <v>48</v>
      </c>
      <c r="E437" s="36" t="s">
        <v>45</v>
      </c>
    </row>
    <row r="438" spans="1:5" ht="12.75">
      <c r="A438" s="37" t="s">
        <v>49</v>
      </c>
      <c r="E438" s="38" t="s">
        <v>45</v>
      </c>
    </row>
    <row r="439" spans="1:5" ht="12.75">
      <c r="A439" t="s">
        <v>50</v>
      </c>
      <c r="E439" s="36" t="s">
        <v>45</v>
      </c>
    </row>
    <row r="440" spans="1:16" ht="12.75">
      <c r="A440" s="25" t="s">
        <v>43</v>
      </c>
      <c r="B440" s="29" t="s">
        <v>38</v>
      </c>
      <c r="C440" s="29" t="s">
        <v>38</v>
      </c>
      <c r="D440" s="25" t="s">
        <v>45</v>
      </c>
      <c r="E440" s="30" t="s">
        <v>1807</v>
      </c>
      <c r="F440" s="31" t="s">
        <v>61</v>
      </c>
      <c r="G440" s="32">
        <v>0</v>
      </c>
      <c r="H440" s="33">
        <v>0</v>
      </c>
      <c r="I440" s="34">
        <f>ROUND(ROUND(H440,2)*ROUND(G440,3),2)</f>
      </c>
      <c r="O440">
        <f>(I440*21)/100</f>
      </c>
      <c r="P440" t="s">
        <v>22</v>
      </c>
    </row>
    <row r="441" spans="1:5" ht="12.75">
      <c r="A441" s="35" t="s">
        <v>48</v>
      </c>
      <c r="E441" s="36" t="s">
        <v>45</v>
      </c>
    </row>
    <row r="442" spans="1:5" ht="12.75">
      <c r="A442" s="37" t="s">
        <v>49</v>
      </c>
      <c r="E442" s="38" t="s">
        <v>45</v>
      </c>
    </row>
    <row r="443" spans="1:5" ht="12.75">
      <c r="A443" t="s">
        <v>50</v>
      </c>
      <c r="E443" s="36" t="s">
        <v>45</v>
      </c>
    </row>
  </sheetData>
  <sheetProtection password="F57F"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6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0+O9+O14+O23+O48+O57+O66+O95+O152+O169+O202+O227+O284+O293+O298+O319+O372+O457+O466+O559+O636+O709+O718+O727+O756+O777+O806+O923+O1000+O1057+O1074+O1083+O1100+O1105+O1114+O1119+O1124+O1141+O1158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342</v>
      </c>
      <c r="I3" s="42">
        <f>0+I9+I14+I23+I48+I57+I66+I95+I152+I169+I202+I227+I284+I293+I298+I319+I372+I457+I466+I559+I636+I709+I718+I727+I756+I777+I806+I923+I1000+I1057+I1074+I1083+I1100+I1105+I1114+I1119+I1124+I1141+I1158</f>
      </c>
      <c r="O3" t="s">
        <v>18</v>
      </c>
      <c r="P3" t="s">
        <v>22</v>
      </c>
    </row>
    <row r="4" spans="1:16" ht="15" customHeight="1">
      <c r="A4" t="s">
        <v>16</v>
      </c>
      <c r="B4" s="12" t="s">
        <v>338</v>
      </c>
      <c r="C4" s="13" t="s">
        <v>1808</v>
      </c>
      <c r="D4" s="1"/>
      <c r="E4" s="14" t="s">
        <v>1809</v>
      </c>
      <c r="F4" s="1"/>
      <c r="G4" s="1"/>
      <c r="H4" s="11"/>
      <c r="I4" s="11"/>
      <c r="O4" t="s">
        <v>19</v>
      </c>
      <c r="P4" t="s">
        <v>22</v>
      </c>
    </row>
    <row r="5" spans="1:16" ht="12.75" customHeight="1">
      <c r="A5" t="s">
        <v>341</v>
      </c>
      <c r="B5" s="16" t="s">
        <v>17</v>
      </c>
      <c r="C5" s="17" t="s">
        <v>342</v>
      </c>
      <c r="D5" s="6"/>
      <c r="E5" s="18" t="s">
        <v>343</v>
      </c>
      <c r="F5" s="6"/>
      <c r="G5" s="6"/>
      <c r="H5" s="6"/>
      <c r="I5" s="6"/>
      <c r="O5" t="s">
        <v>20</v>
      </c>
      <c r="P5" t="s">
        <v>22</v>
      </c>
    </row>
    <row r="6" spans="1:9" ht="12.75" customHeight="1">
      <c r="A6" s="15" t="s">
        <v>25</v>
      </c>
      <c r="B6" s="15" t="s">
        <v>27</v>
      </c>
      <c r="C6" s="15" t="s">
        <v>28</v>
      </c>
      <c r="D6" s="15" t="s">
        <v>29</v>
      </c>
      <c r="E6" s="15" t="s">
        <v>30</v>
      </c>
      <c r="F6" s="15" t="s">
        <v>32</v>
      </c>
      <c r="G6" s="15" t="s">
        <v>34</v>
      </c>
      <c r="H6" s="15" t="s">
        <v>36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37</v>
      </c>
      <c r="I7" s="15" t="s">
        <v>39</v>
      </c>
    </row>
    <row r="8" spans="1:9" ht="12.75" customHeight="1">
      <c r="A8" s="15" t="s">
        <v>26</v>
      </c>
      <c r="B8" s="15" t="s">
        <v>14</v>
      </c>
      <c r="C8" s="15" t="s">
        <v>22</v>
      </c>
      <c r="D8" s="15" t="s">
        <v>21</v>
      </c>
      <c r="E8" s="15" t="s">
        <v>31</v>
      </c>
      <c r="F8" s="15" t="s">
        <v>33</v>
      </c>
      <c r="G8" s="15" t="s">
        <v>35</v>
      </c>
      <c r="H8" s="15" t="s">
        <v>38</v>
      </c>
      <c r="I8" s="15" t="s">
        <v>40</v>
      </c>
    </row>
    <row r="9" spans="1:18" ht="12.75" customHeight="1">
      <c r="A9" s="19" t="s">
        <v>41</v>
      </c>
      <c r="B9" s="19"/>
      <c r="C9" s="26" t="s">
        <v>106</v>
      </c>
      <c r="D9" s="19"/>
      <c r="E9" s="27" t="s">
        <v>345</v>
      </c>
      <c r="F9" s="19"/>
      <c r="G9" s="19"/>
      <c r="H9" s="19"/>
      <c r="I9" s="28">
        <f>0+Q9</f>
      </c>
      <c r="O9">
        <f>0+R9</f>
      </c>
      <c r="Q9">
        <f>0+I10</f>
      </c>
      <c r="R9">
        <f>0+O10</f>
      </c>
    </row>
    <row r="10" spans="1:16" ht="12.75">
      <c r="A10" s="25" t="s">
        <v>43</v>
      </c>
      <c r="B10" s="29" t="s">
        <v>1810</v>
      </c>
      <c r="C10" s="29" t="s">
        <v>346</v>
      </c>
      <c r="D10" s="25" t="s">
        <v>45</v>
      </c>
      <c r="E10" s="30" t="s">
        <v>347</v>
      </c>
      <c r="F10" s="31" t="s">
        <v>47</v>
      </c>
      <c r="G10" s="32">
        <v>66.855</v>
      </c>
      <c r="H10" s="33">
        <v>0</v>
      </c>
      <c r="I10" s="34">
        <f>ROUND(ROUND(H10,2)*ROUND(G10,3),2)</f>
      </c>
      <c r="O10">
        <f>(I10*21)/100</f>
      </c>
      <c r="P10" t="s">
        <v>22</v>
      </c>
    </row>
    <row r="11" spans="1:5" ht="12.75">
      <c r="A11" s="35" t="s">
        <v>48</v>
      </c>
      <c r="E11" s="36" t="s">
        <v>45</v>
      </c>
    </row>
    <row r="12" spans="1:5" ht="25.5">
      <c r="A12" s="37" t="s">
        <v>49</v>
      </c>
      <c r="E12" s="38" t="s">
        <v>1811</v>
      </c>
    </row>
    <row r="13" spans="1:5" ht="12.75">
      <c r="A13" t="s">
        <v>50</v>
      </c>
      <c r="E13" s="36" t="s">
        <v>45</v>
      </c>
    </row>
    <row r="14" spans="1:18" ht="12.75" customHeight="1">
      <c r="A14" s="6" t="s">
        <v>41</v>
      </c>
      <c r="B14" s="6"/>
      <c r="C14" s="40" t="s">
        <v>112</v>
      </c>
      <c r="D14" s="6"/>
      <c r="E14" s="27" t="s">
        <v>349</v>
      </c>
      <c r="F14" s="6"/>
      <c r="G14" s="6"/>
      <c r="H14" s="6"/>
      <c r="I14" s="41">
        <f>0+Q14</f>
      </c>
      <c r="O14">
        <f>0+R14</f>
      </c>
      <c r="Q14">
        <f>0+I15+I19</f>
      </c>
      <c r="R14">
        <f>0+O15+O19</f>
      </c>
    </row>
    <row r="15" spans="1:16" ht="12.75">
      <c r="A15" s="25" t="s">
        <v>43</v>
      </c>
      <c r="B15" s="29" t="s">
        <v>1812</v>
      </c>
      <c r="C15" s="29" t="s">
        <v>350</v>
      </c>
      <c r="D15" s="25" t="s">
        <v>45</v>
      </c>
      <c r="E15" s="30" t="s">
        <v>351</v>
      </c>
      <c r="F15" s="31" t="s">
        <v>47</v>
      </c>
      <c r="G15" s="32">
        <v>1142.116</v>
      </c>
      <c r="H15" s="33">
        <v>0</v>
      </c>
      <c r="I15" s="34">
        <f>ROUND(ROUND(H15,2)*ROUND(G15,3),2)</f>
      </c>
      <c r="O15">
        <f>(I15*21)/100</f>
      </c>
      <c r="P15" t="s">
        <v>22</v>
      </c>
    </row>
    <row r="16" spans="1:5" ht="12.75">
      <c r="A16" s="35" t="s">
        <v>48</v>
      </c>
      <c r="E16" s="36" t="s">
        <v>45</v>
      </c>
    </row>
    <row r="17" spans="1:5" ht="114.75">
      <c r="A17" s="37" t="s">
        <v>49</v>
      </c>
      <c r="E17" s="38" t="s">
        <v>1813</v>
      </c>
    </row>
    <row r="18" spans="1:5" ht="12.75">
      <c r="A18" t="s">
        <v>50</v>
      </c>
      <c r="E18" s="36" t="s">
        <v>45</v>
      </c>
    </row>
    <row r="19" spans="1:16" ht="12.75">
      <c r="A19" s="25" t="s">
        <v>43</v>
      </c>
      <c r="B19" s="29" t="s">
        <v>1814</v>
      </c>
      <c r="C19" s="29" t="s">
        <v>353</v>
      </c>
      <c r="D19" s="25" t="s">
        <v>45</v>
      </c>
      <c r="E19" s="30" t="s">
        <v>354</v>
      </c>
      <c r="F19" s="31" t="s">
        <v>47</v>
      </c>
      <c r="G19" s="32">
        <v>99.25</v>
      </c>
      <c r="H19" s="33">
        <v>0</v>
      </c>
      <c r="I19" s="34">
        <f>ROUND(ROUND(H19,2)*ROUND(G19,3),2)</f>
      </c>
      <c r="O19">
        <f>(I19*21)/100</f>
      </c>
      <c r="P19" t="s">
        <v>22</v>
      </c>
    </row>
    <row r="20" spans="1:5" ht="12.75">
      <c r="A20" s="35" t="s">
        <v>48</v>
      </c>
      <c r="E20" s="36" t="s">
        <v>45</v>
      </c>
    </row>
    <row r="21" spans="1:5" ht="63.75">
      <c r="A21" s="37" t="s">
        <v>49</v>
      </c>
      <c r="E21" s="38" t="s">
        <v>1815</v>
      </c>
    </row>
    <row r="22" spans="1:5" ht="12.75">
      <c r="A22" t="s">
        <v>50</v>
      </c>
      <c r="E22" s="36" t="s">
        <v>45</v>
      </c>
    </row>
    <row r="23" spans="1:18" ht="12.75" customHeight="1">
      <c r="A23" s="6" t="s">
        <v>41</v>
      </c>
      <c r="B23" s="6"/>
      <c r="C23" s="40" t="s">
        <v>100</v>
      </c>
      <c r="D23" s="6"/>
      <c r="E23" s="27" t="s">
        <v>356</v>
      </c>
      <c r="F23" s="6"/>
      <c r="G23" s="6"/>
      <c r="H23" s="6"/>
      <c r="I23" s="41">
        <f>0+Q23</f>
      </c>
      <c r="O23">
        <f>0+R23</f>
      </c>
      <c r="Q23">
        <f>0+I24+I28+I32+I36+I40+I44</f>
      </c>
      <c r="R23">
        <f>0+O24+O28+O32+O36+O40+O44</f>
      </c>
    </row>
    <row r="24" spans="1:16" ht="12.75">
      <c r="A24" s="25" t="s">
        <v>43</v>
      </c>
      <c r="B24" s="29" t="s">
        <v>1816</v>
      </c>
      <c r="C24" s="29" t="s">
        <v>357</v>
      </c>
      <c r="D24" s="25" t="s">
        <v>45</v>
      </c>
      <c r="E24" s="30" t="s">
        <v>358</v>
      </c>
      <c r="F24" s="31" t="s">
        <v>47</v>
      </c>
      <c r="G24" s="32">
        <v>1241.366</v>
      </c>
      <c r="H24" s="33">
        <v>0</v>
      </c>
      <c r="I24" s="34">
        <f>ROUND(ROUND(H24,2)*ROUND(G24,3),2)</f>
      </c>
      <c r="O24">
        <f>(I24*21)/100</f>
      </c>
      <c r="P24" t="s">
        <v>22</v>
      </c>
    </row>
    <row r="25" spans="1:5" ht="12.75">
      <c r="A25" s="35" t="s">
        <v>48</v>
      </c>
      <c r="E25" s="36" t="s">
        <v>45</v>
      </c>
    </row>
    <row r="26" spans="1:5" ht="12.75">
      <c r="A26" s="37" t="s">
        <v>49</v>
      </c>
      <c r="E26" s="38" t="s">
        <v>1817</v>
      </c>
    </row>
    <row r="27" spans="1:5" ht="12.75">
      <c r="A27" t="s">
        <v>50</v>
      </c>
      <c r="E27" s="36" t="s">
        <v>45</v>
      </c>
    </row>
    <row r="28" spans="1:16" ht="12.75">
      <c r="A28" s="25" t="s">
        <v>43</v>
      </c>
      <c r="B28" s="29" t="s">
        <v>1818</v>
      </c>
      <c r="C28" s="29" t="s">
        <v>360</v>
      </c>
      <c r="D28" s="25" t="s">
        <v>45</v>
      </c>
      <c r="E28" s="30" t="s">
        <v>361</v>
      </c>
      <c r="F28" s="31" t="s">
        <v>47</v>
      </c>
      <c r="G28" s="32">
        <v>1723.707</v>
      </c>
      <c r="H28" s="33">
        <v>0</v>
      </c>
      <c r="I28" s="34">
        <f>ROUND(ROUND(H28,2)*ROUND(G28,3),2)</f>
      </c>
      <c r="O28">
        <f>(I28*21)/100</f>
      </c>
      <c r="P28" t="s">
        <v>22</v>
      </c>
    </row>
    <row r="29" spans="1:5" ht="12.75">
      <c r="A29" s="35" t="s">
        <v>48</v>
      </c>
      <c r="E29" s="36" t="s">
        <v>45</v>
      </c>
    </row>
    <row r="30" spans="1:5" ht="51">
      <c r="A30" s="37" t="s">
        <v>49</v>
      </c>
      <c r="E30" s="38" t="s">
        <v>1819</v>
      </c>
    </row>
    <row r="31" spans="1:5" ht="12.75">
      <c r="A31" t="s">
        <v>50</v>
      </c>
      <c r="E31" s="36" t="s">
        <v>45</v>
      </c>
    </row>
    <row r="32" spans="1:16" ht="12.75">
      <c r="A32" s="25" t="s">
        <v>43</v>
      </c>
      <c r="B32" s="29" t="s">
        <v>1820</v>
      </c>
      <c r="C32" s="29" t="s">
        <v>363</v>
      </c>
      <c r="D32" s="25" t="s">
        <v>45</v>
      </c>
      <c r="E32" s="30" t="s">
        <v>364</v>
      </c>
      <c r="F32" s="31" t="s">
        <v>47</v>
      </c>
      <c r="G32" s="32">
        <v>759.024</v>
      </c>
      <c r="H32" s="33">
        <v>0</v>
      </c>
      <c r="I32" s="34">
        <f>ROUND(ROUND(H32,2)*ROUND(G32,3),2)</f>
      </c>
      <c r="O32">
        <f>(I32*21)/100</f>
      </c>
      <c r="P32" t="s">
        <v>22</v>
      </c>
    </row>
    <row r="33" spans="1:5" ht="12.75">
      <c r="A33" s="35" t="s">
        <v>48</v>
      </c>
      <c r="E33" s="36" t="s">
        <v>45</v>
      </c>
    </row>
    <row r="34" spans="1:5" ht="12.75">
      <c r="A34" s="37" t="s">
        <v>49</v>
      </c>
      <c r="E34" s="38" t="s">
        <v>45</v>
      </c>
    </row>
    <row r="35" spans="1:5" ht="12.75">
      <c r="A35" t="s">
        <v>50</v>
      </c>
      <c r="E35" s="36" t="s">
        <v>45</v>
      </c>
    </row>
    <row r="36" spans="1:16" ht="12.75">
      <c r="A36" s="25" t="s">
        <v>43</v>
      </c>
      <c r="B36" s="29" t="s">
        <v>1821</v>
      </c>
      <c r="C36" s="29" t="s">
        <v>365</v>
      </c>
      <c r="D36" s="25" t="s">
        <v>45</v>
      </c>
      <c r="E36" s="30" t="s">
        <v>366</v>
      </c>
      <c r="F36" s="31" t="s">
        <v>47</v>
      </c>
      <c r="G36" s="32">
        <v>7590.239</v>
      </c>
      <c r="H36" s="33">
        <v>0</v>
      </c>
      <c r="I36" s="34">
        <f>ROUND(ROUND(H36,2)*ROUND(G36,3),2)</f>
      </c>
      <c r="O36">
        <f>(I36*21)/100</f>
      </c>
      <c r="P36" t="s">
        <v>22</v>
      </c>
    </row>
    <row r="37" spans="1:5" ht="12.75">
      <c r="A37" s="35" t="s">
        <v>48</v>
      </c>
      <c r="E37" s="36" t="s">
        <v>45</v>
      </c>
    </row>
    <row r="38" spans="1:5" ht="12.75">
      <c r="A38" s="37" t="s">
        <v>49</v>
      </c>
      <c r="E38" s="38" t="s">
        <v>1822</v>
      </c>
    </row>
    <row r="39" spans="1:5" ht="12.75">
      <c r="A39" t="s">
        <v>50</v>
      </c>
      <c r="E39" s="36" t="s">
        <v>45</v>
      </c>
    </row>
    <row r="40" spans="1:16" ht="12.75">
      <c r="A40" s="25" t="s">
        <v>43</v>
      </c>
      <c r="B40" s="29" t="s">
        <v>1823</v>
      </c>
      <c r="C40" s="29" t="s">
        <v>368</v>
      </c>
      <c r="D40" s="25" t="s">
        <v>45</v>
      </c>
      <c r="E40" s="30" t="s">
        <v>369</v>
      </c>
      <c r="F40" s="31" t="s">
        <v>47</v>
      </c>
      <c r="G40" s="32">
        <v>1241.366</v>
      </c>
      <c r="H40" s="33">
        <v>0</v>
      </c>
      <c r="I40" s="34">
        <f>ROUND(ROUND(H40,2)*ROUND(G40,3),2)</f>
      </c>
      <c r="O40">
        <f>(I40*21)/100</f>
      </c>
      <c r="P40" t="s">
        <v>22</v>
      </c>
    </row>
    <row r="41" spans="1:5" ht="12.75">
      <c r="A41" s="35" t="s">
        <v>48</v>
      </c>
      <c r="E41" s="36" t="s">
        <v>45</v>
      </c>
    </row>
    <row r="42" spans="1:5" ht="51">
      <c r="A42" s="37" t="s">
        <v>49</v>
      </c>
      <c r="E42" s="38" t="s">
        <v>1824</v>
      </c>
    </row>
    <row r="43" spans="1:5" ht="12.75">
      <c r="A43" t="s">
        <v>50</v>
      </c>
      <c r="E43" s="36" t="s">
        <v>45</v>
      </c>
    </row>
    <row r="44" spans="1:16" ht="12.75">
      <c r="A44" s="25" t="s">
        <v>43</v>
      </c>
      <c r="B44" s="29" t="s">
        <v>1825</v>
      </c>
      <c r="C44" s="29" t="s">
        <v>371</v>
      </c>
      <c r="D44" s="25" t="s">
        <v>45</v>
      </c>
      <c r="E44" s="30" t="s">
        <v>372</v>
      </c>
      <c r="F44" s="31" t="s">
        <v>47</v>
      </c>
      <c r="G44" s="32">
        <v>759.024</v>
      </c>
      <c r="H44" s="33">
        <v>0</v>
      </c>
      <c r="I44" s="34">
        <f>ROUND(ROUND(H44,2)*ROUND(G44,3),2)</f>
      </c>
      <c r="O44">
        <f>(I44*21)/100</f>
      </c>
      <c r="P44" t="s">
        <v>22</v>
      </c>
    </row>
    <row r="45" spans="1:5" ht="12.75">
      <c r="A45" s="35" t="s">
        <v>48</v>
      </c>
      <c r="E45" s="36" t="s">
        <v>45</v>
      </c>
    </row>
    <row r="46" spans="1:5" ht="12.75">
      <c r="A46" s="37" t="s">
        <v>49</v>
      </c>
      <c r="E46" s="38" t="s">
        <v>45</v>
      </c>
    </row>
    <row r="47" spans="1:5" ht="12.75">
      <c r="A47" t="s">
        <v>50</v>
      </c>
      <c r="E47" s="36" t="s">
        <v>45</v>
      </c>
    </row>
    <row r="48" spans="1:18" ht="12.75" customHeight="1">
      <c r="A48" s="6" t="s">
        <v>41</v>
      </c>
      <c r="B48" s="6"/>
      <c r="C48" s="40" t="s">
        <v>103</v>
      </c>
      <c r="D48" s="6"/>
      <c r="E48" s="27" t="s">
        <v>373</v>
      </c>
      <c r="F48" s="6"/>
      <c r="G48" s="6"/>
      <c r="H48" s="6"/>
      <c r="I48" s="41">
        <f>0+Q48</f>
      </c>
      <c r="O48">
        <f>0+R48</f>
      </c>
      <c r="Q48">
        <f>0+I49+I53</f>
      </c>
      <c r="R48">
        <f>0+O49+O53</f>
      </c>
    </row>
    <row r="49" spans="1:16" ht="12.75">
      <c r="A49" s="25" t="s">
        <v>43</v>
      </c>
      <c r="B49" s="29" t="s">
        <v>1826</v>
      </c>
      <c r="C49" s="29" t="s">
        <v>374</v>
      </c>
      <c r="D49" s="25" t="s">
        <v>45</v>
      </c>
      <c r="E49" s="30" t="s">
        <v>375</v>
      </c>
      <c r="F49" s="31" t="s">
        <v>47</v>
      </c>
      <c r="G49" s="32">
        <v>1241.366</v>
      </c>
      <c r="H49" s="33">
        <v>0</v>
      </c>
      <c r="I49" s="34">
        <f>ROUND(ROUND(H49,2)*ROUND(G49,3),2)</f>
      </c>
      <c r="O49">
        <f>(I49*21)/100</f>
      </c>
      <c r="P49" t="s">
        <v>22</v>
      </c>
    </row>
    <row r="50" spans="1:5" ht="12.75">
      <c r="A50" s="35" t="s">
        <v>48</v>
      </c>
      <c r="E50" s="36" t="s">
        <v>45</v>
      </c>
    </row>
    <row r="51" spans="1:5" ht="12.75">
      <c r="A51" s="37" t="s">
        <v>49</v>
      </c>
      <c r="E51" s="38" t="s">
        <v>45</v>
      </c>
    </row>
    <row r="52" spans="1:5" ht="12.75">
      <c r="A52" t="s">
        <v>50</v>
      </c>
      <c r="E52" s="36" t="s">
        <v>45</v>
      </c>
    </row>
    <row r="53" spans="1:16" ht="12.75">
      <c r="A53" s="25" t="s">
        <v>43</v>
      </c>
      <c r="B53" s="29" t="s">
        <v>1827</v>
      </c>
      <c r="C53" s="29" t="s">
        <v>376</v>
      </c>
      <c r="D53" s="25" t="s">
        <v>45</v>
      </c>
      <c r="E53" s="30" t="s">
        <v>377</v>
      </c>
      <c r="F53" s="31" t="s">
        <v>47</v>
      </c>
      <c r="G53" s="32">
        <v>482.342</v>
      </c>
      <c r="H53" s="33">
        <v>0</v>
      </c>
      <c r="I53" s="34">
        <f>ROUND(ROUND(H53,2)*ROUND(G53,3),2)</f>
      </c>
      <c r="O53">
        <f>(I53*21)/100</f>
      </c>
      <c r="P53" t="s">
        <v>22</v>
      </c>
    </row>
    <row r="54" spans="1:5" ht="12.75">
      <c r="A54" s="35" t="s">
        <v>48</v>
      </c>
      <c r="E54" s="36" t="s">
        <v>45</v>
      </c>
    </row>
    <row r="55" spans="1:5" ht="25.5">
      <c r="A55" s="37" t="s">
        <v>49</v>
      </c>
      <c r="E55" s="38" t="s">
        <v>1828</v>
      </c>
    </row>
    <row r="56" spans="1:5" ht="12.75">
      <c r="A56" t="s">
        <v>50</v>
      </c>
      <c r="E56" s="36" t="s">
        <v>45</v>
      </c>
    </row>
    <row r="57" spans="1:18" ht="12.75" customHeight="1">
      <c r="A57" s="6" t="s">
        <v>41</v>
      </c>
      <c r="B57" s="6"/>
      <c r="C57" s="40" t="s">
        <v>109</v>
      </c>
      <c r="D57" s="6"/>
      <c r="E57" s="27" t="s">
        <v>379</v>
      </c>
      <c r="F57" s="6"/>
      <c r="G57" s="6"/>
      <c r="H57" s="6"/>
      <c r="I57" s="41">
        <f>0+Q57</f>
      </c>
      <c r="O57">
        <f>0+R57</f>
      </c>
      <c r="Q57">
        <f>0+I58+I62</f>
      </c>
      <c r="R57">
        <f>0+O58+O62</f>
      </c>
    </row>
    <row r="58" spans="1:16" ht="12.75">
      <c r="A58" s="25" t="s">
        <v>43</v>
      </c>
      <c r="B58" s="29" t="s">
        <v>1829</v>
      </c>
      <c r="C58" s="29" t="s">
        <v>380</v>
      </c>
      <c r="D58" s="25" t="s">
        <v>45</v>
      </c>
      <c r="E58" s="30" t="s">
        <v>381</v>
      </c>
      <c r="F58" s="31" t="s">
        <v>190</v>
      </c>
      <c r="G58" s="32">
        <v>334.275</v>
      </c>
      <c r="H58" s="33">
        <v>0</v>
      </c>
      <c r="I58" s="34">
        <f>ROUND(ROUND(H58,2)*ROUND(G58,3),2)</f>
      </c>
      <c r="O58">
        <f>(I58*21)/100</f>
      </c>
      <c r="P58" t="s">
        <v>22</v>
      </c>
    </row>
    <row r="59" spans="1:5" ht="12.75">
      <c r="A59" s="35" t="s">
        <v>48</v>
      </c>
      <c r="E59" s="36" t="s">
        <v>45</v>
      </c>
    </row>
    <row r="60" spans="1:5" ht="25.5">
      <c r="A60" s="37" t="s">
        <v>49</v>
      </c>
      <c r="E60" s="38" t="s">
        <v>1830</v>
      </c>
    </row>
    <row r="61" spans="1:5" ht="12.75">
      <c r="A61" t="s">
        <v>50</v>
      </c>
      <c r="E61" s="36" t="s">
        <v>45</v>
      </c>
    </row>
    <row r="62" spans="1:16" ht="12.75">
      <c r="A62" s="25" t="s">
        <v>43</v>
      </c>
      <c r="B62" s="29" t="s">
        <v>1831</v>
      </c>
      <c r="C62" s="29" t="s">
        <v>383</v>
      </c>
      <c r="D62" s="25" t="s">
        <v>45</v>
      </c>
      <c r="E62" s="30" t="s">
        <v>384</v>
      </c>
      <c r="F62" s="31" t="s">
        <v>190</v>
      </c>
      <c r="G62" s="32">
        <v>98.908</v>
      </c>
      <c r="H62" s="33">
        <v>0</v>
      </c>
      <c r="I62" s="34">
        <f>ROUND(ROUND(H62,2)*ROUND(G62,3),2)</f>
      </c>
      <c r="O62">
        <f>(I62*21)/100</f>
      </c>
      <c r="P62" t="s">
        <v>22</v>
      </c>
    </row>
    <row r="63" spans="1:5" ht="12.75">
      <c r="A63" s="35" t="s">
        <v>48</v>
      </c>
      <c r="E63" s="36" t="s">
        <v>45</v>
      </c>
    </row>
    <row r="64" spans="1:5" ht="25.5">
      <c r="A64" s="37" t="s">
        <v>49</v>
      </c>
      <c r="E64" s="38" t="s">
        <v>1832</v>
      </c>
    </row>
    <row r="65" spans="1:5" ht="12.75">
      <c r="A65" t="s">
        <v>50</v>
      </c>
      <c r="E65" s="36" t="s">
        <v>386</v>
      </c>
    </row>
    <row r="66" spans="1:18" ht="12.75" customHeight="1">
      <c r="A66" s="6" t="s">
        <v>41</v>
      </c>
      <c r="B66" s="6"/>
      <c r="C66" s="40" t="s">
        <v>292</v>
      </c>
      <c r="D66" s="6"/>
      <c r="E66" s="27" t="s">
        <v>244</v>
      </c>
      <c r="F66" s="6"/>
      <c r="G66" s="6"/>
      <c r="H66" s="6"/>
      <c r="I66" s="41">
        <f>0+Q66</f>
      </c>
      <c r="O66">
        <f>0+R66</f>
      </c>
      <c r="Q66">
        <f>0+I67+I71+I75+I79+I83+I87+I91</f>
      </c>
      <c r="R66">
        <f>0+O67+O71+O75+O79+O83+O87+O91</f>
      </c>
    </row>
    <row r="67" spans="1:16" ht="12.75">
      <c r="A67" s="25" t="s">
        <v>43</v>
      </c>
      <c r="B67" s="29" t="s">
        <v>1833</v>
      </c>
      <c r="C67" s="29" t="s">
        <v>387</v>
      </c>
      <c r="D67" s="25" t="s">
        <v>45</v>
      </c>
      <c r="E67" s="30" t="s">
        <v>388</v>
      </c>
      <c r="F67" s="31" t="s">
        <v>47</v>
      </c>
      <c r="G67" s="32">
        <v>52.98</v>
      </c>
      <c r="H67" s="33">
        <v>0</v>
      </c>
      <c r="I67" s="34">
        <f>ROUND(ROUND(H67,2)*ROUND(G67,3),2)</f>
      </c>
      <c r="O67">
        <f>(I67*21)/100</f>
      </c>
      <c r="P67" t="s">
        <v>22</v>
      </c>
    </row>
    <row r="68" spans="1:5" ht="12.75">
      <c r="A68" s="35" t="s">
        <v>48</v>
      </c>
      <c r="E68" s="36" t="s">
        <v>45</v>
      </c>
    </row>
    <row r="69" spans="1:5" ht="25.5">
      <c r="A69" s="37" t="s">
        <v>49</v>
      </c>
      <c r="E69" s="38" t="s">
        <v>389</v>
      </c>
    </row>
    <row r="70" spans="1:5" ht="12.75">
      <c r="A70" t="s">
        <v>50</v>
      </c>
      <c r="E70" s="36" t="s">
        <v>45</v>
      </c>
    </row>
    <row r="71" spans="1:16" ht="12.75">
      <c r="A71" s="25" t="s">
        <v>43</v>
      </c>
      <c r="B71" s="29" t="s">
        <v>1834</v>
      </c>
      <c r="C71" s="29" t="s">
        <v>390</v>
      </c>
      <c r="D71" s="25" t="s">
        <v>45</v>
      </c>
      <c r="E71" s="30" t="s">
        <v>391</v>
      </c>
      <c r="F71" s="31" t="s">
        <v>190</v>
      </c>
      <c r="G71" s="32">
        <v>22.19</v>
      </c>
      <c r="H71" s="33">
        <v>0</v>
      </c>
      <c r="I71" s="34">
        <f>ROUND(ROUND(H71,2)*ROUND(G71,3),2)</f>
      </c>
      <c r="O71">
        <f>(I71*21)/100</f>
      </c>
      <c r="P71" t="s">
        <v>22</v>
      </c>
    </row>
    <row r="72" spans="1:5" ht="12.75">
      <c r="A72" s="35" t="s">
        <v>48</v>
      </c>
      <c r="E72" s="36" t="s">
        <v>45</v>
      </c>
    </row>
    <row r="73" spans="1:5" ht="25.5">
      <c r="A73" s="37" t="s">
        <v>49</v>
      </c>
      <c r="E73" s="38" t="s">
        <v>1835</v>
      </c>
    </row>
    <row r="74" spans="1:5" ht="12.75">
      <c r="A74" t="s">
        <v>50</v>
      </c>
      <c r="E74" s="36" t="s">
        <v>45</v>
      </c>
    </row>
    <row r="75" spans="1:16" ht="12.75">
      <c r="A75" s="25" t="s">
        <v>43</v>
      </c>
      <c r="B75" s="29" t="s">
        <v>1836</v>
      </c>
      <c r="C75" s="29" t="s">
        <v>393</v>
      </c>
      <c r="D75" s="25" t="s">
        <v>45</v>
      </c>
      <c r="E75" s="30" t="s">
        <v>394</v>
      </c>
      <c r="F75" s="31" t="s">
        <v>190</v>
      </c>
      <c r="G75" s="32">
        <v>22.19</v>
      </c>
      <c r="H75" s="33">
        <v>0</v>
      </c>
      <c r="I75" s="34">
        <f>ROUND(ROUND(H75,2)*ROUND(G75,3),2)</f>
      </c>
      <c r="O75">
        <f>(I75*21)/100</f>
      </c>
      <c r="P75" t="s">
        <v>22</v>
      </c>
    </row>
    <row r="76" spans="1:5" ht="12.75">
      <c r="A76" s="35" t="s">
        <v>48</v>
      </c>
      <c r="E76" s="36" t="s">
        <v>45</v>
      </c>
    </row>
    <row r="77" spans="1:5" ht="12.75">
      <c r="A77" s="37" t="s">
        <v>49</v>
      </c>
      <c r="E77" s="38" t="s">
        <v>45</v>
      </c>
    </row>
    <row r="78" spans="1:5" ht="12.75">
      <c r="A78" t="s">
        <v>50</v>
      </c>
      <c r="E78" s="36" t="s">
        <v>45</v>
      </c>
    </row>
    <row r="79" spans="1:16" ht="12.75">
      <c r="A79" s="25" t="s">
        <v>43</v>
      </c>
      <c r="B79" s="29" t="s">
        <v>1837</v>
      </c>
      <c r="C79" s="29" t="s">
        <v>395</v>
      </c>
      <c r="D79" s="25" t="s">
        <v>45</v>
      </c>
      <c r="E79" s="30" t="s">
        <v>396</v>
      </c>
      <c r="F79" s="31" t="s">
        <v>190</v>
      </c>
      <c r="G79" s="32">
        <v>87.087</v>
      </c>
      <c r="H79" s="33">
        <v>0</v>
      </c>
      <c r="I79" s="34">
        <f>ROUND(ROUND(H79,2)*ROUND(G79,3),2)</f>
      </c>
      <c r="O79">
        <f>(I79*21)/100</f>
      </c>
      <c r="P79" t="s">
        <v>22</v>
      </c>
    </row>
    <row r="80" spans="1:5" ht="12.75">
      <c r="A80" s="35" t="s">
        <v>48</v>
      </c>
      <c r="E80" s="36" t="s">
        <v>45</v>
      </c>
    </row>
    <row r="81" spans="1:5" ht="51">
      <c r="A81" s="37" t="s">
        <v>49</v>
      </c>
      <c r="E81" s="38" t="s">
        <v>1838</v>
      </c>
    </row>
    <row r="82" spans="1:5" ht="12.75">
      <c r="A82" t="s">
        <v>50</v>
      </c>
      <c r="E82" s="36" t="s">
        <v>398</v>
      </c>
    </row>
    <row r="83" spans="1:16" ht="12.75">
      <c r="A83" s="25" t="s">
        <v>43</v>
      </c>
      <c r="B83" s="29" t="s">
        <v>1839</v>
      </c>
      <c r="C83" s="29" t="s">
        <v>399</v>
      </c>
      <c r="D83" s="25" t="s">
        <v>45</v>
      </c>
      <c r="E83" s="30" t="s">
        <v>400</v>
      </c>
      <c r="F83" s="31" t="s">
        <v>47</v>
      </c>
      <c r="G83" s="32">
        <v>99.25</v>
      </c>
      <c r="H83" s="33">
        <v>0</v>
      </c>
      <c r="I83" s="34">
        <f>ROUND(ROUND(H83,2)*ROUND(G83,3),2)</f>
      </c>
      <c r="O83">
        <f>(I83*21)/100</f>
      </c>
      <c r="P83" t="s">
        <v>22</v>
      </c>
    </row>
    <row r="84" spans="1:5" ht="12.75">
      <c r="A84" s="35" t="s">
        <v>48</v>
      </c>
      <c r="E84" s="36" t="s">
        <v>45</v>
      </c>
    </row>
    <row r="85" spans="1:5" ht="63.75">
      <c r="A85" s="37" t="s">
        <v>49</v>
      </c>
      <c r="E85" s="38" t="s">
        <v>1815</v>
      </c>
    </row>
    <row r="86" spans="1:5" ht="12.75">
      <c r="A86" t="s">
        <v>50</v>
      </c>
      <c r="E86" s="36" t="s">
        <v>45</v>
      </c>
    </row>
    <row r="87" spans="1:16" ht="12.75">
      <c r="A87" s="25" t="s">
        <v>43</v>
      </c>
      <c r="B87" s="29" t="s">
        <v>1840</v>
      </c>
      <c r="C87" s="29" t="s">
        <v>401</v>
      </c>
      <c r="D87" s="25" t="s">
        <v>45</v>
      </c>
      <c r="E87" s="30" t="s">
        <v>402</v>
      </c>
      <c r="F87" s="31" t="s">
        <v>92</v>
      </c>
      <c r="G87" s="32">
        <v>47.311</v>
      </c>
      <c r="H87" s="33">
        <v>0</v>
      </c>
      <c r="I87" s="34">
        <f>ROUND(ROUND(H87,2)*ROUND(G87,3),2)</f>
      </c>
      <c r="O87">
        <f>(I87*21)/100</f>
      </c>
      <c r="P87" t="s">
        <v>22</v>
      </c>
    </row>
    <row r="88" spans="1:5" ht="12.75">
      <c r="A88" s="35" t="s">
        <v>48</v>
      </c>
      <c r="E88" s="36" t="s">
        <v>45</v>
      </c>
    </row>
    <row r="89" spans="1:5" ht="76.5">
      <c r="A89" s="37" t="s">
        <v>49</v>
      </c>
      <c r="E89" s="38" t="s">
        <v>1841</v>
      </c>
    </row>
    <row r="90" spans="1:5" ht="12.75">
      <c r="A90" t="s">
        <v>50</v>
      </c>
      <c r="E90" s="36" t="s">
        <v>45</v>
      </c>
    </row>
    <row r="91" spans="1:16" ht="12.75">
      <c r="A91" s="25" t="s">
        <v>43</v>
      </c>
      <c r="B91" s="29" t="s">
        <v>1842</v>
      </c>
      <c r="C91" s="29" t="s">
        <v>404</v>
      </c>
      <c r="D91" s="25" t="s">
        <v>45</v>
      </c>
      <c r="E91" s="30" t="s">
        <v>405</v>
      </c>
      <c r="F91" s="31" t="s">
        <v>47</v>
      </c>
      <c r="G91" s="32">
        <v>19.13</v>
      </c>
      <c r="H91" s="33">
        <v>0</v>
      </c>
      <c r="I91" s="34">
        <f>ROUND(ROUND(H91,2)*ROUND(G91,3),2)</f>
      </c>
      <c r="O91">
        <f>(I91*21)/100</f>
      </c>
      <c r="P91" t="s">
        <v>22</v>
      </c>
    </row>
    <row r="92" spans="1:5" ht="12.75">
      <c r="A92" s="35" t="s">
        <v>48</v>
      </c>
      <c r="E92" s="36" t="s">
        <v>45</v>
      </c>
    </row>
    <row r="93" spans="1:5" ht="25.5">
      <c r="A93" s="37" t="s">
        <v>49</v>
      </c>
      <c r="E93" s="38" t="s">
        <v>1843</v>
      </c>
    </row>
    <row r="94" spans="1:5" ht="12.75">
      <c r="A94" t="s">
        <v>50</v>
      </c>
      <c r="E94" s="36" t="s">
        <v>407</v>
      </c>
    </row>
    <row r="95" spans="1:18" ht="12.75" customHeight="1">
      <c r="A95" s="6" t="s">
        <v>41</v>
      </c>
      <c r="B95" s="6"/>
      <c r="C95" s="40" t="s">
        <v>266</v>
      </c>
      <c r="D95" s="6"/>
      <c r="E95" s="27" t="s">
        <v>408</v>
      </c>
      <c r="F95" s="6"/>
      <c r="G95" s="6"/>
      <c r="H95" s="6"/>
      <c r="I95" s="41">
        <f>0+Q95</f>
      </c>
      <c r="O95">
        <f>0+R95</f>
      </c>
      <c r="Q95">
        <f>0+I96+I100+I104+I108+I112+I116+I120+I124+I128+I132+I136+I140+I144+I148</f>
      </c>
      <c r="R95">
        <f>0+O96+O100+O104+O108+O112+O116+O120+O124+O128+O132+O136+O140+O144+O148</f>
      </c>
    </row>
    <row r="96" spans="1:16" ht="12.75">
      <c r="A96" s="25" t="s">
        <v>43</v>
      </c>
      <c r="B96" s="29" t="s">
        <v>1844</v>
      </c>
      <c r="C96" s="29" t="s">
        <v>409</v>
      </c>
      <c r="D96" s="25" t="s">
        <v>45</v>
      </c>
      <c r="E96" s="30" t="s">
        <v>410</v>
      </c>
      <c r="F96" s="31" t="s">
        <v>190</v>
      </c>
      <c r="G96" s="32">
        <v>73.063</v>
      </c>
      <c r="H96" s="33">
        <v>0</v>
      </c>
      <c r="I96" s="34">
        <f>ROUND(ROUND(H96,2)*ROUND(G96,3),2)</f>
      </c>
      <c r="O96">
        <f>(I96*21)/100</f>
      </c>
      <c r="P96" t="s">
        <v>22</v>
      </c>
    </row>
    <row r="97" spans="1:5" ht="12.75">
      <c r="A97" s="35" t="s">
        <v>48</v>
      </c>
      <c r="E97" s="36" t="s">
        <v>45</v>
      </c>
    </row>
    <row r="98" spans="1:5" ht="51">
      <c r="A98" s="37" t="s">
        <v>49</v>
      </c>
      <c r="E98" s="38" t="s">
        <v>411</v>
      </c>
    </row>
    <row r="99" spans="1:5" ht="12.75">
      <c r="A99" t="s">
        <v>50</v>
      </c>
      <c r="E99" s="36" t="s">
        <v>45</v>
      </c>
    </row>
    <row r="100" spans="1:16" ht="12.75">
      <c r="A100" s="25" t="s">
        <v>43</v>
      </c>
      <c r="B100" s="29" t="s">
        <v>1845</v>
      </c>
      <c r="C100" s="29" t="s">
        <v>412</v>
      </c>
      <c r="D100" s="25" t="s">
        <v>45</v>
      </c>
      <c r="E100" s="30" t="s">
        <v>413</v>
      </c>
      <c r="F100" s="31" t="s">
        <v>190</v>
      </c>
      <c r="G100" s="32">
        <v>283.784</v>
      </c>
      <c r="H100" s="33">
        <v>0</v>
      </c>
      <c r="I100" s="34">
        <f>ROUND(ROUND(H100,2)*ROUND(G100,3),2)</f>
      </c>
      <c r="O100">
        <f>(I100*21)/100</f>
      </c>
      <c r="P100" t="s">
        <v>22</v>
      </c>
    </row>
    <row r="101" spans="1:5" ht="12.75">
      <c r="A101" s="35" t="s">
        <v>48</v>
      </c>
      <c r="E101" s="36" t="s">
        <v>45</v>
      </c>
    </row>
    <row r="102" spans="1:5" ht="114.75">
      <c r="A102" s="37" t="s">
        <v>49</v>
      </c>
      <c r="E102" s="38" t="s">
        <v>1846</v>
      </c>
    </row>
    <row r="103" spans="1:5" ht="12.75">
      <c r="A103" t="s">
        <v>50</v>
      </c>
      <c r="E103" s="36" t="s">
        <v>45</v>
      </c>
    </row>
    <row r="104" spans="1:16" ht="12.75">
      <c r="A104" s="25" t="s">
        <v>43</v>
      </c>
      <c r="B104" s="29" t="s">
        <v>1847</v>
      </c>
      <c r="C104" s="29" t="s">
        <v>415</v>
      </c>
      <c r="D104" s="25" t="s">
        <v>45</v>
      </c>
      <c r="E104" s="30" t="s">
        <v>416</v>
      </c>
      <c r="F104" s="31" t="s">
        <v>190</v>
      </c>
      <c r="G104" s="32">
        <v>146.547</v>
      </c>
      <c r="H104" s="33">
        <v>0</v>
      </c>
      <c r="I104" s="34">
        <f>ROUND(ROUND(H104,2)*ROUND(G104,3),2)</f>
      </c>
      <c r="O104">
        <f>(I104*21)/100</f>
      </c>
      <c r="P104" t="s">
        <v>22</v>
      </c>
    </row>
    <row r="105" spans="1:5" ht="12.75">
      <c r="A105" s="35" t="s">
        <v>48</v>
      </c>
      <c r="E105" s="36" t="s">
        <v>45</v>
      </c>
    </row>
    <row r="106" spans="1:5" ht="102">
      <c r="A106" s="37" t="s">
        <v>49</v>
      </c>
      <c r="E106" s="38" t="s">
        <v>1848</v>
      </c>
    </row>
    <row r="107" spans="1:5" ht="12.75">
      <c r="A107" t="s">
        <v>50</v>
      </c>
      <c r="E107" s="36" t="s">
        <v>45</v>
      </c>
    </row>
    <row r="108" spans="1:16" ht="12.75">
      <c r="A108" s="25" t="s">
        <v>43</v>
      </c>
      <c r="B108" s="29" t="s">
        <v>1849</v>
      </c>
      <c r="C108" s="29" t="s">
        <v>418</v>
      </c>
      <c r="D108" s="25" t="s">
        <v>45</v>
      </c>
      <c r="E108" s="30" t="s">
        <v>419</v>
      </c>
      <c r="F108" s="31" t="s">
        <v>190</v>
      </c>
      <c r="G108" s="32">
        <v>192.192</v>
      </c>
      <c r="H108" s="33">
        <v>0</v>
      </c>
      <c r="I108" s="34">
        <f>ROUND(ROUND(H108,2)*ROUND(G108,3),2)</f>
      </c>
      <c r="O108">
        <f>(I108*21)/100</f>
      </c>
      <c r="P108" t="s">
        <v>22</v>
      </c>
    </row>
    <row r="109" spans="1:5" ht="12.75">
      <c r="A109" s="35" t="s">
        <v>48</v>
      </c>
      <c r="E109" s="36" t="s">
        <v>45</v>
      </c>
    </row>
    <row r="110" spans="1:5" ht="25.5">
      <c r="A110" s="37" t="s">
        <v>49</v>
      </c>
      <c r="E110" s="38" t="s">
        <v>1850</v>
      </c>
    </row>
    <row r="111" spans="1:5" ht="12.75">
      <c r="A111" t="s">
        <v>50</v>
      </c>
      <c r="E111" s="36" t="s">
        <v>45</v>
      </c>
    </row>
    <row r="112" spans="1:16" ht="12.75">
      <c r="A112" s="25" t="s">
        <v>43</v>
      </c>
      <c r="B112" s="29" t="s">
        <v>1851</v>
      </c>
      <c r="C112" s="29" t="s">
        <v>421</v>
      </c>
      <c r="D112" s="25" t="s">
        <v>45</v>
      </c>
      <c r="E112" s="30" t="s">
        <v>422</v>
      </c>
      <c r="F112" s="31" t="s">
        <v>190</v>
      </c>
      <c r="G112" s="32">
        <v>341.735</v>
      </c>
      <c r="H112" s="33">
        <v>0</v>
      </c>
      <c r="I112" s="34">
        <f>ROUND(ROUND(H112,2)*ROUND(G112,3),2)</f>
      </c>
      <c r="O112">
        <f>(I112*21)/100</f>
      </c>
      <c r="P112" t="s">
        <v>22</v>
      </c>
    </row>
    <row r="113" spans="1:5" ht="12.75">
      <c r="A113" s="35" t="s">
        <v>48</v>
      </c>
      <c r="E113" s="36" t="s">
        <v>45</v>
      </c>
    </row>
    <row r="114" spans="1:5" ht="140.25">
      <c r="A114" s="37" t="s">
        <v>49</v>
      </c>
      <c r="E114" s="38" t="s">
        <v>1852</v>
      </c>
    </row>
    <row r="115" spans="1:5" ht="12.75">
      <c r="A115" t="s">
        <v>50</v>
      </c>
      <c r="E115" s="36" t="s">
        <v>45</v>
      </c>
    </row>
    <row r="116" spans="1:16" ht="12.75">
      <c r="A116" s="25" t="s">
        <v>43</v>
      </c>
      <c r="B116" s="29" t="s">
        <v>1853</v>
      </c>
      <c r="C116" s="29" t="s">
        <v>424</v>
      </c>
      <c r="D116" s="25" t="s">
        <v>45</v>
      </c>
      <c r="E116" s="30" t="s">
        <v>425</v>
      </c>
      <c r="F116" s="31" t="s">
        <v>47</v>
      </c>
      <c r="G116" s="32">
        <v>98.53</v>
      </c>
      <c r="H116" s="33">
        <v>0</v>
      </c>
      <c r="I116" s="34">
        <f>ROUND(ROUND(H116,2)*ROUND(G116,3),2)</f>
      </c>
      <c r="O116">
        <f>(I116*21)/100</f>
      </c>
      <c r="P116" t="s">
        <v>22</v>
      </c>
    </row>
    <row r="117" spans="1:5" ht="12.75">
      <c r="A117" s="35" t="s">
        <v>48</v>
      </c>
      <c r="E117" s="36" t="s">
        <v>45</v>
      </c>
    </row>
    <row r="118" spans="1:5" ht="127.5">
      <c r="A118" s="37" t="s">
        <v>49</v>
      </c>
      <c r="E118" s="38" t="s">
        <v>1854</v>
      </c>
    </row>
    <row r="119" spans="1:5" ht="12.75">
      <c r="A119" t="s">
        <v>50</v>
      </c>
      <c r="E119" s="36" t="s">
        <v>45</v>
      </c>
    </row>
    <row r="120" spans="1:16" ht="12.75">
      <c r="A120" s="25" t="s">
        <v>43</v>
      </c>
      <c r="B120" s="29" t="s">
        <v>1855</v>
      </c>
      <c r="C120" s="29" t="s">
        <v>427</v>
      </c>
      <c r="D120" s="25" t="s">
        <v>45</v>
      </c>
      <c r="E120" s="30" t="s">
        <v>428</v>
      </c>
      <c r="F120" s="31" t="s">
        <v>190</v>
      </c>
      <c r="G120" s="32">
        <v>845.124</v>
      </c>
      <c r="H120" s="33">
        <v>0</v>
      </c>
      <c r="I120" s="34">
        <f>ROUND(ROUND(H120,2)*ROUND(G120,3),2)</f>
      </c>
      <c r="O120">
        <f>(I120*21)/100</f>
      </c>
      <c r="P120" t="s">
        <v>22</v>
      </c>
    </row>
    <row r="121" spans="1:5" ht="12.75">
      <c r="A121" s="35" t="s">
        <v>48</v>
      </c>
      <c r="E121" s="36" t="s">
        <v>45</v>
      </c>
    </row>
    <row r="122" spans="1:5" ht="242.25">
      <c r="A122" s="37" t="s">
        <v>49</v>
      </c>
      <c r="E122" s="38" t="s">
        <v>1856</v>
      </c>
    </row>
    <row r="123" spans="1:5" ht="12.75">
      <c r="A123" t="s">
        <v>50</v>
      </c>
      <c r="E123" s="36" t="s">
        <v>45</v>
      </c>
    </row>
    <row r="124" spans="1:16" ht="12.75">
      <c r="A124" s="25" t="s">
        <v>43</v>
      </c>
      <c r="B124" s="29" t="s">
        <v>1857</v>
      </c>
      <c r="C124" s="29" t="s">
        <v>430</v>
      </c>
      <c r="D124" s="25" t="s">
        <v>45</v>
      </c>
      <c r="E124" s="30" t="s">
        <v>431</v>
      </c>
      <c r="F124" s="31" t="s">
        <v>190</v>
      </c>
      <c r="G124" s="32">
        <v>845.124</v>
      </c>
      <c r="H124" s="33">
        <v>0</v>
      </c>
      <c r="I124" s="34">
        <f>ROUND(ROUND(H124,2)*ROUND(G124,3),2)</f>
      </c>
      <c r="O124">
        <f>(I124*21)/100</f>
      </c>
      <c r="P124" t="s">
        <v>22</v>
      </c>
    </row>
    <row r="125" spans="1:5" ht="12.75">
      <c r="A125" s="35" t="s">
        <v>48</v>
      </c>
      <c r="E125" s="36" t="s">
        <v>45</v>
      </c>
    </row>
    <row r="126" spans="1:5" ht="12.75">
      <c r="A126" s="37" t="s">
        <v>49</v>
      </c>
      <c r="E126" s="38" t="s">
        <v>45</v>
      </c>
    </row>
    <row r="127" spans="1:5" ht="12.75">
      <c r="A127" t="s">
        <v>50</v>
      </c>
      <c r="E127" s="36" t="s">
        <v>45</v>
      </c>
    </row>
    <row r="128" spans="1:16" ht="12.75">
      <c r="A128" s="25" t="s">
        <v>43</v>
      </c>
      <c r="B128" s="29" t="s">
        <v>1858</v>
      </c>
      <c r="C128" s="29" t="s">
        <v>432</v>
      </c>
      <c r="D128" s="25" t="s">
        <v>45</v>
      </c>
      <c r="E128" s="30" t="s">
        <v>433</v>
      </c>
      <c r="F128" s="31" t="s">
        <v>92</v>
      </c>
      <c r="G128" s="32">
        <v>27.202</v>
      </c>
      <c r="H128" s="33">
        <v>0</v>
      </c>
      <c r="I128" s="34">
        <f>ROUND(ROUND(H128,2)*ROUND(G128,3),2)</f>
      </c>
      <c r="O128">
        <f>(I128*21)/100</f>
      </c>
      <c r="P128" t="s">
        <v>22</v>
      </c>
    </row>
    <row r="129" spans="1:5" ht="12.75">
      <c r="A129" s="35" t="s">
        <v>48</v>
      </c>
      <c r="E129" s="36" t="s">
        <v>45</v>
      </c>
    </row>
    <row r="130" spans="1:5" ht="127.5">
      <c r="A130" s="37" t="s">
        <v>49</v>
      </c>
      <c r="E130" s="38" t="s">
        <v>1859</v>
      </c>
    </row>
    <row r="131" spans="1:5" ht="12.75">
      <c r="A131" t="s">
        <v>50</v>
      </c>
      <c r="E131" s="36" t="s">
        <v>45</v>
      </c>
    </row>
    <row r="132" spans="1:16" ht="12.75">
      <c r="A132" s="25" t="s">
        <v>43</v>
      </c>
      <c r="B132" s="29" t="s">
        <v>1860</v>
      </c>
      <c r="C132" s="29" t="s">
        <v>435</v>
      </c>
      <c r="D132" s="25" t="s">
        <v>45</v>
      </c>
      <c r="E132" s="30" t="s">
        <v>436</v>
      </c>
      <c r="F132" s="31" t="s">
        <v>61</v>
      </c>
      <c r="G132" s="32">
        <v>1</v>
      </c>
      <c r="H132" s="33">
        <v>0</v>
      </c>
      <c r="I132" s="34">
        <f>ROUND(ROUND(H132,2)*ROUND(G132,3),2)</f>
      </c>
      <c r="O132">
        <f>(I132*21)/100</f>
      </c>
      <c r="P132" t="s">
        <v>22</v>
      </c>
    </row>
    <row r="133" spans="1:5" ht="12.75">
      <c r="A133" s="35" t="s">
        <v>48</v>
      </c>
      <c r="E133" s="36" t="s">
        <v>45</v>
      </c>
    </row>
    <row r="134" spans="1:5" ht="25.5">
      <c r="A134" s="37" t="s">
        <v>49</v>
      </c>
      <c r="E134" s="38" t="s">
        <v>437</v>
      </c>
    </row>
    <row r="135" spans="1:5" ht="12.75">
      <c r="A135" t="s">
        <v>50</v>
      </c>
      <c r="E135" s="36" t="s">
        <v>45</v>
      </c>
    </row>
    <row r="136" spans="1:16" ht="12.75">
      <c r="A136" s="25" t="s">
        <v>43</v>
      </c>
      <c r="B136" s="29" t="s">
        <v>1861</v>
      </c>
      <c r="C136" s="29" t="s">
        <v>438</v>
      </c>
      <c r="D136" s="25" t="s">
        <v>45</v>
      </c>
      <c r="E136" s="30" t="s">
        <v>439</v>
      </c>
      <c r="F136" s="31" t="s">
        <v>61</v>
      </c>
      <c r="G136" s="32">
        <v>27</v>
      </c>
      <c r="H136" s="33">
        <v>0</v>
      </c>
      <c r="I136" s="34">
        <f>ROUND(ROUND(H136,2)*ROUND(G136,3),2)</f>
      </c>
      <c r="O136">
        <f>(I136*21)/100</f>
      </c>
      <c r="P136" t="s">
        <v>22</v>
      </c>
    </row>
    <row r="137" spans="1:5" ht="12.75">
      <c r="A137" s="35" t="s">
        <v>48</v>
      </c>
      <c r="E137" s="36" t="s">
        <v>45</v>
      </c>
    </row>
    <row r="138" spans="1:5" ht="127.5">
      <c r="A138" s="37" t="s">
        <v>49</v>
      </c>
      <c r="E138" s="38" t="s">
        <v>1862</v>
      </c>
    </row>
    <row r="139" spans="1:5" ht="12.75">
      <c r="A139" t="s">
        <v>50</v>
      </c>
      <c r="E139" s="36" t="s">
        <v>45</v>
      </c>
    </row>
    <row r="140" spans="1:16" ht="12.75">
      <c r="A140" s="25" t="s">
        <v>43</v>
      </c>
      <c r="B140" s="29" t="s">
        <v>1863</v>
      </c>
      <c r="C140" s="29" t="s">
        <v>441</v>
      </c>
      <c r="D140" s="25" t="s">
        <v>45</v>
      </c>
      <c r="E140" s="30" t="s">
        <v>442</v>
      </c>
      <c r="F140" s="31" t="s">
        <v>61</v>
      </c>
      <c r="G140" s="32">
        <v>2</v>
      </c>
      <c r="H140" s="33">
        <v>0</v>
      </c>
      <c r="I140" s="34">
        <f>ROUND(ROUND(H140,2)*ROUND(G140,3),2)</f>
      </c>
      <c r="O140">
        <f>(I140*21)/100</f>
      </c>
      <c r="P140" t="s">
        <v>22</v>
      </c>
    </row>
    <row r="141" spans="1:5" ht="12.75">
      <c r="A141" s="35" t="s">
        <v>48</v>
      </c>
      <c r="E141" s="36" t="s">
        <v>45</v>
      </c>
    </row>
    <row r="142" spans="1:5" ht="51">
      <c r="A142" s="37" t="s">
        <v>49</v>
      </c>
      <c r="E142" s="38" t="s">
        <v>443</v>
      </c>
    </row>
    <row r="143" spans="1:5" ht="12.75">
      <c r="A143" t="s">
        <v>50</v>
      </c>
      <c r="E143" s="36" t="s">
        <v>45</v>
      </c>
    </row>
    <row r="144" spans="1:16" ht="12.75">
      <c r="A144" s="25" t="s">
        <v>43</v>
      </c>
      <c r="B144" s="29" t="s">
        <v>1864</v>
      </c>
      <c r="C144" s="29" t="s">
        <v>444</v>
      </c>
      <c r="D144" s="25" t="s">
        <v>45</v>
      </c>
      <c r="E144" s="30" t="s">
        <v>445</v>
      </c>
      <c r="F144" s="31" t="s">
        <v>61</v>
      </c>
      <c r="G144" s="32">
        <v>20</v>
      </c>
      <c r="H144" s="33">
        <v>0</v>
      </c>
      <c r="I144" s="34">
        <f>ROUND(ROUND(H144,2)*ROUND(G144,3),2)</f>
      </c>
      <c r="O144">
        <f>(I144*21)/100</f>
      </c>
      <c r="P144" t="s">
        <v>22</v>
      </c>
    </row>
    <row r="145" spans="1:5" ht="12.75">
      <c r="A145" s="35" t="s">
        <v>48</v>
      </c>
      <c r="E145" s="36" t="s">
        <v>45</v>
      </c>
    </row>
    <row r="146" spans="1:5" ht="102">
      <c r="A146" s="37" t="s">
        <v>49</v>
      </c>
      <c r="E146" s="38" t="s">
        <v>446</v>
      </c>
    </row>
    <row r="147" spans="1:5" ht="12.75">
      <c r="A147" t="s">
        <v>50</v>
      </c>
      <c r="E147" s="36" t="s">
        <v>45</v>
      </c>
    </row>
    <row r="148" spans="1:16" ht="12.75">
      <c r="A148" s="25" t="s">
        <v>43</v>
      </c>
      <c r="B148" s="29" t="s">
        <v>1865</v>
      </c>
      <c r="C148" s="29" t="s">
        <v>447</v>
      </c>
      <c r="D148" s="25" t="s">
        <v>45</v>
      </c>
      <c r="E148" s="30" t="s">
        <v>448</v>
      </c>
      <c r="F148" s="31" t="s">
        <v>61</v>
      </c>
      <c r="G148" s="32">
        <v>63</v>
      </c>
      <c r="H148" s="33">
        <v>0</v>
      </c>
      <c r="I148" s="34">
        <f>ROUND(ROUND(H148,2)*ROUND(G148,3),2)</f>
      </c>
      <c r="O148">
        <f>(I148*21)/100</f>
      </c>
      <c r="P148" t="s">
        <v>22</v>
      </c>
    </row>
    <row r="149" spans="1:5" ht="12.75">
      <c r="A149" s="35" t="s">
        <v>48</v>
      </c>
      <c r="E149" s="36" t="s">
        <v>45</v>
      </c>
    </row>
    <row r="150" spans="1:5" ht="102">
      <c r="A150" s="37" t="s">
        <v>49</v>
      </c>
      <c r="E150" s="38" t="s">
        <v>1866</v>
      </c>
    </row>
    <row r="151" spans="1:5" ht="12.75">
      <c r="A151" t="s">
        <v>50</v>
      </c>
      <c r="E151" s="36" t="s">
        <v>45</v>
      </c>
    </row>
    <row r="152" spans="1:18" ht="12.75" customHeight="1">
      <c r="A152" s="6" t="s">
        <v>41</v>
      </c>
      <c r="B152" s="6"/>
      <c r="C152" s="40" t="s">
        <v>288</v>
      </c>
      <c r="D152" s="6"/>
      <c r="E152" s="27" t="s">
        <v>450</v>
      </c>
      <c r="F152" s="6"/>
      <c r="G152" s="6"/>
      <c r="H152" s="6"/>
      <c r="I152" s="41">
        <f>0+Q152</f>
      </c>
      <c r="O152">
        <f>0+R152</f>
      </c>
      <c r="Q152">
        <f>0+I153+I157+I161+I165</f>
      </c>
      <c r="R152">
        <f>0+O153+O157+O161+O165</f>
      </c>
    </row>
    <row r="153" spans="1:16" ht="12.75">
      <c r="A153" s="25" t="s">
        <v>43</v>
      </c>
      <c r="B153" s="29" t="s">
        <v>1867</v>
      </c>
      <c r="C153" s="29" t="s">
        <v>451</v>
      </c>
      <c r="D153" s="25" t="s">
        <v>45</v>
      </c>
      <c r="E153" s="30" t="s">
        <v>452</v>
      </c>
      <c r="F153" s="31" t="s">
        <v>47</v>
      </c>
      <c r="G153" s="32">
        <v>0.32</v>
      </c>
      <c r="H153" s="33">
        <v>0</v>
      </c>
      <c r="I153" s="34">
        <f>ROUND(ROUND(H153,2)*ROUND(G153,3),2)</f>
      </c>
      <c r="O153">
        <f>(I153*21)/100</f>
      </c>
      <c r="P153" t="s">
        <v>22</v>
      </c>
    </row>
    <row r="154" spans="1:5" ht="12.75">
      <c r="A154" s="35" t="s">
        <v>48</v>
      </c>
      <c r="E154" s="36" t="s">
        <v>45</v>
      </c>
    </row>
    <row r="155" spans="1:5" ht="25.5">
      <c r="A155" s="37" t="s">
        <v>49</v>
      </c>
      <c r="E155" s="38" t="s">
        <v>453</v>
      </c>
    </row>
    <row r="156" spans="1:5" ht="12.75">
      <c r="A156" t="s">
        <v>50</v>
      </c>
      <c r="E156" s="36" t="s">
        <v>45</v>
      </c>
    </row>
    <row r="157" spans="1:16" ht="12.75">
      <c r="A157" s="25" t="s">
        <v>43</v>
      </c>
      <c r="B157" s="29" t="s">
        <v>1868</v>
      </c>
      <c r="C157" s="29" t="s">
        <v>454</v>
      </c>
      <c r="D157" s="25" t="s">
        <v>45</v>
      </c>
      <c r="E157" s="30" t="s">
        <v>455</v>
      </c>
      <c r="F157" s="31" t="s">
        <v>190</v>
      </c>
      <c r="G157" s="32">
        <v>3.975</v>
      </c>
      <c r="H157" s="33">
        <v>0</v>
      </c>
      <c r="I157" s="34">
        <f>ROUND(ROUND(H157,2)*ROUND(G157,3),2)</f>
      </c>
      <c r="O157">
        <f>(I157*21)/100</f>
      </c>
      <c r="P157" t="s">
        <v>22</v>
      </c>
    </row>
    <row r="158" spans="1:5" ht="12.75">
      <c r="A158" s="35" t="s">
        <v>48</v>
      </c>
      <c r="E158" s="36" t="s">
        <v>45</v>
      </c>
    </row>
    <row r="159" spans="1:5" ht="25.5">
      <c r="A159" s="37" t="s">
        <v>49</v>
      </c>
      <c r="E159" s="38" t="s">
        <v>456</v>
      </c>
    </row>
    <row r="160" spans="1:5" ht="12.75">
      <c r="A160" t="s">
        <v>50</v>
      </c>
      <c r="E160" s="36" t="s">
        <v>45</v>
      </c>
    </row>
    <row r="161" spans="1:16" ht="12.75">
      <c r="A161" s="25" t="s">
        <v>43</v>
      </c>
      <c r="B161" s="29" t="s">
        <v>1869</v>
      </c>
      <c r="C161" s="29" t="s">
        <v>457</v>
      </c>
      <c r="D161" s="25" t="s">
        <v>45</v>
      </c>
      <c r="E161" s="30" t="s">
        <v>458</v>
      </c>
      <c r="F161" s="31" t="s">
        <v>190</v>
      </c>
      <c r="G161" s="32">
        <v>3.975</v>
      </c>
      <c r="H161" s="33">
        <v>0</v>
      </c>
      <c r="I161" s="34">
        <f>ROUND(ROUND(H161,2)*ROUND(G161,3),2)</f>
      </c>
      <c r="O161">
        <f>(I161*21)/100</f>
      </c>
      <c r="P161" t="s">
        <v>22</v>
      </c>
    </row>
    <row r="162" spans="1:5" ht="12.75">
      <c r="A162" s="35" t="s">
        <v>48</v>
      </c>
      <c r="E162" s="36" t="s">
        <v>45</v>
      </c>
    </row>
    <row r="163" spans="1:5" ht="12.75">
      <c r="A163" s="37" t="s">
        <v>49</v>
      </c>
      <c r="E163" s="38" t="s">
        <v>45</v>
      </c>
    </row>
    <row r="164" spans="1:5" ht="12.75">
      <c r="A164" t="s">
        <v>50</v>
      </c>
      <c r="E164" s="36" t="s">
        <v>45</v>
      </c>
    </row>
    <row r="165" spans="1:16" ht="12.75">
      <c r="A165" s="25" t="s">
        <v>43</v>
      </c>
      <c r="B165" s="29" t="s">
        <v>1870</v>
      </c>
      <c r="C165" s="29" t="s">
        <v>459</v>
      </c>
      <c r="D165" s="25" t="s">
        <v>45</v>
      </c>
      <c r="E165" s="30" t="s">
        <v>460</v>
      </c>
      <c r="F165" s="31" t="s">
        <v>92</v>
      </c>
      <c r="G165" s="32">
        <v>0.087</v>
      </c>
      <c r="H165" s="33">
        <v>0</v>
      </c>
      <c r="I165" s="34">
        <f>ROUND(ROUND(H165,2)*ROUND(G165,3),2)</f>
      </c>
      <c r="O165">
        <f>(I165*21)/100</f>
      </c>
      <c r="P165" t="s">
        <v>22</v>
      </c>
    </row>
    <row r="166" spans="1:5" ht="12.75">
      <c r="A166" s="35" t="s">
        <v>48</v>
      </c>
      <c r="E166" s="36" t="s">
        <v>45</v>
      </c>
    </row>
    <row r="167" spans="1:5" ht="12.75">
      <c r="A167" s="37" t="s">
        <v>49</v>
      </c>
      <c r="E167" s="38" t="s">
        <v>45</v>
      </c>
    </row>
    <row r="168" spans="1:5" ht="12.75">
      <c r="A168" t="s">
        <v>50</v>
      </c>
      <c r="E168" s="36" t="s">
        <v>45</v>
      </c>
    </row>
    <row r="169" spans="1:18" ht="12.75" customHeight="1">
      <c r="A169" s="6" t="s">
        <v>41</v>
      </c>
      <c r="B169" s="6"/>
      <c r="C169" s="40" t="s">
        <v>329</v>
      </c>
      <c r="D169" s="6"/>
      <c r="E169" s="27" t="s">
        <v>461</v>
      </c>
      <c r="F169" s="6"/>
      <c r="G169" s="6"/>
      <c r="H169" s="6"/>
      <c r="I169" s="41">
        <f>0+Q169</f>
      </c>
      <c r="O169">
        <f>0+R169</f>
      </c>
      <c r="Q169">
        <f>0+I170+I174+I178+I182+I186+I190+I194+I198</f>
      </c>
      <c r="R169">
        <f>0+O170+O174+O178+O182+O186+O190+O194+O198</f>
      </c>
    </row>
    <row r="170" spans="1:16" ht="12.75">
      <c r="A170" s="25" t="s">
        <v>43</v>
      </c>
      <c r="B170" s="29" t="s">
        <v>1871</v>
      </c>
      <c r="C170" s="29" t="s">
        <v>463</v>
      </c>
      <c r="D170" s="25" t="s">
        <v>45</v>
      </c>
      <c r="E170" s="30" t="s">
        <v>1872</v>
      </c>
      <c r="F170" s="31" t="s">
        <v>61</v>
      </c>
      <c r="G170" s="32">
        <v>14</v>
      </c>
      <c r="H170" s="33">
        <v>0</v>
      </c>
      <c r="I170" s="34">
        <f>ROUND(ROUND(H170,2)*ROUND(G170,3),2)</f>
      </c>
      <c r="O170">
        <f>(I170*21)/100</f>
      </c>
      <c r="P170" t="s">
        <v>22</v>
      </c>
    </row>
    <row r="171" spans="1:5" ht="12.75">
      <c r="A171" s="35" t="s">
        <v>48</v>
      </c>
      <c r="E171" s="36" t="s">
        <v>45</v>
      </c>
    </row>
    <row r="172" spans="1:5" ht="12.75">
      <c r="A172" s="37" t="s">
        <v>49</v>
      </c>
      <c r="E172" s="38" t="s">
        <v>45</v>
      </c>
    </row>
    <row r="173" spans="1:5" ht="12.75">
      <c r="A173" t="s">
        <v>50</v>
      </c>
      <c r="E173" s="36" t="s">
        <v>45</v>
      </c>
    </row>
    <row r="174" spans="1:16" ht="12.75">
      <c r="A174" s="25" t="s">
        <v>43</v>
      </c>
      <c r="B174" s="29" t="s">
        <v>1873</v>
      </c>
      <c r="C174" s="29" t="s">
        <v>466</v>
      </c>
      <c r="D174" s="25" t="s">
        <v>45</v>
      </c>
      <c r="E174" s="30" t="s">
        <v>1874</v>
      </c>
      <c r="F174" s="31" t="s">
        <v>61</v>
      </c>
      <c r="G174" s="32">
        <v>1</v>
      </c>
      <c r="H174" s="33">
        <v>0</v>
      </c>
      <c r="I174" s="34">
        <f>ROUND(ROUND(H174,2)*ROUND(G174,3),2)</f>
      </c>
      <c r="O174">
        <f>(I174*21)/100</f>
      </c>
      <c r="P174" t="s">
        <v>22</v>
      </c>
    </row>
    <row r="175" spans="1:5" ht="12.75">
      <c r="A175" s="35" t="s">
        <v>48</v>
      </c>
      <c r="E175" s="36" t="s">
        <v>45</v>
      </c>
    </row>
    <row r="176" spans="1:5" ht="12.75">
      <c r="A176" s="37" t="s">
        <v>49</v>
      </c>
      <c r="E176" s="38" t="s">
        <v>45</v>
      </c>
    </row>
    <row r="177" spans="1:5" ht="12.75">
      <c r="A177" t="s">
        <v>50</v>
      </c>
      <c r="E177" s="36" t="s">
        <v>45</v>
      </c>
    </row>
    <row r="178" spans="1:16" ht="12.75">
      <c r="A178" s="25" t="s">
        <v>43</v>
      </c>
      <c r="B178" s="29" t="s">
        <v>1875</v>
      </c>
      <c r="C178" s="29" t="s">
        <v>468</v>
      </c>
      <c r="D178" s="25" t="s">
        <v>45</v>
      </c>
      <c r="E178" s="30" t="s">
        <v>469</v>
      </c>
      <c r="F178" s="31" t="s">
        <v>190</v>
      </c>
      <c r="G178" s="32">
        <v>14.861</v>
      </c>
      <c r="H178" s="33">
        <v>0</v>
      </c>
      <c r="I178" s="34">
        <f>ROUND(ROUND(H178,2)*ROUND(G178,3),2)</f>
      </c>
      <c r="O178">
        <f>(I178*21)/100</f>
      </c>
      <c r="P178" t="s">
        <v>22</v>
      </c>
    </row>
    <row r="179" spans="1:5" ht="12.75">
      <c r="A179" s="35" t="s">
        <v>48</v>
      </c>
      <c r="E179" s="36" t="s">
        <v>45</v>
      </c>
    </row>
    <row r="180" spans="1:5" ht="25.5">
      <c r="A180" s="37" t="s">
        <v>49</v>
      </c>
      <c r="E180" s="38" t="s">
        <v>470</v>
      </c>
    </row>
    <row r="181" spans="1:5" ht="12.75">
      <c r="A181" t="s">
        <v>50</v>
      </c>
      <c r="E181" s="36" t="s">
        <v>45</v>
      </c>
    </row>
    <row r="182" spans="1:16" ht="12.75">
      <c r="A182" s="25" t="s">
        <v>43</v>
      </c>
      <c r="B182" s="29" t="s">
        <v>1876</v>
      </c>
      <c r="C182" s="29" t="s">
        <v>471</v>
      </c>
      <c r="D182" s="25" t="s">
        <v>45</v>
      </c>
      <c r="E182" s="30" t="s">
        <v>472</v>
      </c>
      <c r="F182" s="31" t="s">
        <v>190</v>
      </c>
      <c r="G182" s="32">
        <v>246.402</v>
      </c>
      <c r="H182" s="33">
        <v>0</v>
      </c>
      <c r="I182" s="34">
        <f>ROUND(ROUND(H182,2)*ROUND(G182,3),2)</f>
      </c>
      <c r="O182">
        <f>(I182*21)/100</f>
      </c>
      <c r="P182" t="s">
        <v>22</v>
      </c>
    </row>
    <row r="183" spans="1:5" ht="12.75">
      <c r="A183" s="35" t="s">
        <v>48</v>
      </c>
      <c r="E183" s="36" t="s">
        <v>45</v>
      </c>
    </row>
    <row r="184" spans="1:5" ht="178.5">
      <c r="A184" s="37" t="s">
        <v>49</v>
      </c>
      <c r="E184" s="38" t="s">
        <v>1877</v>
      </c>
    </row>
    <row r="185" spans="1:5" ht="12.75">
      <c r="A185" t="s">
        <v>50</v>
      </c>
      <c r="E185" s="36" t="s">
        <v>45</v>
      </c>
    </row>
    <row r="186" spans="1:16" ht="12.75">
      <c r="A186" s="25" t="s">
        <v>43</v>
      </c>
      <c r="B186" s="29" t="s">
        <v>1878</v>
      </c>
      <c r="C186" s="29" t="s">
        <v>474</v>
      </c>
      <c r="D186" s="25" t="s">
        <v>45</v>
      </c>
      <c r="E186" s="30" t="s">
        <v>475</v>
      </c>
      <c r="F186" s="31" t="s">
        <v>190</v>
      </c>
      <c r="G186" s="32">
        <v>242.935</v>
      </c>
      <c r="H186" s="33">
        <v>0</v>
      </c>
      <c r="I186" s="34">
        <f>ROUND(ROUND(H186,2)*ROUND(G186,3),2)</f>
      </c>
      <c r="O186">
        <f>(I186*21)/100</f>
      </c>
      <c r="P186" t="s">
        <v>22</v>
      </c>
    </row>
    <row r="187" spans="1:5" ht="12.75">
      <c r="A187" s="35" t="s">
        <v>48</v>
      </c>
      <c r="E187" s="36" t="s">
        <v>45</v>
      </c>
    </row>
    <row r="188" spans="1:5" ht="114.75">
      <c r="A188" s="37" t="s">
        <v>49</v>
      </c>
      <c r="E188" s="38" t="s">
        <v>1879</v>
      </c>
    </row>
    <row r="189" spans="1:5" ht="12.75">
      <c r="A189" t="s">
        <v>50</v>
      </c>
      <c r="E189" s="36" t="s">
        <v>45</v>
      </c>
    </row>
    <row r="190" spans="1:16" ht="12.75">
      <c r="A190" s="25" t="s">
        <v>43</v>
      </c>
      <c r="B190" s="29" t="s">
        <v>1880</v>
      </c>
      <c r="C190" s="29" t="s">
        <v>478</v>
      </c>
      <c r="D190" s="25" t="s">
        <v>45</v>
      </c>
      <c r="E190" s="30" t="s">
        <v>479</v>
      </c>
      <c r="F190" s="31" t="s">
        <v>61</v>
      </c>
      <c r="G190" s="32">
        <v>15</v>
      </c>
      <c r="H190" s="33">
        <v>0</v>
      </c>
      <c r="I190" s="34">
        <f>ROUND(ROUND(H190,2)*ROUND(G190,3),2)</f>
      </c>
      <c r="O190">
        <f>(I190*21)/100</f>
      </c>
      <c r="P190" t="s">
        <v>22</v>
      </c>
    </row>
    <row r="191" spans="1:5" ht="12.75">
      <c r="A191" s="35" t="s">
        <v>48</v>
      </c>
      <c r="E191" s="36" t="s">
        <v>45</v>
      </c>
    </row>
    <row r="192" spans="1:5" ht="38.25">
      <c r="A192" s="37" t="s">
        <v>49</v>
      </c>
      <c r="E192" s="38" t="s">
        <v>1881</v>
      </c>
    </row>
    <row r="193" spans="1:5" ht="12.75">
      <c r="A193" t="s">
        <v>50</v>
      </c>
      <c r="E193" s="36" t="s">
        <v>45</v>
      </c>
    </row>
    <row r="194" spans="1:16" ht="12.75">
      <c r="A194" s="25" t="s">
        <v>43</v>
      </c>
      <c r="B194" s="29" t="s">
        <v>1882</v>
      </c>
      <c r="C194" s="29" t="s">
        <v>482</v>
      </c>
      <c r="D194" s="25" t="s">
        <v>45</v>
      </c>
      <c r="E194" s="30" t="s">
        <v>483</v>
      </c>
      <c r="F194" s="31" t="s">
        <v>190</v>
      </c>
      <c r="G194" s="32">
        <v>25.44</v>
      </c>
      <c r="H194" s="33">
        <v>0</v>
      </c>
      <c r="I194" s="34">
        <f>ROUND(ROUND(H194,2)*ROUND(G194,3),2)</f>
      </c>
      <c r="O194">
        <f>(I194*21)/100</f>
      </c>
      <c r="P194" t="s">
        <v>22</v>
      </c>
    </row>
    <row r="195" spans="1:5" ht="12.75">
      <c r="A195" s="35" t="s">
        <v>48</v>
      </c>
      <c r="E195" s="36" t="s">
        <v>45</v>
      </c>
    </row>
    <row r="196" spans="1:5" ht="89.25">
      <c r="A196" s="37" t="s">
        <v>49</v>
      </c>
      <c r="E196" s="38" t="s">
        <v>484</v>
      </c>
    </row>
    <row r="197" spans="1:5" ht="12.75">
      <c r="A197" t="s">
        <v>50</v>
      </c>
      <c r="E197" s="36" t="s">
        <v>45</v>
      </c>
    </row>
    <row r="198" spans="1:16" ht="25.5">
      <c r="A198" s="25" t="s">
        <v>43</v>
      </c>
      <c r="B198" s="29" t="s">
        <v>1883</v>
      </c>
      <c r="C198" s="29" t="s">
        <v>486</v>
      </c>
      <c r="D198" s="25" t="s">
        <v>45</v>
      </c>
      <c r="E198" s="30" t="s">
        <v>487</v>
      </c>
      <c r="F198" s="31" t="s">
        <v>190</v>
      </c>
      <c r="G198" s="32">
        <v>5.656</v>
      </c>
      <c r="H198" s="33">
        <v>0</v>
      </c>
      <c r="I198" s="34">
        <f>ROUND(ROUND(H198,2)*ROUND(G198,3),2)</f>
      </c>
      <c r="O198">
        <f>(I198*21)/100</f>
      </c>
      <c r="P198" t="s">
        <v>22</v>
      </c>
    </row>
    <row r="199" spans="1:5" ht="12.75">
      <c r="A199" s="35" t="s">
        <v>48</v>
      </c>
      <c r="E199" s="36" t="s">
        <v>45</v>
      </c>
    </row>
    <row r="200" spans="1:5" ht="25.5">
      <c r="A200" s="37" t="s">
        <v>49</v>
      </c>
      <c r="E200" s="38" t="s">
        <v>488</v>
      </c>
    </row>
    <row r="201" spans="1:5" ht="12.75">
      <c r="A201" t="s">
        <v>50</v>
      </c>
      <c r="E201" s="36" t="s">
        <v>45</v>
      </c>
    </row>
    <row r="202" spans="1:18" ht="12.75" customHeight="1">
      <c r="A202" s="6" t="s">
        <v>41</v>
      </c>
      <c r="B202" s="6"/>
      <c r="C202" s="40" t="s">
        <v>316</v>
      </c>
      <c r="D202" s="6"/>
      <c r="E202" s="27" t="s">
        <v>489</v>
      </c>
      <c r="F202" s="6"/>
      <c r="G202" s="6"/>
      <c r="H202" s="6"/>
      <c r="I202" s="41">
        <f>0+Q202</f>
      </c>
      <c r="O202">
        <f>0+R202</f>
      </c>
      <c r="Q202">
        <f>0+I203+I207+I211+I215+I219+I223</f>
      </c>
      <c r="R202">
        <f>0+O203+O207+O211+O215+O219+O223</f>
      </c>
    </row>
    <row r="203" spans="1:16" ht="12.75">
      <c r="A203" s="25" t="s">
        <v>43</v>
      </c>
      <c r="B203" s="29" t="s">
        <v>1884</v>
      </c>
      <c r="C203" s="29" t="s">
        <v>491</v>
      </c>
      <c r="D203" s="25" t="s">
        <v>45</v>
      </c>
      <c r="E203" s="30" t="s">
        <v>492</v>
      </c>
      <c r="F203" s="31" t="s">
        <v>76</v>
      </c>
      <c r="G203" s="32">
        <v>16</v>
      </c>
      <c r="H203" s="33">
        <v>0</v>
      </c>
      <c r="I203" s="34">
        <f>ROUND(ROUND(H203,2)*ROUND(G203,3),2)</f>
      </c>
      <c r="O203">
        <f>(I203*21)/100</f>
      </c>
      <c r="P203" t="s">
        <v>22</v>
      </c>
    </row>
    <row r="204" spans="1:5" ht="12.75">
      <c r="A204" s="35" t="s">
        <v>48</v>
      </c>
      <c r="E204" s="36" t="s">
        <v>45</v>
      </c>
    </row>
    <row r="205" spans="1:5" ht="25.5">
      <c r="A205" s="37" t="s">
        <v>49</v>
      </c>
      <c r="E205" s="38" t="s">
        <v>493</v>
      </c>
    </row>
    <row r="206" spans="1:5" ht="12.75">
      <c r="A206" t="s">
        <v>50</v>
      </c>
      <c r="E206" s="36" t="s">
        <v>45</v>
      </c>
    </row>
    <row r="207" spans="1:16" ht="12.75">
      <c r="A207" s="25" t="s">
        <v>43</v>
      </c>
      <c r="B207" s="29" t="s">
        <v>1885</v>
      </c>
      <c r="C207" s="29" t="s">
        <v>495</v>
      </c>
      <c r="D207" s="25" t="s">
        <v>45</v>
      </c>
      <c r="E207" s="30" t="s">
        <v>1886</v>
      </c>
      <c r="F207" s="31" t="s">
        <v>61</v>
      </c>
      <c r="G207" s="32">
        <v>12</v>
      </c>
      <c r="H207" s="33">
        <v>0</v>
      </c>
      <c r="I207" s="34">
        <f>ROUND(ROUND(H207,2)*ROUND(G207,3),2)</f>
      </c>
      <c r="O207">
        <f>(I207*21)/100</f>
      </c>
      <c r="P207" t="s">
        <v>22</v>
      </c>
    </row>
    <row r="208" spans="1:5" ht="12.75">
      <c r="A208" s="35" t="s">
        <v>48</v>
      </c>
      <c r="E208" s="36" t="s">
        <v>45</v>
      </c>
    </row>
    <row r="209" spans="1:5" ht="12.75">
      <c r="A209" s="37" t="s">
        <v>49</v>
      </c>
      <c r="E209" s="38" t="s">
        <v>45</v>
      </c>
    </row>
    <row r="210" spans="1:5" ht="12.75">
      <c r="A210" t="s">
        <v>50</v>
      </c>
      <c r="E210" s="36" t="s">
        <v>45</v>
      </c>
    </row>
    <row r="211" spans="1:16" ht="12.75">
      <c r="A211" s="25" t="s">
        <v>43</v>
      </c>
      <c r="B211" s="29" t="s">
        <v>1887</v>
      </c>
      <c r="C211" s="29" t="s">
        <v>498</v>
      </c>
      <c r="D211" s="25" t="s">
        <v>45</v>
      </c>
      <c r="E211" s="30" t="s">
        <v>1888</v>
      </c>
      <c r="F211" s="31" t="s">
        <v>61</v>
      </c>
      <c r="G211" s="32">
        <v>1</v>
      </c>
      <c r="H211" s="33">
        <v>0</v>
      </c>
      <c r="I211" s="34">
        <f>ROUND(ROUND(H211,2)*ROUND(G211,3),2)</f>
      </c>
      <c r="O211">
        <f>(I211*21)/100</f>
      </c>
      <c r="P211" t="s">
        <v>22</v>
      </c>
    </row>
    <row r="212" spans="1:5" ht="12.75">
      <c r="A212" s="35" t="s">
        <v>48</v>
      </c>
      <c r="E212" s="36" t="s">
        <v>45</v>
      </c>
    </row>
    <row r="213" spans="1:5" ht="12.75">
      <c r="A213" s="37" t="s">
        <v>49</v>
      </c>
      <c r="E213" s="38" t="s">
        <v>45</v>
      </c>
    </row>
    <row r="214" spans="1:5" ht="12.75">
      <c r="A214" t="s">
        <v>50</v>
      </c>
      <c r="E214" s="36" t="s">
        <v>45</v>
      </c>
    </row>
    <row r="215" spans="1:16" ht="12.75">
      <c r="A215" s="25" t="s">
        <v>43</v>
      </c>
      <c r="B215" s="29" t="s">
        <v>1889</v>
      </c>
      <c r="C215" s="29" t="s">
        <v>501</v>
      </c>
      <c r="D215" s="25" t="s">
        <v>45</v>
      </c>
      <c r="E215" s="30" t="s">
        <v>1890</v>
      </c>
      <c r="F215" s="31" t="s">
        <v>61</v>
      </c>
      <c r="G215" s="32">
        <v>1</v>
      </c>
      <c r="H215" s="33">
        <v>0</v>
      </c>
      <c r="I215" s="34">
        <f>ROUND(ROUND(H215,2)*ROUND(G215,3),2)</f>
      </c>
      <c r="O215">
        <f>(I215*21)/100</f>
      </c>
      <c r="P215" t="s">
        <v>22</v>
      </c>
    </row>
    <row r="216" spans="1:5" ht="12.75">
      <c r="A216" s="35" t="s">
        <v>48</v>
      </c>
      <c r="E216" s="36" t="s">
        <v>45</v>
      </c>
    </row>
    <row r="217" spans="1:5" ht="12.75">
      <c r="A217" s="37" t="s">
        <v>49</v>
      </c>
      <c r="E217" s="38" t="s">
        <v>45</v>
      </c>
    </row>
    <row r="218" spans="1:5" ht="12.75">
      <c r="A218" t="s">
        <v>50</v>
      </c>
      <c r="E218" s="36" t="s">
        <v>45</v>
      </c>
    </row>
    <row r="219" spans="1:16" ht="12.75">
      <c r="A219" s="25" t="s">
        <v>43</v>
      </c>
      <c r="B219" s="29" t="s">
        <v>1891</v>
      </c>
      <c r="C219" s="29" t="s">
        <v>504</v>
      </c>
      <c r="D219" s="25" t="s">
        <v>45</v>
      </c>
      <c r="E219" s="30" t="s">
        <v>1892</v>
      </c>
      <c r="F219" s="31" t="s">
        <v>61</v>
      </c>
      <c r="G219" s="32">
        <v>1</v>
      </c>
      <c r="H219" s="33">
        <v>0</v>
      </c>
      <c r="I219" s="34">
        <f>ROUND(ROUND(H219,2)*ROUND(G219,3),2)</f>
      </c>
      <c r="O219">
        <f>(I219*21)/100</f>
      </c>
      <c r="P219" t="s">
        <v>22</v>
      </c>
    </row>
    <row r="220" spans="1:5" ht="12.75">
      <c r="A220" s="35" t="s">
        <v>48</v>
      </c>
      <c r="E220" s="36" t="s">
        <v>45</v>
      </c>
    </row>
    <row r="221" spans="1:5" ht="12.75">
      <c r="A221" s="37" t="s">
        <v>49</v>
      </c>
      <c r="E221" s="38" t="s">
        <v>45</v>
      </c>
    </row>
    <row r="222" spans="1:5" ht="12.75">
      <c r="A222" t="s">
        <v>50</v>
      </c>
      <c r="E222" s="36" t="s">
        <v>45</v>
      </c>
    </row>
    <row r="223" spans="1:16" ht="12.75">
      <c r="A223" s="25" t="s">
        <v>43</v>
      </c>
      <c r="B223" s="29" t="s">
        <v>1893</v>
      </c>
      <c r="C223" s="29" t="s">
        <v>507</v>
      </c>
      <c r="D223" s="25" t="s">
        <v>45</v>
      </c>
      <c r="E223" s="30" t="s">
        <v>1894</v>
      </c>
      <c r="F223" s="31" t="s">
        <v>61</v>
      </c>
      <c r="G223" s="32">
        <v>1</v>
      </c>
      <c r="H223" s="33">
        <v>0</v>
      </c>
      <c r="I223" s="34">
        <f>ROUND(ROUND(H223,2)*ROUND(G223,3),2)</f>
      </c>
      <c r="O223">
        <f>(I223*21)/100</f>
      </c>
      <c r="P223" t="s">
        <v>22</v>
      </c>
    </row>
    <row r="224" spans="1:5" ht="12.75">
      <c r="A224" s="35" t="s">
        <v>48</v>
      </c>
      <c r="E224" s="36" t="s">
        <v>45</v>
      </c>
    </row>
    <row r="225" spans="1:5" ht="12.75">
      <c r="A225" s="37" t="s">
        <v>49</v>
      </c>
      <c r="E225" s="38" t="s">
        <v>45</v>
      </c>
    </row>
    <row r="226" spans="1:5" ht="12.75">
      <c r="A226" t="s">
        <v>50</v>
      </c>
      <c r="E226" s="36" t="s">
        <v>45</v>
      </c>
    </row>
    <row r="227" spans="1:18" ht="12.75" customHeight="1">
      <c r="A227" s="6" t="s">
        <v>41</v>
      </c>
      <c r="B227" s="6"/>
      <c r="C227" s="40" t="s">
        <v>305</v>
      </c>
      <c r="D227" s="6"/>
      <c r="E227" s="27" t="s">
        <v>509</v>
      </c>
      <c r="F227" s="6"/>
      <c r="G227" s="6"/>
      <c r="H227" s="6"/>
      <c r="I227" s="41">
        <f>0+Q227</f>
      </c>
      <c r="O227">
        <f>0+R227</f>
      </c>
      <c r="Q227">
        <f>0+I228+I232+I236+I240+I244+I248+I252+I256+I260+I264+I268+I272+I276+I280</f>
      </c>
      <c r="R227">
        <f>0+O228+O232+O236+O240+O244+O248+O252+O256+O260+O264+O268+O272+O276+O280</f>
      </c>
    </row>
    <row r="228" spans="1:16" ht="12.75">
      <c r="A228" s="25" t="s">
        <v>43</v>
      </c>
      <c r="B228" s="29" t="s">
        <v>1895</v>
      </c>
      <c r="C228" s="29" t="s">
        <v>511</v>
      </c>
      <c r="D228" s="25" t="s">
        <v>45</v>
      </c>
      <c r="E228" s="30" t="s">
        <v>512</v>
      </c>
      <c r="F228" s="31" t="s">
        <v>47</v>
      </c>
      <c r="G228" s="32">
        <v>186.2</v>
      </c>
      <c r="H228" s="33">
        <v>0</v>
      </c>
      <c r="I228" s="34">
        <f>ROUND(ROUND(H228,2)*ROUND(G228,3),2)</f>
      </c>
      <c r="O228">
        <f>(I228*21)/100</f>
      </c>
      <c r="P228" t="s">
        <v>22</v>
      </c>
    </row>
    <row r="229" spans="1:5" ht="12.75">
      <c r="A229" s="35" t="s">
        <v>48</v>
      </c>
      <c r="E229" s="36" t="s">
        <v>45</v>
      </c>
    </row>
    <row r="230" spans="1:5" ht="127.5">
      <c r="A230" s="37" t="s">
        <v>49</v>
      </c>
      <c r="E230" s="38" t="s">
        <v>1896</v>
      </c>
    </row>
    <row r="231" spans="1:5" ht="12.75">
      <c r="A231" t="s">
        <v>50</v>
      </c>
      <c r="E231" s="36" t="s">
        <v>45</v>
      </c>
    </row>
    <row r="232" spans="1:16" ht="12.75">
      <c r="A232" s="25" t="s">
        <v>43</v>
      </c>
      <c r="B232" s="29" t="s">
        <v>1897</v>
      </c>
      <c r="C232" s="29" t="s">
        <v>515</v>
      </c>
      <c r="D232" s="25" t="s">
        <v>45</v>
      </c>
      <c r="E232" s="30" t="s">
        <v>516</v>
      </c>
      <c r="F232" s="31" t="s">
        <v>47</v>
      </c>
      <c r="G232" s="32">
        <v>8.72</v>
      </c>
      <c r="H232" s="33">
        <v>0</v>
      </c>
      <c r="I232" s="34">
        <f>ROUND(ROUND(H232,2)*ROUND(G232,3),2)</f>
      </c>
      <c r="O232">
        <f>(I232*21)/100</f>
      </c>
      <c r="P232" t="s">
        <v>22</v>
      </c>
    </row>
    <row r="233" spans="1:5" ht="12.75">
      <c r="A233" s="35" t="s">
        <v>48</v>
      </c>
      <c r="E233" s="36" t="s">
        <v>45</v>
      </c>
    </row>
    <row r="234" spans="1:5" ht="102">
      <c r="A234" s="37" t="s">
        <v>49</v>
      </c>
      <c r="E234" s="38" t="s">
        <v>517</v>
      </c>
    </row>
    <row r="235" spans="1:5" ht="12.75">
      <c r="A235" t="s">
        <v>50</v>
      </c>
      <c r="E235" s="36" t="s">
        <v>45</v>
      </c>
    </row>
    <row r="236" spans="1:16" ht="12.75">
      <c r="A236" s="25" t="s">
        <v>43</v>
      </c>
      <c r="B236" s="29" t="s">
        <v>1898</v>
      </c>
      <c r="C236" s="29" t="s">
        <v>519</v>
      </c>
      <c r="D236" s="25" t="s">
        <v>45</v>
      </c>
      <c r="E236" s="30" t="s">
        <v>520</v>
      </c>
      <c r="F236" s="31" t="s">
        <v>190</v>
      </c>
      <c r="G236" s="32">
        <v>981.4</v>
      </c>
      <c r="H236" s="33">
        <v>0</v>
      </c>
      <c r="I236" s="34">
        <f>ROUND(ROUND(H236,2)*ROUND(G236,3),2)</f>
      </c>
      <c r="O236">
        <f>(I236*21)/100</f>
      </c>
      <c r="P236" t="s">
        <v>22</v>
      </c>
    </row>
    <row r="237" spans="1:5" ht="12.75">
      <c r="A237" s="35" t="s">
        <v>48</v>
      </c>
      <c r="E237" s="36" t="s">
        <v>45</v>
      </c>
    </row>
    <row r="238" spans="1:5" ht="165.75">
      <c r="A238" s="37" t="s">
        <v>49</v>
      </c>
      <c r="E238" s="38" t="s">
        <v>1899</v>
      </c>
    </row>
    <row r="239" spans="1:5" ht="12.75">
      <c r="A239" t="s">
        <v>50</v>
      </c>
      <c r="E239" s="36" t="s">
        <v>522</v>
      </c>
    </row>
    <row r="240" spans="1:16" ht="12.75">
      <c r="A240" s="25" t="s">
        <v>43</v>
      </c>
      <c r="B240" s="29" t="s">
        <v>1900</v>
      </c>
      <c r="C240" s="29" t="s">
        <v>524</v>
      </c>
      <c r="D240" s="25" t="s">
        <v>45</v>
      </c>
      <c r="E240" s="30" t="s">
        <v>525</v>
      </c>
      <c r="F240" s="31" t="s">
        <v>190</v>
      </c>
      <c r="G240" s="32">
        <v>981.4</v>
      </c>
      <c r="H240" s="33">
        <v>0</v>
      </c>
      <c r="I240" s="34">
        <f>ROUND(ROUND(H240,2)*ROUND(G240,3),2)</f>
      </c>
      <c r="O240">
        <f>(I240*21)/100</f>
      </c>
      <c r="P240" t="s">
        <v>22</v>
      </c>
    </row>
    <row r="241" spans="1:5" ht="12.75">
      <c r="A241" s="35" t="s">
        <v>48</v>
      </c>
      <c r="E241" s="36" t="s">
        <v>45</v>
      </c>
    </row>
    <row r="242" spans="1:5" ht="12.75">
      <c r="A242" s="37" t="s">
        <v>49</v>
      </c>
      <c r="E242" s="38" t="s">
        <v>45</v>
      </c>
    </row>
    <row r="243" spans="1:5" ht="12.75">
      <c r="A243" t="s">
        <v>50</v>
      </c>
      <c r="E243" s="36" t="s">
        <v>45</v>
      </c>
    </row>
    <row r="244" spans="1:16" ht="12.75">
      <c r="A244" s="25" t="s">
        <v>43</v>
      </c>
      <c r="B244" s="29" t="s">
        <v>1901</v>
      </c>
      <c r="C244" s="29" t="s">
        <v>527</v>
      </c>
      <c r="D244" s="25" t="s">
        <v>45</v>
      </c>
      <c r="E244" s="30" t="s">
        <v>528</v>
      </c>
      <c r="F244" s="31" t="s">
        <v>76</v>
      </c>
      <c r="G244" s="32">
        <v>206.98</v>
      </c>
      <c r="H244" s="33">
        <v>0</v>
      </c>
      <c r="I244" s="34">
        <f>ROUND(ROUND(H244,2)*ROUND(G244,3),2)</f>
      </c>
      <c r="O244">
        <f>(I244*21)/100</f>
      </c>
      <c r="P244" t="s">
        <v>22</v>
      </c>
    </row>
    <row r="245" spans="1:5" ht="12.75">
      <c r="A245" s="35" t="s">
        <v>48</v>
      </c>
      <c r="E245" s="36" t="s">
        <v>45</v>
      </c>
    </row>
    <row r="246" spans="1:5" ht="344.25">
      <c r="A246" s="37" t="s">
        <v>49</v>
      </c>
      <c r="E246" s="38" t="s">
        <v>529</v>
      </c>
    </row>
    <row r="247" spans="1:5" ht="12.75">
      <c r="A247" t="s">
        <v>50</v>
      </c>
      <c r="E247" s="36" t="s">
        <v>45</v>
      </c>
    </row>
    <row r="248" spans="1:16" ht="12.75">
      <c r="A248" s="25" t="s">
        <v>43</v>
      </c>
      <c r="B248" s="29" t="s">
        <v>1902</v>
      </c>
      <c r="C248" s="29" t="s">
        <v>531</v>
      </c>
      <c r="D248" s="25" t="s">
        <v>45</v>
      </c>
      <c r="E248" s="30" t="s">
        <v>532</v>
      </c>
      <c r="F248" s="31" t="s">
        <v>76</v>
      </c>
      <c r="G248" s="32">
        <v>206.98</v>
      </c>
      <c r="H248" s="33">
        <v>0</v>
      </c>
      <c r="I248" s="34">
        <f>ROUND(ROUND(H248,2)*ROUND(G248,3),2)</f>
      </c>
      <c r="O248">
        <f>(I248*21)/100</f>
      </c>
      <c r="P248" t="s">
        <v>22</v>
      </c>
    </row>
    <row r="249" spans="1:5" ht="12.75">
      <c r="A249" s="35" t="s">
        <v>48</v>
      </c>
      <c r="E249" s="36" t="s">
        <v>45</v>
      </c>
    </row>
    <row r="250" spans="1:5" ht="12.75">
      <c r="A250" s="37" t="s">
        <v>49</v>
      </c>
      <c r="E250" s="38" t="s">
        <v>45</v>
      </c>
    </row>
    <row r="251" spans="1:5" ht="12.75">
      <c r="A251" t="s">
        <v>50</v>
      </c>
      <c r="E251" s="36" t="s">
        <v>45</v>
      </c>
    </row>
    <row r="252" spans="1:16" ht="12.75">
      <c r="A252" s="25" t="s">
        <v>43</v>
      </c>
      <c r="B252" s="29" t="s">
        <v>1903</v>
      </c>
      <c r="C252" s="29" t="s">
        <v>534</v>
      </c>
      <c r="D252" s="25" t="s">
        <v>45</v>
      </c>
      <c r="E252" s="30" t="s">
        <v>535</v>
      </c>
      <c r="F252" s="31" t="s">
        <v>92</v>
      </c>
      <c r="G252" s="32">
        <v>58.271</v>
      </c>
      <c r="H252" s="33">
        <v>0</v>
      </c>
      <c r="I252" s="34">
        <f>ROUND(ROUND(H252,2)*ROUND(G252,3),2)</f>
      </c>
      <c r="O252">
        <f>(I252*21)/100</f>
      </c>
      <c r="P252" t="s">
        <v>22</v>
      </c>
    </row>
    <row r="253" spans="1:5" ht="12.75">
      <c r="A253" s="35" t="s">
        <v>48</v>
      </c>
      <c r="E253" s="36" t="s">
        <v>45</v>
      </c>
    </row>
    <row r="254" spans="1:5" ht="153">
      <c r="A254" s="37" t="s">
        <v>49</v>
      </c>
      <c r="E254" s="38" t="s">
        <v>1904</v>
      </c>
    </row>
    <row r="255" spans="1:5" ht="12.75">
      <c r="A255" t="s">
        <v>50</v>
      </c>
      <c r="E255" s="36" t="s">
        <v>45</v>
      </c>
    </row>
    <row r="256" spans="1:16" ht="12.75">
      <c r="A256" s="25" t="s">
        <v>43</v>
      </c>
      <c r="B256" s="29" t="s">
        <v>1905</v>
      </c>
      <c r="C256" s="29" t="s">
        <v>538</v>
      </c>
      <c r="D256" s="25" t="s">
        <v>45</v>
      </c>
      <c r="E256" s="30" t="s">
        <v>539</v>
      </c>
      <c r="F256" s="31" t="s">
        <v>61</v>
      </c>
      <c r="G256" s="32">
        <v>33.6</v>
      </c>
      <c r="H256" s="33">
        <v>0</v>
      </c>
      <c r="I256" s="34">
        <f>ROUND(ROUND(H256,2)*ROUND(G256,3),2)</f>
      </c>
      <c r="O256">
        <f>(I256*21)/100</f>
      </c>
      <c r="P256" t="s">
        <v>22</v>
      </c>
    </row>
    <row r="257" spans="1:5" ht="12.75">
      <c r="A257" s="35" t="s">
        <v>48</v>
      </c>
      <c r="E257" s="36" t="s">
        <v>45</v>
      </c>
    </row>
    <row r="258" spans="1:5" ht="102">
      <c r="A258" s="37" t="s">
        <v>49</v>
      </c>
      <c r="E258" s="38" t="s">
        <v>540</v>
      </c>
    </row>
    <row r="259" spans="1:5" ht="12.75">
      <c r="A259" t="s">
        <v>50</v>
      </c>
      <c r="E259" s="36" t="s">
        <v>45</v>
      </c>
    </row>
    <row r="260" spans="1:16" ht="25.5">
      <c r="A260" s="25" t="s">
        <v>43</v>
      </c>
      <c r="B260" s="29" t="s">
        <v>1906</v>
      </c>
      <c r="C260" s="29" t="s">
        <v>542</v>
      </c>
      <c r="D260" s="25" t="s">
        <v>45</v>
      </c>
      <c r="E260" s="30" t="s">
        <v>543</v>
      </c>
      <c r="F260" s="31" t="s">
        <v>190</v>
      </c>
      <c r="G260" s="32">
        <v>59.51</v>
      </c>
      <c r="H260" s="33">
        <v>0</v>
      </c>
      <c r="I260" s="34">
        <f>ROUND(ROUND(H260,2)*ROUND(G260,3),2)</f>
      </c>
      <c r="O260">
        <f>(I260*21)/100</f>
      </c>
      <c r="P260" t="s">
        <v>22</v>
      </c>
    </row>
    <row r="261" spans="1:5" ht="12.75">
      <c r="A261" s="35" t="s">
        <v>48</v>
      </c>
      <c r="E261" s="36" t="s">
        <v>45</v>
      </c>
    </row>
    <row r="262" spans="1:5" ht="114.75">
      <c r="A262" s="37" t="s">
        <v>49</v>
      </c>
      <c r="E262" s="38" t="s">
        <v>1907</v>
      </c>
    </row>
    <row r="263" spans="1:5" ht="12.75">
      <c r="A263" t="s">
        <v>50</v>
      </c>
      <c r="E263" s="36" t="s">
        <v>45</v>
      </c>
    </row>
    <row r="264" spans="1:16" ht="25.5">
      <c r="A264" s="25" t="s">
        <v>43</v>
      </c>
      <c r="B264" s="29" t="s">
        <v>1908</v>
      </c>
      <c r="C264" s="29" t="s">
        <v>546</v>
      </c>
      <c r="D264" s="25" t="s">
        <v>45</v>
      </c>
      <c r="E264" s="30" t="s">
        <v>547</v>
      </c>
      <c r="F264" s="31" t="s">
        <v>190</v>
      </c>
      <c r="G264" s="32">
        <v>40.02</v>
      </c>
      <c r="H264" s="33">
        <v>0</v>
      </c>
      <c r="I264" s="34">
        <f>ROUND(ROUND(H264,2)*ROUND(G264,3),2)</f>
      </c>
      <c r="O264">
        <f>(I264*21)/100</f>
      </c>
      <c r="P264" t="s">
        <v>22</v>
      </c>
    </row>
    <row r="265" spans="1:5" ht="12.75">
      <c r="A265" s="35" t="s">
        <v>48</v>
      </c>
      <c r="E265" s="36" t="s">
        <v>45</v>
      </c>
    </row>
    <row r="266" spans="1:5" ht="12.75">
      <c r="A266" s="37" t="s">
        <v>49</v>
      </c>
      <c r="E266" s="38" t="s">
        <v>548</v>
      </c>
    </row>
    <row r="267" spans="1:5" ht="12.75">
      <c r="A267" t="s">
        <v>50</v>
      </c>
      <c r="E267" s="36" t="s">
        <v>45</v>
      </c>
    </row>
    <row r="268" spans="1:16" ht="12.75">
      <c r="A268" s="25" t="s">
        <v>43</v>
      </c>
      <c r="B268" s="29" t="s">
        <v>1909</v>
      </c>
      <c r="C268" s="29" t="s">
        <v>550</v>
      </c>
      <c r="D268" s="25" t="s">
        <v>45</v>
      </c>
      <c r="E268" s="30" t="s">
        <v>551</v>
      </c>
      <c r="F268" s="31" t="s">
        <v>47</v>
      </c>
      <c r="G268" s="32">
        <v>19.728</v>
      </c>
      <c r="H268" s="33">
        <v>0</v>
      </c>
      <c r="I268" s="34">
        <f>ROUND(ROUND(H268,2)*ROUND(G268,3),2)</f>
      </c>
      <c r="O268">
        <f>(I268*21)/100</f>
      </c>
      <c r="P268" t="s">
        <v>22</v>
      </c>
    </row>
    <row r="269" spans="1:5" ht="12.75">
      <c r="A269" s="35" t="s">
        <v>48</v>
      </c>
      <c r="E269" s="36" t="s">
        <v>45</v>
      </c>
    </row>
    <row r="270" spans="1:5" ht="153">
      <c r="A270" s="37" t="s">
        <v>49</v>
      </c>
      <c r="E270" s="38" t="s">
        <v>1910</v>
      </c>
    </row>
    <row r="271" spans="1:5" ht="12.75">
      <c r="A271" t="s">
        <v>50</v>
      </c>
      <c r="E271" s="36" t="s">
        <v>45</v>
      </c>
    </row>
    <row r="272" spans="1:16" ht="12.75">
      <c r="A272" s="25" t="s">
        <v>43</v>
      </c>
      <c r="B272" s="29" t="s">
        <v>1911</v>
      </c>
      <c r="C272" s="29" t="s">
        <v>554</v>
      </c>
      <c r="D272" s="25" t="s">
        <v>45</v>
      </c>
      <c r="E272" s="30" t="s">
        <v>555</v>
      </c>
      <c r="F272" s="31" t="s">
        <v>190</v>
      </c>
      <c r="G272" s="32">
        <v>36.28</v>
      </c>
      <c r="H272" s="33">
        <v>0</v>
      </c>
      <c r="I272" s="34">
        <f>ROUND(ROUND(H272,2)*ROUND(G272,3),2)</f>
      </c>
      <c r="O272">
        <f>(I272*21)/100</f>
      </c>
      <c r="P272" t="s">
        <v>22</v>
      </c>
    </row>
    <row r="273" spans="1:5" ht="12.75">
      <c r="A273" s="35" t="s">
        <v>48</v>
      </c>
      <c r="E273" s="36" t="s">
        <v>45</v>
      </c>
    </row>
    <row r="274" spans="1:5" ht="51">
      <c r="A274" s="37" t="s">
        <v>49</v>
      </c>
      <c r="E274" s="38" t="s">
        <v>556</v>
      </c>
    </row>
    <row r="275" spans="1:5" ht="12.75">
      <c r="A275" t="s">
        <v>50</v>
      </c>
      <c r="E275" s="36" t="s">
        <v>45</v>
      </c>
    </row>
    <row r="276" spans="1:16" ht="12.75">
      <c r="A276" s="25" t="s">
        <v>43</v>
      </c>
      <c r="B276" s="29" t="s">
        <v>1912</v>
      </c>
      <c r="C276" s="29" t="s">
        <v>558</v>
      </c>
      <c r="D276" s="25" t="s">
        <v>45</v>
      </c>
      <c r="E276" s="30" t="s">
        <v>559</v>
      </c>
      <c r="F276" s="31" t="s">
        <v>190</v>
      </c>
      <c r="G276" s="32">
        <v>36.28</v>
      </c>
      <c r="H276" s="33">
        <v>0</v>
      </c>
      <c r="I276" s="34">
        <f>ROUND(ROUND(H276,2)*ROUND(G276,3),2)</f>
      </c>
      <c r="O276">
        <f>(I276*21)/100</f>
      </c>
      <c r="P276" t="s">
        <v>22</v>
      </c>
    </row>
    <row r="277" spans="1:5" ht="12.75">
      <c r="A277" s="35" t="s">
        <v>48</v>
      </c>
      <c r="E277" s="36" t="s">
        <v>45</v>
      </c>
    </row>
    <row r="278" spans="1:5" ht="12.75">
      <c r="A278" s="37" t="s">
        <v>49</v>
      </c>
      <c r="E278" s="38" t="s">
        <v>45</v>
      </c>
    </row>
    <row r="279" spans="1:5" ht="12.75">
      <c r="A279" t="s">
        <v>50</v>
      </c>
      <c r="E279" s="36" t="s">
        <v>45</v>
      </c>
    </row>
    <row r="280" spans="1:16" ht="12.75">
      <c r="A280" s="25" t="s">
        <v>43</v>
      </c>
      <c r="B280" s="29" t="s">
        <v>1913</v>
      </c>
      <c r="C280" s="29" t="s">
        <v>561</v>
      </c>
      <c r="D280" s="25" t="s">
        <v>45</v>
      </c>
      <c r="E280" s="30" t="s">
        <v>562</v>
      </c>
      <c r="F280" s="31" t="s">
        <v>92</v>
      </c>
      <c r="G280" s="32">
        <v>0.363</v>
      </c>
      <c r="H280" s="33">
        <v>0</v>
      </c>
      <c r="I280" s="34">
        <f>ROUND(ROUND(H280,2)*ROUND(G280,3),2)</f>
      </c>
      <c r="O280">
        <f>(I280*21)/100</f>
      </c>
      <c r="P280" t="s">
        <v>22</v>
      </c>
    </row>
    <row r="281" spans="1:5" ht="12.75">
      <c r="A281" s="35" t="s">
        <v>48</v>
      </c>
      <c r="E281" s="36" t="s">
        <v>45</v>
      </c>
    </row>
    <row r="282" spans="1:5" ht="51">
      <c r="A282" s="37" t="s">
        <v>49</v>
      </c>
      <c r="E282" s="38" t="s">
        <v>563</v>
      </c>
    </row>
    <row r="283" spans="1:5" ht="12.75">
      <c r="A283" t="s">
        <v>50</v>
      </c>
      <c r="E283" s="36" t="s">
        <v>45</v>
      </c>
    </row>
    <row r="284" spans="1:18" ht="12.75" customHeight="1">
      <c r="A284" s="6" t="s">
        <v>41</v>
      </c>
      <c r="B284" s="6"/>
      <c r="C284" s="40" t="s">
        <v>465</v>
      </c>
      <c r="D284" s="6"/>
      <c r="E284" s="27" t="s">
        <v>564</v>
      </c>
      <c r="F284" s="6"/>
      <c r="G284" s="6"/>
      <c r="H284" s="6"/>
      <c r="I284" s="41">
        <f>0+Q284</f>
      </c>
      <c r="O284">
        <f>0+R284</f>
      </c>
      <c r="Q284">
        <f>0+I285+I289</f>
      </c>
      <c r="R284">
        <f>0+O285+O289</f>
      </c>
    </row>
    <row r="285" spans="1:16" ht="25.5">
      <c r="A285" s="25" t="s">
        <v>43</v>
      </c>
      <c r="B285" s="29" t="s">
        <v>1914</v>
      </c>
      <c r="C285" s="29" t="s">
        <v>566</v>
      </c>
      <c r="D285" s="25" t="s">
        <v>45</v>
      </c>
      <c r="E285" s="30" t="s">
        <v>567</v>
      </c>
      <c r="F285" s="31" t="s">
        <v>47</v>
      </c>
      <c r="G285" s="32">
        <v>9.48</v>
      </c>
      <c r="H285" s="33">
        <v>0</v>
      </c>
      <c r="I285" s="34">
        <f>ROUND(ROUND(H285,2)*ROUND(G285,3),2)</f>
      </c>
      <c r="O285">
        <f>(I285*21)/100</f>
      </c>
      <c r="P285" t="s">
        <v>22</v>
      </c>
    </row>
    <row r="286" spans="1:5" ht="12.75">
      <c r="A286" s="35" t="s">
        <v>48</v>
      </c>
      <c r="E286" s="36" t="s">
        <v>45</v>
      </c>
    </row>
    <row r="287" spans="1:5" ht="102">
      <c r="A287" s="37" t="s">
        <v>49</v>
      </c>
      <c r="E287" s="38" t="s">
        <v>568</v>
      </c>
    </row>
    <row r="288" spans="1:5" ht="12.75">
      <c r="A288" t="s">
        <v>50</v>
      </c>
      <c r="E288" s="36" t="s">
        <v>45</v>
      </c>
    </row>
    <row r="289" spans="1:16" ht="12.75">
      <c r="A289" s="25" t="s">
        <v>43</v>
      </c>
      <c r="B289" s="29" t="s">
        <v>1915</v>
      </c>
      <c r="C289" s="29" t="s">
        <v>570</v>
      </c>
      <c r="D289" s="25" t="s">
        <v>45</v>
      </c>
      <c r="E289" s="30" t="s">
        <v>571</v>
      </c>
      <c r="F289" s="31" t="s">
        <v>61</v>
      </c>
      <c r="G289" s="32">
        <v>16</v>
      </c>
      <c r="H289" s="33">
        <v>0</v>
      </c>
      <c r="I289" s="34">
        <f>ROUND(ROUND(H289,2)*ROUND(G289,3),2)</f>
      </c>
      <c r="O289">
        <f>(I289*21)/100</f>
      </c>
      <c r="P289" t="s">
        <v>22</v>
      </c>
    </row>
    <row r="290" spans="1:5" ht="12.75">
      <c r="A290" s="35" t="s">
        <v>48</v>
      </c>
      <c r="E290" s="36" t="s">
        <v>45</v>
      </c>
    </row>
    <row r="291" spans="1:5" ht="102">
      <c r="A291" s="37" t="s">
        <v>49</v>
      </c>
      <c r="E291" s="38" t="s">
        <v>572</v>
      </c>
    </row>
    <row r="292" spans="1:5" ht="12.75">
      <c r="A292" t="s">
        <v>50</v>
      </c>
      <c r="E292" s="36" t="s">
        <v>45</v>
      </c>
    </row>
    <row r="293" spans="1:18" ht="12.75" customHeight="1">
      <c r="A293" s="6" t="s">
        <v>41</v>
      </c>
      <c r="B293" s="6"/>
      <c r="C293" s="40" t="s">
        <v>514</v>
      </c>
      <c r="D293" s="6"/>
      <c r="E293" s="27" t="s">
        <v>573</v>
      </c>
      <c r="F293" s="6"/>
      <c r="G293" s="6"/>
      <c r="H293" s="6"/>
      <c r="I293" s="41">
        <f>0+Q293</f>
      </c>
      <c r="O293">
        <f>0+R293</f>
      </c>
      <c r="Q293">
        <f>0+I294</f>
      </c>
      <c r="R293">
        <f>0+O294</f>
      </c>
    </row>
    <row r="294" spans="1:16" ht="12.75">
      <c r="A294" s="25" t="s">
        <v>43</v>
      </c>
      <c r="B294" s="29" t="s">
        <v>1916</v>
      </c>
      <c r="C294" s="29" t="s">
        <v>575</v>
      </c>
      <c r="D294" s="25" t="s">
        <v>45</v>
      </c>
      <c r="E294" s="30" t="s">
        <v>576</v>
      </c>
      <c r="F294" s="31" t="s">
        <v>190</v>
      </c>
      <c r="G294" s="32">
        <v>8.316</v>
      </c>
      <c r="H294" s="33">
        <v>0</v>
      </c>
      <c r="I294" s="34">
        <f>ROUND(ROUND(H294,2)*ROUND(G294,3),2)</f>
      </c>
      <c r="O294">
        <f>(I294*21)/100</f>
      </c>
      <c r="P294" t="s">
        <v>22</v>
      </c>
    </row>
    <row r="295" spans="1:5" ht="12.75">
      <c r="A295" s="35" t="s">
        <v>48</v>
      </c>
      <c r="E295" s="36" t="s">
        <v>45</v>
      </c>
    </row>
    <row r="296" spans="1:5" ht="12.75">
      <c r="A296" s="37" t="s">
        <v>49</v>
      </c>
      <c r="E296" s="38" t="s">
        <v>1917</v>
      </c>
    </row>
    <row r="297" spans="1:5" ht="12.75">
      <c r="A297" t="s">
        <v>50</v>
      </c>
      <c r="E297" s="36" t="s">
        <v>578</v>
      </c>
    </row>
    <row r="298" spans="1:18" ht="12.75" customHeight="1">
      <c r="A298" s="6" t="s">
        <v>41</v>
      </c>
      <c r="B298" s="6"/>
      <c r="C298" s="40" t="s">
        <v>523</v>
      </c>
      <c r="D298" s="6"/>
      <c r="E298" s="27" t="s">
        <v>579</v>
      </c>
      <c r="F298" s="6"/>
      <c r="G298" s="6"/>
      <c r="H298" s="6"/>
      <c r="I298" s="41">
        <f>0+Q298</f>
      </c>
      <c r="O298">
        <f>0+R298</f>
      </c>
      <c r="Q298">
        <f>0+I299+I303+I307+I311+I315</f>
      </c>
      <c r="R298">
        <f>0+O299+O303+O307+O311+O315</f>
      </c>
    </row>
    <row r="299" spans="1:16" ht="12.75">
      <c r="A299" s="25" t="s">
        <v>43</v>
      </c>
      <c r="B299" s="29" t="s">
        <v>1918</v>
      </c>
      <c r="C299" s="29" t="s">
        <v>581</v>
      </c>
      <c r="D299" s="25" t="s">
        <v>45</v>
      </c>
      <c r="E299" s="30" t="s">
        <v>582</v>
      </c>
      <c r="F299" s="31" t="s">
        <v>190</v>
      </c>
      <c r="G299" s="32">
        <v>166.79</v>
      </c>
      <c r="H299" s="33">
        <v>0</v>
      </c>
      <c r="I299" s="34">
        <f>ROUND(ROUND(H299,2)*ROUND(G299,3),2)</f>
      </c>
      <c r="O299">
        <f>(I299*21)/100</f>
      </c>
      <c r="P299" t="s">
        <v>22</v>
      </c>
    </row>
    <row r="300" spans="1:5" ht="12.75">
      <c r="A300" s="35" t="s">
        <v>48</v>
      </c>
      <c r="E300" s="36" t="s">
        <v>45</v>
      </c>
    </row>
    <row r="301" spans="1:5" ht="12.75">
      <c r="A301" s="37" t="s">
        <v>49</v>
      </c>
      <c r="E301" s="38" t="s">
        <v>1919</v>
      </c>
    </row>
    <row r="302" spans="1:5" ht="12.75">
      <c r="A302" t="s">
        <v>50</v>
      </c>
      <c r="E302" s="36" t="s">
        <v>584</v>
      </c>
    </row>
    <row r="303" spans="1:16" ht="12.75">
      <c r="A303" s="25" t="s">
        <v>43</v>
      </c>
      <c r="B303" s="29" t="s">
        <v>1920</v>
      </c>
      <c r="C303" s="29" t="s">
        <v>586</v>
      </c>
      <c r="D303" s="25" t="s">
        <v>45</v>
      </c>
      <c r="E303" s="30" t="s">
        <v>587</v>
      </c>
      <c r="F303" s="31" t="s">
        <v>190</v>
      </c>
      <c r="G303" s="32">
        <v>724.84</v>
      </c>
      <c r="H303" s="33">
        <v>0</v>
      </c>
      <c r="I303" s="34">
        <f>ROUND(ROUND(H303,2)*ROUND(G303,3),2)</f>
      </c>
      <c r="O303">
        <f>(I303*21)/100</f>
      </c>
      <c r="P303" t="s">
        <v>22</v>
      </c>
    </row>
    <row r="304" spans="1:5" ht="12.75">
      <c r="A304" s="35" t="s">
        <v>48</v>
      </c>
      <c r="E304" s="36" t="s">
        <v>45</v>
      </c>
    </row>
    <row r="305" spans="1:5" ht="38.25">
      <c r="A305" s="37" t="s">
        <v>49</v>
      </c>
      <c r="E305" s="38" t="s">
        <v>1921</v>
      </c>
    </row>
    <row r="306" spans="1:5" ht="12.75">
      <c r="A306" t="s">
        <v>50</v>
      </c>
      <c r="E306" s="36" t="s">
        <v>45</v>
      </c>
    </row>
    <row r="307" spans="1:16" ht="12.75">
      <c r="A307" s="25" t="s">
        <v>43</v>
      </c>
      <c r="B307" s="29" t="s">
        <v>1922</v>
      </c>
      <c r="C307" s="29" t="s">
        <v>590</v>
      </c>
      <c r="D307" s="25" t="s">
        <v>45</v>
      </c>
      <c r="E307" s="30" t="s">
        <v>591</v>
      </c>
      <c r="F307" s="31" t="s">
        <v>190</v>
      </c>
      <c r="G307" s="32">
        <v>558.05</v>
      </c>
      <c r="H307" s="33">
        <v>0</v>
      </c>
      <c r="I307" s="34">
        <f>ROUND(ROUND(H307,2)*ROUND(G307,3),2)</f>
      </c>
      <c r="O307">
        <f>(I307*21)/100</f>
      </c>
      <c r="P307" t="s">
        <v>22</v>
      </c>
    </row>
    <row r="308" spans="1:5" ht="12.75">
      <c r="A308" s="35" t="s">
        <v>48</v>
      </c>
      <c r="E308" s="36" t="s">
        <v>45</v>
      </c>
    </row>
    <row r="309" spans="1:5" ht="38.25">
      <c r="A309" s="37" t="s">
        <v>49</v>
      </c>
      <c r="E309" s="38" t="s">
        <v>1923</v>
      </c>
    </row>
    <row r="310" spans="1:5" ht="12.75">
      <c r="A310" t="s">
        <v>50</v>
      </c>
      <c r="E310" s="36" t="s">
        <v>45</v>
      </c>
    </row>
    <row r="311" spans="1:16" ht="12.75">
      <c r="A311" s="25" t="s">
        <v>43</v>
      </c>
      <c r="B311" s="29" t="s">
        <v>1924</v>
      </c>
      <c r="C311" s="29" t="s">
        <v>594</v>
      </c>
      <c r="D311" s="25" t="s">
        <v>45</v>
      </c>
      <c r="E311" s="30" t="s">
        <v>595</v>
      </c>
      <c r="F311" s="31" t="s">
        <v>190</v>
      </c>
      <c r="G311" s="32">
        <v>166.79</v>
      </c>
      <c r="H311" s="33">
        <v>0</v>
      </c>
      <c r="I311" s="34">
        <f>ROUND(ROUND(H311,2)*ROUND(G311,3),2)</f>
      </c>
      <c r="O311">
        <f>(I311*21)/100</f>
      </c>
      <c r="P311" t="s">
        <v>22</v>
      </c>
    </row>
    <row r="312" spans="1:5" ht="12.75">
      <c r="A312" s="35" t="s">
        <v>48</v>
      </c>
      <c r="E312" s="36" t="s">
        <v>45</v>
      </c>
    </row>
    <row r="313" spans="1:5" ht="12.75">
      <c r="A313" s="37" t="s">
        <v>49</v>
      </c>
      <c r="E313" s="38" t="s">
        <v>1919</v>
      </c>
    </row>
    <row r="314" spans="1:5" ht="12.75">
      <c r="A314" t="s">
        <v>50</v>
      </c>
      <c r="E314" s="36" t="s">
        <v>596</v>
      </c>
    </row>
    <row r="315" spans="1:16" ht="12.75">
      <c r="A315" s="25" t="s">
        <v>43</v>
      </c>
      <c r="B315" s="29" t="s">
        <v>1925</v>
      </c>
      <c r="C315" s="29" t="s">
        <v>598</v>
      </c>
      <c r="D315" s="25" t="s">
        <v>45</v>
      </c>
      <c r="E315" s="30" t="s">
        <v>599</v>
      </c>
      <c r="F315" s="31" t="s">
        <v>190</v>
      </c>
      <c r="G315" s="32">
        <v>2854.471</v>
      </c>
      <c r="H315" s="33">
        <v>0</v>
      </c>
      <c r="I315" s="34">
        <f>ROUND(ROUND(H315,2)*ROUND(G315,3),2)</f>
      </c>
      <c r="O315">
        <f>(I315*21)/100</f>
      </c>
      <c r="P315" t="s">
        <v>22</v>
      </c>
    </row>
    <row r="316" spans="1:5" ht="12.75">
      <c r="A316" s="35" t="s">
        <v>48</v>
      </c>
      <c r="E316" s="36" t="s">
        <v>45</v>
      </c>
    </row>
    <row r="317" spans="1:5" ht="51">
      <c r="A317" s="37" t="s">
        <v>49</v>
      </c>
      <c r="E317" s="38" t="s">
        <v>1926</v>
      </c>
    </row>
    <row r="318" spans="1:5" ht="12.75">
      <c r="A318" t="s">
        <v>50</v>
      </c>
      <c r="E318" s="36" t="s">
        <v>45</v>
      </c>
    </row>
    <row r="319" spans="1:18" ht="12.75" customHeight="1">
      <c r="A319" s="6" t="s">
        <v>41</v>
      </c>
      <c r="B319" s="6"/>
      <c r="C319" s="40" t="s">
        <v>526</v>
      </c>
      <c r="D319" s="6"/>
      <c r="E319" s="27" t="s">
        <v>601</v>
      </c>
      <c r="F319" s="6"/>
      <c r="G319" s="6"/>
      <c r="H319" s="6"/>
      <c r="I319" s="41">
        <f>0+Q319</f>
      </c>
      <c r="O319">
        <f>0+R319</f>
      </c>
      <c r="Q319">
        <f>0+I320+I324+I328+I332+I336+I340+I344+I348+I352+I356+I360+I364+I368</f>
      </c>
      <c r="R319">
        <f>0+O320+O324+O328+O332+O336+O340+O344+O348+O352+O356+O360+O364+O368</f>
      </c>
    </row>
    <row r="320" spans="1:16" ht="12.75">
      <c r="A320" s="25" t="s">
        <v>43</v>
      </c>
      <c r="B320" s="29" t="s">
        <v>1927</v>
      </c>
      <c r="C320" s="29" t="s">
        <v>603</v>
      </c>
      <c r="D320" s="25" t="s">
        <v>45</v>
      </c>
      <c r="E320" s="30" t="s">
        <v>604</v>
      </c>
      <c r="F320" s="31" t="s">
        <v>190</v>
      </c>
      <c r="G320" s="32">
        <v>102.782</v>
      </c>
      <c r="H320" s="33">
        <v>0</v>
      </c>
      <c r="I320" s="34">
        <f>ROUND(ROUND(H320,2)*ROUND(G320,3),2)</f>
      </c>
      <c r="O320">
        <f>(I320*21)/100</f>
      </c>
      <c r="P320" t="s">
        <v>22</v>
      </c>
    </row>
    <row r="321" spans="1:5" ht="12.75">
      <c r="A321" s="35" t="s">
        <v>48</v>
      </c>
      <c r="E321" s="36" t="s">
        <v>45</v>
      </c>
    </row>
    <row r="322" spans="1:5" ht="25.5">
      <c r="A322" s="37" t="s">
        <v>49</v>
      </c>
      <c r="E322" s="38" t="s">
        <v>1928</v>
      </c>
    </row>
    <row r="323" spans="1:5" ht="12.75">
      <c r="A323" t="s">
        <v>50</v>
      </c>
      <c r="E323" s="36" t="s">
        <v>45</v>
      </c>
    </row>
    <row r="324" spans="1:16" ht="12.75">
      <c r="A324" s="25" t="s">
        <v>43</v>
      </c>
      <c r="B324" s="29" t="s">
        <v>1929</v>
      </c>
      <c r="C324" s="29" t="s">
        <v>607</v>
      </c>
      <c r="D324" s="25" t="s">
        <v>45</v>
      </c>
      <c r="E324" s="30" t="s">
        <v>608</v>
      </c>
      <c r="F324" s="31" t="s">
        <v>190</v>
      </c>
      <c r="G324" s="32">
        <v>29.31</v>
      </c>
      <c r="H324" s="33">
        <v>0</v>
      </c>
      <c r="I324" s="34">
        <f>ROUND(ROUND(H324,2)*ROUND(G324,3),2)</f>
      </c>
      <c r="O324">
        <f>(I324*21)/100</f>
      </c>
      <c r="P324" t="s">
        <v>22</v>
      </c>
    </row>
    <row r="325" spans="1:5" ht="12.75">
      <c r="A325" s="35" t="s">
        <v>48</v>
      </c>
      <c r="E325" s="36" t="s">
        <v>45</v>
      </c>
    </row>
    <row r="326" spans="1:5" ht="25.5">
      <c r="A326" s="37" t="s">
        <v>49</v>
      </c>
      <c r="E326" s="38" t="s">
        <v>1930</v>
      </c>
    </row>
    <row r="327" spans="1:5" ht="25.5">
      <c r="A327" t="s">
        <v>50</v>
      </c>
      <c r="E327" s="36" t="s">
        <v>610</v>
      </c>
    </row>
    <row r="328" spans="1:16" ht="12.75">
      <c r="A328" s="25" t="s">
        <v>43</v>
      </c>
      <c r="B328" s="29" t="s">
        <v>1931</v>
      </c>
      <c r="C328" s="29" t="s">
        <v>612</v>
      </c>
      <c r="D328" s="25" t="s">
        <v>45</v>
      </c>
      <c r="E328" s="30" t="s">
        <v>613</v>
      </c>
      <c r="F328" s="31" t="s">
        <v>190</v>
      </c>
      <c r="G328" s="32">
        <v>0.36</v>
      </c>
      <c r="H328" s="33">
        <v>0</v>
      </c>
      <c r="I328" s="34">
        <f>ROUND(ROUND(H328,2)*ROUND(G328,3),2)</f>
      </c>
      <c r="O328">
        <f>(I328*21)/100</f>
      </c>
      <c r="P328" t="s">
        <v>22</v>
      </c>
    </row>
    <row r="329" spans="1:5" ht="12.75">
      <c r="A329" s="35" t="s">
        <v>48</v>
      </c>
      <c r="E329" s="36" t="s">
        <v>45</v>
      </c>
    </row>
    <row r="330" spans="1:5" ht="25.5">
      <c r="A330" s="37" t="s">
        <v>49</v>
      </c>
      <c r="E330" s="38" t="s">
        <v>1932</v>
      </c>
    </row>
    <row r="331" spans="1:5" ht="25.5">
      <c r="A331" t="s">
        <v>50</v>
      </c>
      <c r="E331" s="36" t="s">
        <v>615</v>
      </c>
    </row>
    <row r="332" spans="1:16" ht="12.75">
      <c r="A332" s="25" t="s">
        <v>43</v>
      </c>
      <c r="B332" s="29" t="s">
        <v>1933</v>
      </c>
      <c r="C332" s="29" t="s">
        <v>621</v>
      </c>
      <c r="D332" s="25" t="s">
        <v>45</v>
      </c>
      <c r="E332" s="30" t="s">
        <v>622</v>
      </c>
      <c r="F332" s="31" t="s">
        <v>190</v>
      </c>
      <c r="G332" s="32">
        <v>4.772</v>
      </c>
      <c r="H332" s="33">
        <v>0</v>
      </c>
      <c r="I332" s="34">
        <f>ROUND(ROUND(H332,2)*ROUND(G332,3),2)</f>
      </c>
      <c r="O332">
        <f>(I332*21)/100</f>
      </c>
      <c r="P332" t="s">
        <v>22</v>
      </c>
    </row>
    <row r="333" spans="1:5" ht="12.75">
      <c r="A333" s="35" t="s">
        <v>48</v>
      </c>
      <c r="E333" s="36" t="s">
        <v>45</v>
      </c>
    </row>
    <row r="334" spans="1:5" ht="25.5">
      <c r="A334" s="37" t="s">
        <v>49</v>
      </c>
      <c r="E334" s="38" t="s">
        <v>1934</v>
      </c>
    </row>
    <row r="335" spans="1:5" ht="76.5">
      <c r="A335" t="s">
        <v>50</v>
      </c>
      <c r="E335" s="36" t="s">
        <v>624</v>
      </c>
    </row>
    <row r="336" spans="1:16" ht="12.75">
      <c r="A336" s="25" t="s">
        <v>43</v>
      </c>
      <c r="B336" s="29" t="s">
        <v>1935</v>
      </c>
      <c r="C336" s="29" t="s">
        <v>621</v>
      </c>
      <c r="D336" s="25" t="s">
        <v>14</v>
      </c>
      <c r="E336" s="30" t="s">
        <v>626</v>
      </c>
      <c r="F336" s="31" t="s">
        <v>190</v>
      </c>
      <c r="G336" s="32">
        <v>109.303</v>
      </c>
      <c r="H336" s="33">
        <v>0</v>
      </c>
      <c r="I336" s="34">
        <f>ROUND(ROUND(H336,2)*ROUND(G336,3),2)</f>
      </c>
      <c r="O336">
        <f>(I336*21)/100</f>
      </c>
      <c r="P336" t="s">
        <v>22</v>
      </c>
    </row>
    <row r="337" spans="1:5" ht="12.75">
      <c r="A337" s="35" t="s">
        <v>48</v>
      </c>
      <c r="E337" s="36" t="s">
        <v>45</v>
      </c>
    </row>
    <row r="338" spans="1:5" ht="25.5">
      <c r="A338" s="37" t="s">
        <v>49</v>
      </c>
      <c r="E338" s="38" t="s">
        <v>1936</v>
      </c>
    </row>
    <row r="339" spans="1:5" ht="25.5">
      <c r="A339" t="s">
        <v>50</v>
      </c>
      <c r="E339" s="36" t="s">
        <v>628</v>
      </c>
    </row>
    <row r="340" spans="1:16" ht="12.75">
      <c r="A340" s="25" t="s">
        <v>43</v>
      </c>
      <c r="B340" s="29" t="s">
        <v>1937</v>
      </c>
      <c r="C340" s="29" t="s">
        <v>630</v>
      </c>
      <c r="D340" s="25" t="s">
        <v>45</v>
      </c>
      <c r="E340" s="30" t="s">
        <v>626</v>
      </c>
      <c r="F340" s="31" t="s">
        <v>190</v>
      </c>
      <c r="G340" s="32">
        <v>256.483</v>
      </c>
      <c r="H340" s="33">
        <v>0</v>
      </c>
      <c r="I340" s="34">
        <f>ROUND(ROUND(H340,2)*ROUND(G340,3),2)</f>
      </c>
      <c r="O340">
        <f>(I340*21)/100</f>
      </c>
      <c r="P340" t="s">
        <v>22</v>
      </c>
    </row>
    <row r="341" spans="1:5" ht="12.75">
      <c r="A341" s="35" t="s">
        <v>48</v>
      </c>
      <c r="E341" s="36" t="s">
        <v>45</v>
      </c>
    </row>
    <row r="342" spans="1:5" ht="51">
      <c r="A342" s="37" t="s">
        <v>49</v>
      </c>
      <c r="E342" s="38" t="s">
        <v>1938</v>
      </c>
    </row>
    <row r="343" spans="1:5" ht="25.5">
      <c r="A343" t="s">
        <v>50</v>
      </c>
      <c r="E343" s="36" t="s">
        <v>628</v>
      </c>
    </row>
    <row r="344" spans="1:16" ht="12.75">
      <c r="A344" s="25" t="s">
        <v>43</v>
      </c>
      <c r="B344" s="29" t="s">
        <v>1939</v>
      </c>
      <c r="C344" s="29" t="s">
        <v>633</v>
      </c>
      <c r="D344" s="25" t="s">
        <v>45</v>
      </c>
      <c r="E344" s="30" t="s">
        <v>634</v>
      </c>
      <c r="F344" s="31" t="s">
        <v>190</v>
      </c>
      <c r="G344" s="32">
        <v>2.692</v>
      </c>
      <c r="H344" s="33">
        <v>0</v>
      </c>
      <c r="I344" s="34">
        <f>ROUND(ROUND(H344,2)*ROUND(G344,3),2)</f>
      </c>
      <c r="O344">
        <f>(I344*21)/100</f>
      </c>
      <c r="P344" t="s">
        <v>22</v>
      </c>
    </row>
    <row r="345" spans="1:5" ht="12.75">
      <c r="A345" s="35" t="s">
        <v>48</v>
      </c>
      <c r="E345" s="36" t="s">
        <v>45</v>
      </c>
    </row>
    <row r="346" spans="1:5" ht="25.5">
      <c r="A346" s="37" t="s">
        <v>49</v>
      </c>
      <c r="E346" s="38" t="s">
        <v>1940</v>
      </c>
    </row>
    <row r="347" spans="1:5" ht="25.5">
      <c r="A347" t="s">
        <v>50</v>
      </c>
      <c r="E347" s="36" t="s">
        <v>636</v>
      </c>
    </row>
    <row r="348" spans="1:16" ht="12.75">
      <c r="A348" s="25" t="s">
        <v>43</v>
      </c>
      <c r="B348" s="29" t="s">
        <v>1941</v>
      </c>
      <c r="C348" s="29" t="s">
        <v>638</v>
      </c>
      <c r="D348" s="25" t="s">
        <v>45</v>
      </c>
      <c r="E348" s="30" t="s">
        <v>634</v>
      </c>
      <c r="F348" s="31" t="s">
        <v>190</v>
      </c>
      <c r="G348" s="32">
        <v>23.897</v>
      </c>
      <c r="H348" s="33">
        <v>0</v>
      </c>
      <c r="I348" s="34">
        <f>ROUND(ROUND(H348,2)*ROUND(G348,3),2)</f>
      </c>
      <c r="O348">
        <f>(I348*21)/100</f>
      </c>
      <c r="P348" t="s">
        <v>22</v>
      </c>
    </row>
    <row r="349" spans="1:5" ht="12.75">
      <c r="A349" s="35" t="s">
        <v>48</v>
      </c>
      <c r="E349" s="36" t="s">
        <v>45</v>
      </c>
    </row>
    <row r="350" spans="1:5" ht="51">
      <c r="A350" s="37" t="s">
        <v>49</v>
      </c>
      <c r="E350" s="38" t="s">
        <v>1942</v>
      </c>
    </row>
    <row r="351" spans="1:5" ht="25.5">
      <c r="A351" t="s">
        <v>50</v>
      </c>
      <c r="E351" s="36" t="s">
        <v>640</v>
      </c>
    </row>
    <row r="352" spans="1:16" ht="12.75">
      <c r="A352" s="25" t="s">
        <v>43</v>
      </c>
      <c r="B352" s="29" t="s">
        <v>1943</v>
      </c>
      <c r="C352" s="29" t="s">
        <v>642</v>
      </c>
      <c r="D352" s="25" t="s">
        <v>45</v>
      </c>
      <c r="E352" s="30" t="s">
        <v>643</v>
      </c>
      <c r="F352" s="31" t="s">
        <v>190</v>
      </c>
      <c r="G352" s="32">
        <v>4.772</v>
      </c>
      <c r="H352" s="33">
        <v>0</v>
      </c>
      <c r="I352" s="34">
        <f>ROUND(ROUND(H352,2)*ROUND(G352,3),2)</f>
      </c>
      <c r="O352">
        <f>(I352*21)/100</f>
      </c>
      <c r="P352" t="s">
        <v>22</v>
      </c>
    </row>
    <row r="353" spans="1:5" ht="12.75">
      <c r="A353" s="35" t="s">
        <v>48</v>
      </c>
      <c r="E353" s="36" t="s">
        <v>45</v>
      </c>
    </row>
    <row r="354" spans="1:5" ht="12.75">
      <c r="A354" s="37" t="s">
        <v>49</v>
      </c>
      <c r="E354" s="38" t="s">
        <v>1944</v>
      </c>
    </row>
    <row r="355" spans="1:5" ht="12.75">
      <c r="A355" t="s">
        <v>50</v>
      </c>
      <c r="E355" s="36" t="s">
        <v>45</v>
      </c>
    </row>
    <row r="356" spans="1:16" ht="12.75">
      <c r="A356" s="25" t="s">
        <v>43</v>
      </c>
      <c r="B356" s="29" t="s">
        <v>1945</v>
      </c>
      <c r="C356" s="29" t="s">
        <v>646</v>
      </c>
      <c r="D356" s="25" t="s">
        <v>45</v>
      </c>
      <c r="E356" s="30" t="s">
        <v>647</v>
      </c>
      <c r="F356" s="31" t="s">
        <v>190</v>
      </c>
      <c r="G356" s="32">
        <v>166.79</v>
      </c>
      <c r="H356" s="33">
        <v>0</v>
      </c>
      <c r="I356" s="34">
        <f>ROUND(ROUND(H356,2)*ROUND(G356,3),2)</f>
      </c>
      <c r="O356">
        <f>(I356*21)/100</f>
      </c>
      <c r="P356" t="s">
        <v>22</v>
      </c>
    </row>
    <row r="357" spans="1:5" ht="12.75">
      <c r="A357" s="35" t="s">
        <v>48</v>
      </c>
      <c r="E357" s="36" t="s">
        <v>45</v>
      </c>
    </row>
    <row r="358" spans="1:5" ht="38.25">
      <c r="A358" s="37" t="s">
        <v>49</v>
      </c>
      <c r="E358" s="38" t="s">
        <v>1946</v>
      </c>
    </row>
    <row r="359" spans="1:5" ht="25.5">
      <c r="A359" t="s">
        <v>50</v>
      </c>
      <c r="E359" s="36" t="s">
        <v>649</v>
      </c>
    </row>
    <row r="360" spans="1:16" ht="12.75">
      <c r="A360" s="25" t="s">
        <v>43</v>
      </c>
      <c r="B360" s="29" t="s">
        <v>1947</v>
      </c>
      <c r="C360" s="29" t="s">
        <v>651</v>
      </c>
      <c r="D360" s="25" t="s">
        <v>45</v>
      </c>
      <c r="E360" s="30" t="s">
        <v>652</v>
      </c>
      <c r="F360" s="31" t="s">
        <v>190</v>
      </c>
      <c r="G360" s="32">
        <v>54.243</v>
      </c>
      <c r="H360" s="33">
        <v>0</v>
      </c>
      <c r="I360" s="34">
        <f>ROUND(ROUND(H360,2)*ROUND(G360,3),2)</f>
      </c>
      <c r="O360">
        <f>(I360*21)/100</f>
      </c>
      <c r="P360" t="s">
        <v>22</v>
      </c>
    </row>
    <row r="361" spans="1:5" ht="12.75">
      <c r="A361" s="35" t="s">
        <v>48</v>
      </c>
      <c r="E361" s="36" t="s">
        <v>45</v>
      </c>
    </row>
    <row r="362" spans="1:5" ht="25.5">
      <c r="A362" s="37" t="s">
        <v>49</v>
      </c>
      <c r="E362" s="38" t="s">
        <v>653</v>
      </c>
    </row>
    <row r="363" spans="1:5" ht="12.75">
      <c r="A363" t="s">
        <v>50</v>
      </c>
      <c r="E363" s="36" t="s">
        <v>45</v>
      </c>
    </row>
    <row r="364" spans="1:16" ht="12.75">
      <c r="A364" s="25" t="s">
        <v>43</v>
      </c>
      <c r="B364" s="29" t="s">
        <v>1948</v>
      </c>
      <c r="C364" s="29" t="s">
        <v>655</v>
      </c>
      <c r="D364" s="25" t="s">
        <v>45</v>
      </c>
      <c r="E364" s="30" t="s">
        <v>656</v>
      </c>
      <c r="F364" s="31" t="s">
        <v>190</v>
      </c>
      <c r="G364" s="32">
        <v>54.243</v>
      </c>
      <c r="H364" s="33">
        <v>0</v>
      </c>
      <c r="I364" s="34">
        <f>ROUND(ROUND(H364,2)*ROUND(G364,3),2)</f>
      </c>
      <c r="O364">
        <f>(I364*21)/100</f>
      </c>
      <c r="P364" t="s">
        <v>22</v>
      </c>
    </row>
    <row r="365" spans="1:5" ht="12.75">
      <c r="A365" s="35" t="s">
        <v>48</v>
      </c>
      <c r="E365" s="36" t="s">
        <v>45</v>
      </c>
    </row>
    <row r="366" spans="1:5" ht="25.5">
      <c r="A366" s="37" t="s">
        <v>49</v>
      </c>
      <c r="E366" s="38" t="s">
        <v>653</v>
      </c>
    </row>
    <row r="367" spans="1:5" ht="12.75">
      <c r="A367" t="s">
        <v>50</v>
      </c>
      <c r="E367" s="36" t="s">
        <v>596</v>
      </c>
    </row>
    <row r="368" spans="1:16" ht="12.75">
      <c r="A368" s="25" t="s">
        <v>43</v>
      </c>
      <c r="B368" s="29" t="s">
        <v>1949</v>
      </c>
      <c r="C368" s="29" t="s">
        <v>658</v>
      </c>
      <c r="D368" s="25" t="s">
        <v>45</v>
      </c>
      <c r="E368" s="30" t="s">
        <v>659</v>
      </c>
      <c r="F368" s="31" t="s">
        <v>190</v>
      </c>
      <c r="G368" s="32">
        <v>29.67</v>
      </c>
      <c r="H368" s="33">
        <v>0</v>
      </c>
      <c r="I368" s="34">
        <f>ROUND(ROUND(H368,2)*ROUND(G368,3),2)</f>
      </c>
      <c r="O368">
        <f>(I368*21)/100</f>
      </c>
      <c r="P368" t="s">
        <v>22</v>
      </c>
    </row>
    <row r="369" spans="1:5" ht="12.75">
      <c r="A369" s="35" t="s">
        <v>48</v>
      </c>
      <c r="E369" s="36" t="s">
        <v>45</v>
      </c>
    </row>
    <row r="370" spans="1:5" ht="25.5">
      <c r="A370" s="37" t="s">
        <v>49</v>
      </c>
      <c r="E370" s="38" t="s">
        <v>1950</v>
      </c>
    </row>
    <row r="371" spans="1:5" ht="12.75">
      <c r="A371" t="s">
        <v>50</v>
      </c>
      <c r="E371" s="36" t="s">
        <v>45</v>
      </c>
    </row>
    <row r="372" spans="1:18" ht="12.75" customHeight="1">
      <c r="A372" s="6" t="s">
        <v>41</v>
      </c>
      <c r="B372" s="6"/>
      <c r="C372" s="40" t="s">
        <v>530</v>
      </c>
      <c r="D372" s="6"/>
      <c r="E372" s="27" t="s">
        <v>661</v>
      </c>
      <c r="F372" s="6"/>
      <c r="G372" s="6"/>
      <c r="H372" s="6"/>
      <c r="I372" s="41">
        <f>0+Q372</f>
      </c>
      <c r="O372">
        <f>0+R372</f>
      </c>
      <c r="Q372">
        <f>0+I373+I377+I381+I385+I389+I393+I397+I401+I405+I409+I413+I417+I421+I425+I429+I433+I437+I441+I445+I449+I453</f>
      </c>
      <c r="R372">
        <f>0+O373+O377+O381+O385+O389+O393+O397+O401+O405+O409+O413+O417+O421+O425+O429+O433+O437+O441+O445+O449+O453</f>
      </c>
    </row>
    <row r="373" spans="1:16" ht="12.75">
      <c r="A373" s="25" t="s">
        <v>43</v>
      </c>
      <c r="B373" s="29" t="s">
        <v>1951</v>
      </c>
      <c r="C373" s="29" t="s">
        <v>663</v>
      </c>
      <c r="D373" s="25" t="s">
        <v>45</v>
      </c>
      <c r="E373" s="30" t="s">
        <v>664</v>
      </c>
      <c r="F373" s="31" t="s">
        <v>47</v>
      </c>
      <c r="G373" s="32">
        <v>17.694</v>
      </c>
      <c r="H373" s="33">
        <v>0</v>
      </c>
      <c r="I373" s="34">
        <f>ROUND(ROUND(H373,2)*ROUND(G373,3),2)</f>
      </c>
      <c r="O373">
        <f>(I373*21)/100</f>
      </c>
      <c r="P373" t="s">
        <v>22</v>
      </c>
    </row>
    <row r="374" spans="1:5" ht="12.75">
      <c r="A374" s="35" t="s">
        <v>48</v>
      </c>
      <c r="E374" s="36" t="s">
        <v>45</v>
      </c>
    </row>
    <row r="375" spans="1:5" ht="12.75">
      <c r="A375" s="37" t="s">
        <v>49</v>
      </c>
      <c r="E375" s="38" t="s">
        <v>45</v>
      </c>
    </row>
    <row r="376" spans="1:5" ht="12.75">
      <c r="A376" t="s">
        <v>50</v>
      </c>
      <c r="E376" s="36" t="s">
        <v>45</v>
      </c>
    </row>
    <row r="377" spans="1:16" ht="12.75">
      <c r="A377" s="25" t="s">
        <v>43</v>
      </c>
      <c r="B377" s="29" t="s">
        <v>1952</v>
      </c>
      <c r="C377" s="29" t="s">
        <v>666</v>
      </c>
      <c r="D377" s="25" t="s">
        <v>45</v>
      </c>
      <c r="E377" s="30" t="s">
        <v>667</v>
      </c>
      <c r="F377" s="31" t="s">
        <v>47</v>
      </c>
      <c r="G377" s="32">
        <v>0.217</v>
      </c>
      <c r="H377" s="33">
        <v>0</v>
      </c>
      <c r="I377" s="34">
        <f>ROUND(ROUND(H377,2)*ROUND(G377,3),2)</f>
      </c>
      <c r="O377">
        <f>(I377*21)/100</f>
      </c>
      <c r="P377" t="s">
        <v>22</v>
      </c>
    </row>
    <row r="378" spans="1:5" ht="12.75">
      <c r="A378" s="35" t="s">
        <v>48</v>
      </c>
      <c r="E378" s="36" t="s">
        <v>45</v>
      </c>
    </row>
    <row r="379" spans="1:5" ht="12.75">
      <c r="A379" s="37" t="s">
        <v>49</v>
      </c>
      <c r="E379" s="38" t="s">
        <v>1953</v>
      </c>
    </row>
    <row r="380" spans="1:5" ht="12.75">
      <c r="A380" t="s">
        <v>50</v>
      </c>
      <c r="E380" s="36" t="s">
        <v>45</v>
      </c>
    </row>
    <row r="381" spans="1:16" ht="12.75">
      <c r="A381" s="25" t="s">
        <v>43</v>
      </c>
      <c r="B381" s="29" t="s">
        <v>1954</v>
      </c>
      <c r="C381" s="29" t="s">
        <v>670</v>
      </c>
      <c r="D381" s="25" t="s">
        <v>45</v>
      </c>
      <c r="E381" s="30" t="s">
        <v>671</v>
      </c>
      <c r="F381" s="31" t="s">
        <v>190</v>
      </c>
      <c r="G381" s="32">
        <v>37.87</v>
      </c>
      <c r="H381" s="33">
        <v>0</v>
      </c>
      <c r="I381" s="34">
        <f>ROUND(ROUND(H381,2)*ROUND(G381,3),2)</f>
      </c>
      <c r="O381">
        <f>(I381*21)/100</f>
      </c>
      <c r="P381" t="s">
        <v>22</v>
      </c>
    </row>
    <row r="382" spans="1:5" ht="12.75">
      <c r="A382" s="35" t="s">
        <v>48</v>
      </c>
      <c r="E382" s="36" t="s">
        <v>45</v>
      </c>
    </row>
    <row r="383" spans="1:5" ht="25.5">
      <c r="A383" s="37" t="s">
        <v>49</v>
      </c>
      <c r="E383" s="38" t="s">
        <v>672</v>
      </c>
    </row>
    <row r="384" spans="1:5" ht="12.75">
      <c r="A384" t="s">
        <v>50</v>
      </c>
      <c r="E384" s="36" t="s">
        <v>45</v>
      </c>
    </row>
    <row r="385" spans="1:16" ht="12.75">
      <c r="A385" s="25" t="s">
        <v>43</v>
      </c>
      <c r="B385" s="29" t="s">
        <v>1955</v>
      </c>
      <c r="C385" s="29" t="s">
        <v>674</v>
      </c>
      <c r="D385" s="25" t="s">
        <v>45</v>
      </c>
      <c r="E385" s="30" t="s">
        <v>675</v>
      </c>
      <c r="F385" s="31" t="s">
        <v>190</v>
      </c>
      <c r="G385" s="32">
        <v>47.256</v>
      </c>
      <c r="H385" s="33">
        <v>0</v>
      </c>
      <c r="I385" s="34">
        <f>ROUND(ROUND(H385,2)*ROUND(G385,3),2)</f>
      </c>
      <c r="O385">
        <f>(I385*21)/100</f>
      </c>
      <c r="P385" t="s">
        <v>22</v>
      </c>
    </row>
    <row r="386" spans="1:5" ht="12.75">
      <c r="A386" s="35" t="s">
        <v>48</v>
      </c>
      <c r="E386" s="36" t="s">
        <v>45</v>
      </c>
    </row>
    <row r="387" spans="1:5" ht="25.5">
      <c r="A387" s="37" t="s">
        <v>49</v>
      </c>
      <c r="E387" s="38" t="s">
        <v>676</v>
      </c>
    </row>
    <row r="388" spans="1:5" ht="12.75">
      <c r="A388" t="s">
        <v>50</v>
      </c>
      <c r="E388" s="36" t="s">
        <v>45</v>
      </c>
    </row>
    <row r="389" spans="1:16" ht="12.75">
      <c r="A389" s="25" t="s">
        <v>43</v>
      </c>
      <c r="B389" s="29" t="s">
        <v>1956</v>
      </c>
      <c r="C389" s="29" t="s">
        <v>678</v>
      </c>
      <c r="D389" s="25" t="s">
        <v>45</v>
      </c>
      <c r="E389" s="30" t="s">
        <v>679</v>
      </c>
      <c r="F389" s="31" t="s">
        <v>47</v>
      </c>
      <c r="G389" s="32">
        <v>9.31</v>
      </c>
      <c r="H389" s="33">
        <v>0</v>
      </c>
      <c r="I389" s="34">
        <f>ROUND(ROUND(H389,2)*ROUND(G389,3),2)</f>
      </c>
      <c r="O389">
        <f>(I389*21)/100</f>
      </c>
      <c r="P389" t="s">
        <v>22</v>
      </c>
    </row>
    <row r="390" spans="1:5" ht="12.75">
      <c r="A390" s="35" t="s">
        <v>48</v>
      </c>
      <c r="E390" s="36" t="s">
        <v>45</v>
      </c>
    </row>
    <row r="391" spans="1:5" ht="63.75">
      <c r="A391" s="37" t="s">
        <v>49</v>
      </c>
      <c r="E391" s="38" t="s">
        <v>1957</v>
      </c>
    </row>
    <row r="392" spans="1:5" ht="12.75">
      <c r="A392" t="s">
        <v>50</v>
      </c>
      <c r="E392" s="36" t="s">
        <v>45</v>
      </c>
    </row>
    <row r="393" spans="1:16" ht="12.75">
      <c r="A393" s="25" t="s">
        <v>43</v>
      </c>
      <c r="B393" s="29" t="s">
        <v>1958</v>
      </c>
      <c r="C393" s="29" t="s">
        <v>682</v>
      </c>
      <c r="D393" s="25" t="s">
        <v>45</v>
      </c>
      <c r="E393" s="30" t="s">
        <v>683</v>
      </c>
      <c r="F393" s="31" t="s">
        <v>47</v>
      </c>
      <c r="G393" s="32">
        <v>29.7</v>
      </c>
      <c r="H393" s="33">
        <v>0</v>
      </c>
      <c r="I393" s="34">
        <f>ROUND(ROUND(H393,2)*ROUND(G393,3),2)</f>
      </c>
      <c r="O393">
        <f>(I393*21)/100</f>
      </c>
      <c r="P393" t="s">
        <v>22</v>
      </c>
    </row>
    <row r="394" spans="1:5" ht="12.75">
      <c r="A394" s="35" t="s">
        <v>48</v>
      </c>
      <c r="E394" s="36" t="s">
        <v>45</v>
      </c>
    </row>
    <row r="395" spans="1:5" ht="76.5">
      <c r="A395" s="37" t="s">
        <v>49</v>
      </c>
      <c r="E395" s="38" t="s">
        <v>1959</v>
      </c>
    </row>
    <row r="396" spans="1:5" ht="12.75">
      <c r="A396" t="s">
        <v>50</v>
      </c>
      <c r="E396" s="36" t="s">
        <v>45</v>
      </c>
    </row>
    <row r="397" spans="1:16" ht="12.75">
      <c r="A397" s="25" t="s">
        <v>43</v>
      </c>
      <c r="B397" s="29" t="s">
        <v>1960</v>
      </c>
      <c r="C397" s="29" t="s">
        <v>686</v>
      </c>
      <c r="D397" s="25" t="s">
        <v>45</v>
      </c>
      <c r="E397" s="30" t="s">
        <v>687</v>
      </c>
      <c r="F397" s="31" t="s">
        <v>47</v>
      </c>
      <c r="G397" s="32">
        <v>9.31</v>
      </c>
      <c r="H397" s="33">
        <v>0</v>
      </c>
      <c r="I397" s="34">
        <f>ROUND(ROUND(H397,2)*ROUND(G397,3),2)</f>
      </c>
      <c r="O397">
        <f>(I397*21)/100</f>
      </c>
      <c r="P397" t="s">
        <v>22</v>
      </c>
    </row>
    <row r="398" spans="1:5" ht="12.75">
      <c r="A398" s="35" t="s">
        <v>48</v>
      </c>
      <c r="E398" s="36" t="s">
        <v>45</v>
      </c>
    </row>
    <row r="399" spans="1:5" ht="12.75">
      <c r="A399" s="37" t="s">
        <v>49</v>
      </c>
      <c r="E399" s="38" t="s">
        <v>45</v>
      </c>
    </row>
    <row r="400" spans="1:5" ht="12.75">
      <c r="A400" t="s">
        <v>50</v>
      </c>
      <c r="E400" s="36" t="s">
        <v>45</v>
      </c>
    </row>
    <row r="401" spans="1:16" ht="12.75">
      <c r="A401" s="25" t="s">
        <v>43</v>
      </c>
      <c r="B401" s="29" t="s">
        <v>1961</v>
      </c>
      <c r="C401" s="29" t="s">
        <v>689</v>
      </c>
      <c r="D401" s="25" t="s">
        <v>45</v>
      </c>
      <c r="E401" s="30" t="s">
        <v>690</v>
      </c>
      <c r="F401" s="31" t="s">
        <v>47</v>
      </c>
      <c r="G401" s="32">
        <v>29.7</v>
      </c>
      <c r="H401" s="33">
        <v>0</v>
      </c>
      <c r="I401" s="34">
        <f>ROUND(ROUND(H401,2)*ROUND(G401,3),2)</f>
      </c>
      <c r="O401">
        <f>(I401*21)/100</f>
      </c>
      <c r="P401" t="s">
        <v>22</v>
      </c>
    </row>
    <row r="402" spans="1:5" ht="12.75">
      <c r="A402" s="35" t="s">
        <v>48</v>
      </c>
      <c r="E402" s="36" t="s">
        <v>45</v>
      </c>
    </row>
    <row r="403" spans="1:5" ht="12.75">
      <c r="A403" s="37" t="s">
        <v>49</v>
      </c>
      <c r="E403" s="38" t="s">
        <v>45</v>
      </c>
    </row>
    <row r="404" spans="1:5" ht="12.75">
      <c r="A404" t="s">
        <v>50</v>
      </c>
      <c r="E404" s="36" t="s">
        <v>45</v>
      </c>
    </row>
    <row r="405" spans="1:16" ht="12.75">
      <c r="A405" s="25" t="s">
        <v>43</v>
      </c>
      <c r="B405" s="29" t="s">
        <v>1962</v>
      </c>
      <c r="C405" s="29" t="s">
        <v>692</v>
      </c>
      <c r="D405" s="25" t="s">
        <v>45</v>
      </c>
      <c r="E405" s="30" t="s">
        <v>693</v>
      </c>
      <c r="F405" s="31" t="s">
        <v>47</v>
      </c>
      <c r="G405" s="32">
        <v>29.7</v>
      </c>
      <c r="H405" s="33">
        <v>0</v>
      </c>
      <c r="I405" s="34">
        <f>ROUND(ROUND(H405,2)*ROUND(G405,3),2)</f>
      </c>
      <c r="O405">
        <f>(I405*21)/100</f>
      </c>
      <c r="P405" t="s">
        <v>22</v>
      </c>
    </row>
    <row r="406" spans="1:5" ht="12.75">
      <c r="A406" s="35" t="s">
        <v>48</v>
      </c>
      <c r="E406" s="36" t="s">
        <v>45</v>
      </c>
    </row>
    <row r="407" spans="1:5" ht="12.75">
      <c r="A407" s="37" t="s">
        <v>49</v>
      </c>
      <c r="E407" s="38" t="s">
        <v>45</v>
      </c>
    </row>
    <row r="408" spans="1:5" ht="12.75">
      <c r="A408" t="s">
        <v>50</v>
      </c>
      <c r="E408" s="36" t="s">
        <v>45</v>
      </c>
    </row>
    <row r="409" spans="1:16" ht="12.75">
      <c r="A409" s="25" t="s">
        <v>43</v>
      </c>
      <c r="B409" s="29" t="s">
        <v>1963</v>
      </c>
      <c r="C409" s="29" t="s">
        <v>695</v>
      </c>
      <c r="D409" s="25" t="s">
        <v>45</v>
      </c>
      <c r="E409" s="30" t="s">
        <v>696</v>
      </c>
      <c r="F409" s="31" t="s">
        <v>190</v>
      </c>
      <c r="G409" s="32">
        <v>6.34</v>
      </c>
      <c r="H409" s="33">
        <v>0</v>
      </c>
      <c r="I409" s="34">
        <f>ROUND(ROUND(H409,2)*ROUND(G409,3),2)</f>
      </c>
      <c r="O409">
        <f>(I409*21)/100</f>
      </c>
      <c r="P409" t="s">
        <v>22</v>
      </c>
    </row>
    <row r="410" spans="1:5" ht="12.75">
      <c r="A410" s="35" t="s">
        <v>48</v>
      </c>
      <c r="E410" s="36" t="s">
        <v>45</v>
      </c>
    </row>
    <row r="411" spans="1:5" ht="12.75">
      <c r="A411" s="37" t="s">
        <v>49</v>
      </c>
      <c r="E411" s="38" t="s">
        <v>1964</v>
      </c>
    </row>
    <row r="412" spans="1:5" ht="12.75">
      <c r="A412" t="s">
        <v>50</v>
      </c>
      <c r="E412" s="36" t="s">
        <v>45</v>
      </c>
    </row>
    <row r="413" spans="1:16" ht="12.75">
      <c r="A413" s="25" t="s">
        <v>43</v>
      </c>
      <c r="B413" s="29" t="s">
        <v>1965</v>
      </c>
      <c r="C413" s="29" t="s">
        <v>699</v>
      </c>
      <c r="D413" s="25" t="s">
        <v>45</v>
      </c>
      <c r="E413" s="30" t="s">
        <v>700</v>
      </c>
      <c r="F413" s="31" t="s">
        <v>190</v>
      </c>
      <c r="G413" s="32">
        <v>6.34</v>
      </c>
      <c r="H413" s="33">
        <v>0</v>
      </c>
      <c r="I413" s="34">
        <f>ROUND(ROUND(H413,2)*ROUND(G413,3),2)</f>
      </c>
      <c r="O413">
        <f>(I413*21)/100</f>
      </c>
      <c r="P413" t="s">
        <v>22</v>
      </c>
    </row>
    <row r="414" spans="1:5" ht="12.75">
      <c r="A414" s="35" t="s">
        <v>48</v>
      </c>
      <c r="E414" s="36" t="s">
        <v>45</v>
      </c>
    </row>
    <row r="415" spans="1:5" ht="12.75">
      <c r="A415" s="37" t="s">
        <v>49</v>
      </c>
      <c r="E415" s="38" t="s">
        <v>45</v>
      </c>
    </row>
    <row r="416" spans="1:5" ht="12.75">
      <c r="A416" t="s">
        <v>50</v>
      </c>
      <c r="E416" s="36" t="s">
        <v>45</v>
      </c>
    </row>
    <row r="417" spans="1:16" ht="12.75">
      <c r="A417" s="25" t="s">
        <v>43</v>
      </c>
      <c r="B417" s="29" t="s">
        <v>1966</v>
      </c>
      <c r="C417" s="29" t="s">
        <v>702</v>
      </c>
      <c r="D417" s="25" t="s">
        <v>45</v>
      </c>
      <c r="E417" s="30" t="s">
        <v>703</v>
      </c>
      <c r="F417" s="31" t="s">
        <v>92</v>
      </c>
      <c r="G417" s="32">
        <v>1.582</v>
      </c>
      <c r="H417" s="33">
        <v>0</v>
      </c>
      <c r="I417" s="34">
        <f>ROUND(ROUND(H417,2)*ROUND(G417,3),2)</f>
      </c>
      <c r="O417">
        <f>(I417*21)/100</f>
      </c>
      <c r="P417" t="s">
        <v>22</v>
      </c>
    </row>
    <row r="418" spans="1:5" ht="12.75">
      <c r="A418" s="35" t="s">
        <v>48</v>
      </c>
      <c r="E418" s="36" t="s">
        <v>45</v>
      </c>
    </row>
    <row r="419" spans="1:5" ht="25.5">
      <c r="A419" s="37" t="s">
        <v>49</v>
      </c>
      <c r="E419" s="38" t="s">
        <v>1967</v>
      </c>
    </row>
    <row r="420" spans="1:5" ht="12.75">
      <c r="A420" t="s">
        <v>50</v>
      </c>
      <c r="E420" s="36" t="s">
        <v>705</v>
      </c>
    </row>
    <row r="421" spans="1:16" ht="12.75">
      <c r="A421" s="25" t="s">
        <v>43</v>
      </c>
      <c r="B421" s="29" t="s">
        <v>1968</v>
      </c>
      <c r="C421" s="29" t="s">
        <v>707</v>
      </c>
      <c r="D421" s="25" t="s">
        <v>45</v>
      </c>
      <c r="E421" s="30" t="s">
        <v>708</v>
      </c>
      <c r="F421" s="31" t="s">
        <v>47</v>
      </c>
      <c r="G421" s="32">
        <v>3.443</v>
      </c>
      <c r="H421" s="33">
        <v>0</v>
      </c>
      <c r="I421" s="34">
        <f>ROUND(ROUND(H421,2)*ROUND(G421,3),2)</f>
      </c>
      <c r="O421">
        <f>(I421*21)/100</f>
      </c>
      <c r="P421" t="s">
        <v>22</v>
      </c>
    </row>
    <row r="422" spans="1:5" ht="12.75">
      <c r="A422" s="35" t="s">
        <v>48</v>
      </c>
      <c r="E422" s="36" t="s">
        <v>45</v>
      </c>
    </row>
    <row r="423" spans="1:5" ht="25.5">
      <c r="A423" s="37" t="s">
        <v>49</v>
      </c>
      <c r="E423" s="38" t="s">
        <v>709</v>
      </c>
    </row>
    <row r="424" spans="1:5" ht="12.75">
      <c r="A424" t="s">
        <v>50</v>
      </c>
      <c r="E424" s="36" t="s">
        <v>45</v>
      </c>
    </row>
    <row r="425" spans="1:16" ht="12.75">
      <c r="A425" s="25" t="s">
        <v>43</v>
      </c>
      <c r="B425" s="29" t="s">
        <v>1969</v>
      </c>
      <c r="C425" s="29" t="s">
        <v>711</v>
      </c>
      <c r="D425" s="25" t="s">
        <v>45</v>
      </c>
      <c r="E425" s="30" t="s">
        <v>712</v>
      </c>
      <c r="F425" s="31" t="s">
        <v>47</v>
      </c>
      <c r="G425" s="32">
        <v>17.694</v>
      </c>
      <c r="H425" s="33">
        <v>0</v>
      </c>
      <c r="I425" s="34">
        <f>ROUND(ROUND(H425,2)*ROUND(G425,3),2)</f>
      </c>
      <c r="O425">
        <f>(I425*21)/100</f>
      </c>
      <c r="P425" t="s">
        <v>22</v>
      </c>
    </row>
    <row r="426" spans="1:5" ht="12.75">
      <c r="A426" s="35" t="s">
        <v>48</v>
      </c>
      <c r="E426" s="36" t="s">
        <v>45</v>
      </c>
    </row>
    <row r="427" spans="1:5" ht="25.5">
      <c r="A427" s="37" t="s">
        <v>49</v>
      </c>
      <c r="E427" s="38" t="s">
        <v>713</v>
      </c>
    </row>
    <row r="428" spans="1:5" ht="12.75">
      <c r="A428" t="s">
        <v>50</v>
      </c>
      <c r="E428" s="36" t="s">
        <v>45</v>
      </c>
    </row>
    <row r="429" spans="1:16" ht="12.75">
      <c r="A429" s="25" t="s">
        <v>43</v>
      </c>
      <c r="B429" s="29" t="s">
        <v>1970</v>
      </c>
      <c r="C429" s="29" t="s">
        <v>715</v>
      </c>
      <c r="D429" s="25" t="s">
        <v>45</v>
      </c>
      <c r="E429" s="30" t="s">
        <v>716</v>
      </c>
      <c r="F429" s="31" t="s">
        <v>47</v>
      </c>
      <c r="G429" s="32">
        <v>50.302</v>
      </c>
      <c r="H429" s="33">
        <v>0</v>
      </c>
      <c r="I429" s="34">
        <f>ROUND(ROUND(H429,2)*ROUND(G429,3),2)</f>
      </c>
      <c r="O429">
        <f>(I429*21)/100</f>
      </c>
      <c r="P429" t="s">
        <v>22</v>
      </c>
    </row>
    <row r="430" spans="1:5" ht="12.75">
      <c r="A430" s="35" t="s">
        <v>48</v>
      </c>
      <c r="E430" s="36" t="s">
        <v>45</v>
      </c>
    </row>
    <row r="431" spans="1:5" ht="38.25">
      <c r="A431" s="37" t="s">
        <v>49</v>
      </c>
      <c r="E431" s="38" t="s">
        <v>1971</v>
      </c>
    </row>
    <row r="432" spans="1:5" ht="12.75">
      <c r="A432" t="s">
        <v>50</v>
      </c>
      <c r="E432" s="36" t="s">
        <v>45</v>
      </c>
    </row>
    <row r="433" spans="1:16" ht="12.75">
      <c r="A433" s="25" t="s">
        <v>43</v>
      </c>
      <c r="B433" s="29" t="s">
        <v>1972</v>
      </c>
      <c r="C433" s="29" t="s">
        <v>719</v>
      </c>
      <c r="D433" s="25" t="s">
        <v>45</v>
      </c>
      <c r="E433" s="30" t="s">
        <v>720</v>
      </c>
      <c r="F433" s="31" t="s">
        <v>190</v>
      </c>
      <c r="G433" s="32">
        <v>34.427</v>
      </c>
      <c r="H433" s="33">
        <v>0</v>
      </c>
      <c r="I433" s="34">
        <f>ROUND(ROUND(H433,2)*ROUND(G433,3),2)</f>
      </c>
      <c r="O433">
        <f>(I433*21)/100</f>
      </c>
      <c r="P433" t="s">
        <v>22</v>
      </c>
    </row>
    <row r="434" spans="1:5" ht="12.75">
      <c r="A434" s="35" t="s">
        <v>48</v>
      </c>
      <c r="E434" s="36" t="s">
        <v>45</v>
      </c>
    </row>
    <row r="435" spans="1:5" ht="25.5">
      <c r="A435" s="37" t="s">
        <v>49</v>
      </c>
      <c r="E435" s="38" t="s">
        <v>721</v>
      </c>
    </row>
    <row r="436" spans="1:5" ht="12.75">
      <c r="A436" t="s">
        <v>50</v>
      </c>
      <c r="E436" s="36" t="s">
        <v>45</v>
      </c>
    </row>
    <row r="437" spans="1:16" ht="12.75">
      <c r="A437" s="25" t="s">
        <v>43</v>
      </c>
      <c r="B437" s="29" t="s">
        <v>1973</v>
      </c>
      <c r="C437" s="29" t="s">
        <v>723</v>
      </c>
      <c r="D437" s="25" t="s">
        <v>45</v>
      </c>
      <c r="E437" s="30" t="s">
        <v>724</v>
      </c>
      <c r="F437" s="31" t="s">
        <v>190</v>
      </c>
      <c r="G437" s="32">
        <v>42.96</v>
      </c>
      <c r="H437" s="33">
        <v>0</v>
      </c>
      <c r="I437" s="34">
        <f>ROUND(ROUND(H437,2)*ROUND(G437,3),2)</f>
      </c>
      <c r="O437">
        <f>(I437*21)/100</f>
      </c>
      <c r="P437" t="s">
        <v>22</v>
      </c>
    </row>
    <row r="438" spans="1:5" ht="12.75">
      <c r="A438" s="35" t="s">
        <v>48</v>
      </c>
      <c r="E438" s="36" t="s">
        <v>45</v>
      </c>
    </row>
    <row r="439" spans="1:5" ht="51">
      <c r="A439" s="37" t="s">
        <v>49</v>
      </c>
      <c r="E439" s="38" t="s">
        <v>725</v>
      </c>
    </row>
    <row r="440" spans="1:5" ht="12.75">
      <c r="A440" t="s">
        <v>50</v>
      </c>
      <c r="E440" s="36" t="s">
        <v>1974</v>
      </c>
    </row>
    <row r="441" spans="1:16" ht="12.75">
      <c r="A441" s="25" t="s">
        <v>43</v>
      </c>
      <c r="B441" s="29" t="s">
        <v>1975</v>
      </c>
      <c r="C441" s="29" t="s">
        <v>728</v>
      </c>
      <c r="D441" s="25" t="s">
        <v>45</v>
      </c>
      <c r="E441" s="30" t="s">
        <v>1976</v>
      </c>
      <c r="F441" s="31" t="s">
        <v>76</v>
      </c>
      <c r="G441" s="32">
        <v>127</v>
      </c>
      <c r="H441" s="33">
        <v>0</v>
      </c>
      <c r="I441" s="34">
        <f>ROUND(ROUND(H441,2)*ROUND(G441,3),2)</f>
      </c>
      <c r="O441">
        <f>(I441*21)/100</f>
      </c>
      <c r="P441" t="s">
        <v>22</v>
      </c>
    </row>
    <row r="442" spans="1:5" ht="12.75">
      <c r="A442" s="35" t="s">
        <v>48</v>
      </c>
      <c r="E442" s="36" t="s">
        <v>45</v>
      </c>
    </row>
    <row r="443" spans="1:5" ht="12.75">
      <c r="A443" s="37" t="s">
        <v>49</v>
      </c>
      <c r="E443" s="38" t="s">
        <v>45</v>
      </c>
    </row>
    <row r="444" spans="1:5" ht="12.75">
      <c r="A444" t="s">
        <v>50</v>
      </c>
      <c r="E444" s="36" t="s">
        <v>45</v>
      </c>
    </row>
    <row r="445" spans="1:16" ht="12.75">
      <c r="A445" s="25" t="s">
        <v>43</v>
      </c>
      <c r="B445" s="29" t="s">
        <v>1977</v>
      </c>
      <c r="C445" s="29" t="s">
        <v>731</v>
      </c>
      <c r="D445" s="25" t="s">
        <v>45</v>
      </c>
      <c r="E445" s="30" t="s">
        <v>732</v>
      </c>
      <c r="F445" s="31" t="s">
        <v>190</v>
      </c>
      <c r="G445" s="32">
        <v>167.02</v>
      </c>
      <c r="H445" s="33">
        <v>0</v>
      </c>
      <c r="I445" s="34">
        <f>ROUND(ROUND(H445,2)*ROUND(G445,3),2)</f>
      </c>
      <c r="O445">
        <f>(I445*21)/100</f>
      </c>
      <c r="P445" t="s">
        <v>22</v>
      </c>
    </row>
    <row r="446" spans="1:5" ht="12.75">
      <c r="A446" s="35" t="s">
        <v>48</v>
      </c>
      <c r="E446" s="36" t="s">
        <v>45</v>
      </c>
    </row>
    <row r="447" spans="1:5" ht="25.5">
      <c r="A447" s="37" t="s">
        <v>49</v>
      </c>
      <c r="E447" s="38" t="s">
        <v>1978</v>
      </c>
    </row>
    <row r="448" spans="1:5" ht="12.75">
      <c r="A448" t="s">
        <v>50</v>
      </c>
      <c r="E448" s="36" t="s">
        <v>45</v>
      </c>
    </row>
    <row r="449" spans="1:16" ht="12.75">
      <c r="A449" s="25" t="s">
        <v>43</v>
      </c>
      <c r="B449" s="29" t="s">
        <v>1979</v>
      </c>
      <c r="C449" s="29" t="s">
        <v>734</v>
      </c>
      <c r="D449" s="25" t="s">
        <v>45</v>
      </c>
      <c r="E449" s="30" t="s">
        <v>735</v>
      </c>
      <c r="F449" s="31" t="s">
        <v>190</v>
      </c>
      <c r="G449" s="32">
        <v>426.73</v>
      </c>
      <c r="H449" s="33">
        <v>0</v>
      </c>
      <c r="I449" s="34">
        <f>ROUND(ROUND(H449,2)*ROUND(G449,3),2)</f>
      </c>
      <c r="O449">
        <f>(I449*21)/100</f>
      </c>
      <c r="P449" t="s">
        <v>22</v>
      </c>
    </row>
    <row r="450" spans="1:5" ht="12.75">
      <c r="A450" s="35" t="s">
        <v>48</v>
      </c>
      <c r="E450" s="36" t="s">
        <v>45</v>
      </c>
    </row>
    <row r="451" spans="1:5" ht="25.5">
      <c r="A451" s="37" t="s">
        <v>49</v>
      </c>
      <c r="E451" s="38" t="s">
        <v>1980</v>
      </c>
    </row>
    <row r="452" spans="1:5" ht="12.75">
      <c r="A452" t="s">
        <v>50</v>
      </c>
      <c r="E452" s="36" t="s">
        <v>45</v>
      </c>
    </row>
    <row r="453" spans="1:16" ht="12.75">
      <c r="A453" s="25" t="s">
        <v>43</v>
      </c>
      <c r="B453" s="29" t="s">
        <v>1981</v>
      </c>
      <c r="C453" s="29" t="s">
        <v>738</v>
      </c>
      <c r="D453" s="25" t="s">
        <v>45</v>
      </c>
      <c r="E453" s="30" t="s">
        <v>739</v>
      </c>
      <c r="F453" s="31" t="s">
        <v>190</v>
      </c>
      <c r="G453" s="32">
        <v>8.316</v>
      </c>
      <c r="H453" s="33">
        <v>0</v>
      </c>
      <c r="I453" s="34">
        <f>ROUND(ROUND(H453,2)*ROUND(G453,3),2)</f>
      </c>
      <c r="O453">
        <f>(I453*21)/100</f>
      </c>
      <c r="P453" t="s">
        <v>22</v>
      </c>
    </row>
    <row r="454" spans="1:5" ht="12.75">
      <c r="A454" s="35" t="s">
        <v>48</v>
      </c>
      <c r="E454" s="36" t="s">
        <v>45</v>
      </c>
    </row>
    <row r="455" spans="1:5" ht="25.5">
      <c r="A455" s="37" t="s">
        <v>49</v>
      </c>
      <c r="E455" s="38" t="s">
        <v>1982</v>
      </c>
    </row>
    <row r="456" spans="1:5" ht="12.75">
      <c r="A456" t="s">
        <v>50</v>
      </c>
      <c r="E456" s="36" t="s">
        <v>45</v>
      </c>
    </row>
    <row r="457" spans="1:18" ht="12.75" customHeight="1">
      <c r="A457" s="6" t="s">
        <v>41</v>
      </c>
      <c r="B457" s="6"/>
      <c r="C457" s="40" t="s">
        <v>533</v>
      </c>
      <c r="D457" s="6"/>
      <c r="E457" s="27" t="s">
        <v>741</v>
      </c>
      <c r="F457" s="6"/>
      <c r="G457" s="6"/>
      <c r="H457" s="6"/>
      <c r="I457" s="41">
        <f>0+Q457</f>
      </c>
      <c r="O457">
        <f>0+R457</f>
      </c>
      <c r="Q457">
        <f>0+I458+I462</f>
      </c>
      <c r="R457">
        <f>0+O458+O462</f>
      </c>
    </row>
    <row r="458" spans="1:16" ht="12.75">
      <c r="A458" s="25" t="s">
        <v>43</v>
      </c>
      <c r="B458" s="29" t="s">
        <v>1983</v>
      </c>
      <c r="C458" s="29" t="s">
        <v>743</v>
      </c>
      <c r="D458" s="25" t="s">
        <v>45</v>
      </c>
      <c r="E458" s="30" t="s">
        <v>744</v>
      </c>
      <c r="F458" s="31" t="s">
        <v>76</v>
      </c>
      <c r="G458" s="32">
        <v>15</v>
      </c>
      <c r="H458" s="33">
        <v>0</v>
      </c>
      <c r="I458" s="34">
        <f>ROUND(ROUND(H458,2)*ROUND(G458,3),2)</f>
      </c>
      <c r="O458">
        <f>(I458*21)/100</f>
      </c>
      <c r="P458" t="s">
        <v>22</v>
      </c>
    </row>
    <row r="459" spans="1:5" ht="12.75">
      <c r="A459" s="35" t="s">
        <v>48</v>
      </c>
      <c r="E459" s="36" t="s">
        <v>45</v>
      </c>
    </row>
    <row r="460" spans="1:5" ht="25.5">
      <c r="A460" s="37" t="s">
        <v>49</v>
      </c>
      <c r="E460" s="38" t="s">
        <v>1984</v>
      </c>
    </row>
    <row r="461" spans="1:5" ht="12.75">
      <c r="A461" t="s">
        <v>50</v>
      </c>
      <c r="E461" s="36" t="s">
        <v>45</v>
      </c>
    </row>
    <row r="462" spans="1:16" ht="12.75">
      <c r="A462" s="25" t="s">
        <v>43</v>
      </c>
      <c r="B462" s="29" t="s">
        <v>1985</v>
      </c>
      <c r="C462" s="29" t="s">
        <v>747</v>
      </c>
      <c r="D462" s="25" t="s">
        <v>45</v>
      </c>
      <c r="E462" s="30" t="s">
        <v>748</v>
      </c>
      <c r="F462" s="31" t="s">
        <v>76</v>
      </c>
      <c r="G462" s="32">
        <v>15</v>
      </c>
      <c r="H462" s="33">
        <v>0</v>
      </c>
      <c r="I462" s="34">
        <f>ROUND(ROUND(H462,2)*ROUND(G462,3),2)</f>
      </c>
      <c r="O462">
        <f>(I462*21)/100</f>
      </c>
      <c r="P462" t="s">
        <v>22</v>
      </c>
    </row>
    <row r="463" spans="1:5" ht="12.75">
      <c r="A463" s="35" t="s">
        <v>48</v>
      </c>
      <c r="E463" s="36" t="s">
        <v>45</v>
      </c>
    </row>
    <row r="464" spans="1:5" ht="51">
      <c r="A464" s="37" t="s">
        <v>49</v>
      </c>
      <c r="E464" s="38" t="s">
        <v>1986</v>
      </c>
    </row>
    <row r="465" spans="1:5" ht="12.75">
      <c r="A465" t="s">
        <v>50</v>
      </c>
      <c r="E465" s="36" t="s">
        <v>45</v>
      </c>
    </row>
    <row r="466" spans="1:18" ht="12.75" customHeight="1">
      <c r="A466" s="6" t="s">
        <v>41</v>
      </c>
      <c r="B466" s="6"/>
      <c r="C466" s="40" t="s">
        <v>750</v>
      </c>
      <c r="D466" s="6"/>
      <c r="E466" s="27" t="s">
        <v>751</v>
      </c>
      <c r="F466" s="6"/>
      <c r="G466" s="6"/>
      <c r="H466" s="6"/>
      <c r="I466" s="41">
        <f>0+Q466</f>
      </c>
      <c r="O466">
        <f>0+R466</f>
      </c>
      <c r="Q466">
        <f>0+I467+I471+I475+I479+I483+I487+I491+I495+I499+I503+I507+I511+I515+I519+I523+I527+I531+I535+I539+I543+I547+I551+I555</f>
      </c>
      <c r="R466">
        <f>0+O467+O471+O475+O479+O483+O487+O491+O495+O499+O503+O507+O511+O515+O519+O523+O527+O531+O535+O539+O543+O547+O551+O555</f>
      </c>
    </row>
    <row r="467" spans="1:16" ht="25.5">
      <c r="A467" s="25" t="s">
        <v>43</v>
      </c>
      <c r="B467" s="29" t="s">
        <v>1987</v>
      </c>
      <c r="C467" s="29" t="s">
        <v>753</v>
      </c>
      <c r="D467" s="25" t="s">
        <v>45</v>
      </c>
      <c r="E467" s="30" t="s">
        <v>1988</v>
      </c>
      <c r="F467" s="31" t="s">
        <v>61</v>
      </c>
      <c r="G467" s="32">
        <v>1</v>
      </c>
      <c r="H467" s="33">
        <v>0</v>
      </c>
      <c r="I467" s="34">
        <f>ROUND(ROUND(H467,2)*ROUND(G467,3),2)</f>
      </c>
      <c r="O467">
        <f>(I467*21)/100</f>
      </c>
      <c r="P467" t="s">
        <v>22</v>
      </c>
    </row>
    <row r="468" spans="1:5" ht="12.75">
      <c r="A468" s="35" t="s">
        <v>48</v>
      </c>
      <c r="E468" s="36" t="s">
        <v>45</v>
      </c>
    </row>
    <row r="469" spans="1:5" ht="12.75">
      <c r="A469" s="37" t="s">
        <v>49</v>
      </c>
      <c r="E469" s="38" t="s">
        <v>45</v>
      </c>
    </row>
    <row r="470" spans="1:5" ht="12.75">
      <c r="A470" t="s">
        <v>50</v>
      </c>
      <c r="E470" s="36" t="s">
        <v>45</v>
      </c>
    </row>
    <row r="471" spans="1:16" ht="25.5">
      <c r="A471" s="25" t="s">
        <v>43</v>
      </c>
      <c r="B471" s="29" t="s">
        <v>1989</v>
      </c>
      <c r="C471" s="29" t="s">
        <v>756</v>
      </c>
      <c r="D471" s="25" t="s">
        <v>45</v>
      </c>
      <c r="E471" s="30" t="s">
        <v>1990</v>
      </c>
      <c r="F471" s="31" t="s">
        <v>61</v>
      </c>
      <c r="G471" s="32">
        <v>1</v>
      </c>
      <c r="H471" s="33">
        <v>0</v>
      </c>
      <c r="I471" s="34">
        <f>ROUND(ROUND(H471,2)*ROUND(G471,3),2)</f>
      </c>
      <c r="O471">
        <f>(I471*21)/100</f>
      </c>
      <c r="P471" t="s">
        <v>22</v>
      </c>
    </row>
    <row r="472" spans="1:5" ht="12.75">
      <c r="A472" s="35" t="s">
        <v>48</v>
      </c>
      <c r="E472" s="36" t="s">
        <v>45</v>
      </c>
    </row>
    <row r="473" spans="1:5" ht="12.75">
      <c r="A473" s="37" t="s">
        <v>49</v>
      </c>
      <c r="E473" s="38" t="s">
        <v>45</v>
      </c>
    </row>
    <row r="474" spans="1:5" ht="12.75">
      <c r="A474" t="s">
        <v>50</v>
      </c>
      <c r="E474" s="36" t="s">
        <v>45</v>
      </c>
    </row>
    <row r="475" spans="1:16" ht="25.5">
      <c r="A475" s="25" t="s">
        <v>43</v>
      </c>
      <c r="B475" s="29" t="s">
        <v>1991</v>
      </c>
      <c r="C475" s="29" t="s">
        <v>759</v>
      </c>
      <c r="D475" s="25" t="s">
        <v>45</v>
      </c>
      <c r="E475" s="30" t="s">
        <v>1992</v>
      </c>
      <c r="F475" s="31" t="s">
        <v>61</v>
      </c>
      <c r="G475" s="32">
        <v>4</v>
      </c>
      <c r="H475" s="33">
        <v>0</v>
      </c>
      <c r="I475" s="34">
        <f>ROUND(ROUND(H475,2)*ROUND(G475,3),2)</f>
      </c>
      <c r="O475">
        <f>(I475*21)/100</f>
      </c>
      <c r="P475" t="s">
        <v>22</v>
      </c>
    </row>
    <row r="476" spans="1:5" ht="12.75">
      <c r="A476" s="35" t="s">
        <v>48</v>
      </c>
      <c r="E476" s="36" t="s">
        <v>45</v>
      </c>
    </row>
    <row r="477" spans="1:5" ht="12.75">
      <c r="A477" s="37" t="s">
        <v>49</v>
      </c>
      <c r="E477" s="38" t="s">
        <v>45</v>
      </c>
    </row>
    <row r="478" spans="1:5" ht="12.75">
      <c r="A478" t="s">
        <v>50</v>
      </c>
      <c r="E478" s="36" t="s">
        <v>45</v>
      </c>
    </row>
    <row r="479" spans="1:16" ht="25.5">
      <c r="A479" s="25" t="s">
        <v>43</v>
      </c>
      <c r="B479" s="29" t="s">
        <v>1993</v>
      </c>
      <c r="C479" s="29" t="s">
        <v>762</v>
      </c>
      <c r="D479" s="25" t="s">
        <v>45</v>
      </c>
      <c r="E479" s="30" t="s">
        <v>1994</v>
      </c>
      <c r="F479" s="31" t="s">
        <v>61</v>
      </c>
      <c r="G479" s="32">
        <v>1</v>
      </c>
      <c r="H479" s="33">
        <v>0</v>
      </c>
      <c r="I479" s="34">
        <f>ROUND(ROUND(H479,2)*ROUND(G479,3),2)</f>
      </c>
      <c r="O479">
        <f>(I479*21)/100</f>
      </c>
      <c r="P479" t="s">
        <v>22</v>
      </c>
    </row>
    <row r="480" spans="1:5" ht="12.75">
      <c r="A480" s="35" t="s">
        <v>48</v>
      </c>
      <c r="E480" s="36" t="s">
        <v>45</v>
      </c>
    </row>
    <row r="481" spans="1:5" ht="12.75">
      <c r="A481" s="37" t="s">
        <v>49</v>
      </c>
      <c r="E481" s="38" t="s">
        <v>45</v>
      </c>
    </row>
    <row r="482" spans="1:5" ht="12.75">
      <c r="A482" t="s">
        <v>50</v>
      </c>
      <c r="E482" s="36" t="s">
        <v>45</v>
      </c>
    </row>
    <row r="483" spans="1:16" ht="25.5">
      <c r="A483" s="25" t="s">
        <v>43</v>
      </c>
      <c r="B483" s="29" t="s">
        <v>1995</v>
      </c>
      <c r="C483" s="29" t="s">
        <v>765</v>
      </c>
      <c r="D483" s="25" t="s">
        <v>45</v>
      </c>
      <c r="E483" s="30" t="s">
        <v>766</v>
      </c>
      <c r="F483" s="31" t="s">
        <v>190</v>
      </c>
      <c r="G483" s="32">
        <v>255.082</v>
      </c>
      <c r="H483" s="33">
        <v>0</v>
      </c>
      <c r="I483" s="34">
        <f>ROUND(ROUND(H483,2)*ROUND(G483,3),2)</f>
      </c>
      <c r="O483">
        <f>(I483*21)/100</f>
      </c>
      <c r="P483" t="s">
        <v>22</v>
      </c>
    </row>
    <row r="484" spans="1:5" ht="12.75">
      <c r="A484" s="35" t="s">
        <v>48</v>
      </c>
      <c r="E484" s="36" t="s">
        <v>45</v>
      </c>
    </row>
    <row r="485" spans="1:5" ht="25.5">
      <c r="A485" s="37" t="s">
        <v>49</v>
      </c>
      <c r="E485" s="38" t="s">
        <v>1996</v>
      </c>
    </row>
    <row r="486" spans="1:5" ht="12.75">
      <c r="A486" t="s">
        <v>50</v>
      </c>
      <c r="E486" s="36" t="s">
        <v>45</v>
      </c>
    </row>
    <row r="487" spans="1:16" ht="12.75">
      <c r="A487" s="25" t="s">
        <v>43</v>
      </c>
      <c r="B487" s="29" t="s">
        <v>1997</v>
      </c>
      <c r="C487" s="29" t="s">
        <v>769</v>
      </c>
      <c r="D487" s="25" t="s">
        <v>45</v>
      </c>
      <c r="E487" s="30" t="s">
        <v>770</v>
      </c>
      <c r="F487" s="31" t="s">
        <v>190</v>
      </c>
      <c r="G487" s="32">
        <v>4.336</v>
      </c>
      <c r="H487" s="33">
        <v>0</v>
      </c>
      <c r="I487" s="34">
        <f>ROUND(ROUND(H487,2)*ROUND(G487,3),2)</f>
      </c>
      <c r="O487">
        <f>(I487*21)/100</f>
      </c>
      <c r="P487" t="s">
        <v>22</v>
      </c>
    </row>
    <row r="488" spans="1:5" ht="12.75">
      <c r="A488" s="35" t="s">
        <v>48</v>
      </c>
      <c r="E488" s="36" t="s">
        <v>45</v>
      </c>
    </row>
    <row r="489" spans="1:5" ht="12.75">
      <c r="A489" s="37" t="s">
        <v>49</v>
      </c>
      <c r="E489" s="38" t="s">
        <v>1998</v>
      </c>
    </row>
    <row r="490" spans="1:5" ht="12.75">
      <c r="A490" t="s">
        <v>50</v>
      </c>
      <c r="E490" s="36" t="s">
        <v>772</v>
      </c>
    </row>
    <row r="491" spans="1:16" ht="12.75">
      <c r="A491" s="25" t="s">
        <v>43</v>
      </c>
      <c r="B491" s="29" t="s">
        <v>1999</v>
      </c>
      <c r="C491" s="29" t="s">
        <v>774</v>
      </c>
      <c r="D491" s="25" t="s">
        <v>45</v>
      </c>
      <c r="E491" s="30" t="s">
        <v>775</v>
      </c>
      <c r="F491" s="31" t="s">
        <v>190</v>
      </c>
      <c r="G491" s="32">
        <v>178.515</v>
      </c>
      <c r="H491" s="33">
        <v>0</v>
      </c>
      <c r="I491" s="34">
        <f>ROUND(ROUND(H491,2)*ROUND(G491,3),2)</f>
      </c>
      <c r="O491">
        <f>(I491*21)/100</f>
      </c>
      <c r="P491" t="s">
        <v>22</v>
      </c>
    </row>
    <row r="492" spans="1:5" ht="12.75">
      <c r="A492" s="35" t="s">
        <v>48</v>
      </c>
      <c r="E492" s="36" t="s">
        <v>45</v>
      </c>
    </row>
    <row r="493" spans="1:5" ht="102">
      <c r="A493" s="37" t="s">
        <v>49</v>
      </c>
      <c r="E493" s="38" t="s">
        <v>2000</v>
      </c>
    </row>
    <row r="494" spans="1:5" ht="12.75">
      <c r="A494" t="s">
        <v>50</v>
      </c>
      <c r="E494" s="36" t="s">
        <v>772</v>
      </c>
    </row>
    <row r="495" spans="1:16" ht="12.75">
      <c r="A495" s="25" t="s">
        <v>43</v>
      </c>
      <c r="B495" s="29" t="s">
        <v>2001</v>
      </c>
      <c r="C495" s="29" t="s">
        <v>778</v>
      </c>
      <c r="D495" s="25" t="s">
        <v>45</v>
      </c>
      <c r="E495" s="30" t="s">
        <v>779</v>
      </c>
      <c r="F495" s="31" t="s">
        <v>190</v>
      </c>
      <c r="G495" s="32">
        <v>221.81</v>
      </c>
      <c r="H495" s="33">
        <v>0</v>
      </c>
      <c r="I495" s="34">
        <f>ROUND(ROUND(H495,2)*ROUND(G495,3),2)</f>
      </c>
      <c r="O495">
        <f>(I495*21)/100</f>
      </c>
      <c r="P495" t="s">
        <v>22</v>
      </c>
    </row>
    <row r="496" spans="1:5" ht="12.75">
      <c r="A496" s="35" t="s">
        <v>48</v>
      </c>
      <c r="E496" s="36" t="s">
        <v>45</v>
      </c>
    </row>
    <row r="497" spans="1:5" ht="12.75">
      <c r="A497" s="37" t="s">
        <v>49</v>
      </c>
      <c r="E497" s="38" t="s">
        <v>2002</v>
      </c>
    </row>
    <row r="498" spans="1:5" ht="12.75">
      <c r="A498" t="s">
        <v>50</v>
      </c>
      <c r="E498" s="36" t="s">
        <v>45</v>
      </c>
    </row>
    <row r="499" spans="1:16" ht="12.75">
      <c r="A499" s="25" t="s">
        <v>43</v>
      </c>
      <c r="B499" s="29" t="s">
        <v>2003</v>
      </c>
      <c r="C499" s="29" t="s">
        <v>782</v>
      </c>
      <c r="D499" s="25" t="s">
        <v>45</v>
      </c>
      <c r="E499" s="30" t="s">
        <v>783</v>
      </c>
      <c r="F499" s="31" t="s">
        <v>190</v>
      </c>
      <c r="G499" s="32">
        <v>4.336</v>
      </c>
      <c r="H499" s="33">
        <v>0</v>
      </c>
      <c r="I499" s="34">
        <f>ROUND(ROUND(H499,2)*ROUND(G499,3),2)</f>
      </c>
      <c r="O499">
        <f>(I499*21)/100</f>
      </c>
      <c r="P499" t="s">
        <v>22</v>
      </c>
    </row>
    <row r="500" spans="1:5" ht="12.75">
      <c r="A500" s="35" t="s">
        <v>48</v>
      </c>
      <c r="E500" s="36" t="s">
        <v>45</v>
      </c>
    </row>
    <row r="501" spans="1:5" ht="12.75">
      <c r="A501" s="37" t="s">
        <v>49</v>
      </c>
      <c r="E501" s="38" t="s">
        <v>1998</v>
      </c>
    </row>
    <row r="502" spans="1:5" ht="12.75">
      <c r="A502" t="s">
        <v>50</v>
      </c>
      <c r="E502" s="36" t="s">
        <v>784</v>
      </c>
    </row>
    <row r="503" spans="1:16" ht="12.75">
      <c r="A503" s="25" t="s">
        <v>43</v>
      </c>
      <c r="B503" s="29" t="s">
        <v>2004</v>
      </c>
      <c r="C503" s="29" t="s">
        <v>786</v>
      </c>
      <c r="D503" s="25" t="s">
        <v>45</v>
      </c>
      <c r="E503" s="30" t="s">
        <v>783</v>
      </c>
      <c r="F503" s="31" t="s">
        <v>190</v>
      </c>
      <c r="G503" s="32">
        <v>221.81</v>
      </c>
      <c r="H503" s="33">
        <v>0</v>
      </c>
      <c r="I503" s="34">
        <f>ROUND(ROUND(H503,2)*ROUND(G503,3),2)</f>
      </c>
      <c r="O503">
        <f>(I503*21)/100</f>
      </c>
      <c r="P503" t="s">
        <v>22</v>
      </c>
    </row>
    <row r="504" spans="1:5" ht="12.75">
      <c r="A504" s="35" t="s">
        <v>48</v>
      </c>
      <c r="E504" s="36" t="s">
        <v>45</v>
      </c>
    </row>
    <row r="505" spans="1:5" ht="12.75">
      <c r="A505" s="37" t="s">
        <v>49</v>
      </c>
      <c r="E505" s="38" t="s">
        <v>2002</v>
      </c>
    </row>
    <row r="506" spans="1:5" ht="12.75">
      <c r="A506" t="s">
        <v>50</v>
      </c>
      <c r="E506" s="36" t="s">
        <v>787</v>
      </c>
    </row>
    <row r="507" spans="1:16" ht="12.75">
      <c r="A507" s="25" t="s">
        <v>43</v>
      </c>
      <c r="B507" s="29" t="s">
        <v>2005</v>
      </c>
      <c r="C507" s="29" t="s">
        <v>789</v>
      </c>
      <c r="D507" s="25" t="s">
        <v>45</v>
      </c>
      <c r="E507" s="30" t="s">
        <v>790</v>
      </c>
      <c r="F507" s="31" t="s">
        <v>190</v>
      </c>
      <c r="G507" s="32">
        <v>178.515</v>
      </c>
      <c r="H507" s="33">
        <v>0</v>
      </c>
      <c r="I507" s="34">
        <f>ROUND(ROUND(H507,2)*ROUND(G507,3),2)</f>
      </c>
      <c r="O507">
        <f>(I507*21)/100</f>
      </c>
      <c r="P507" t="s">
        <v>22</v>
      </c>
    </row>
    <row r="508" spans="1:5" ht="12.75">
      <c r="A508" s="35" t="s">
        <v>48</v>
      </c>
      <c r="E508" s="36" t="s">
        <v>45</v>
      </c>
    </row>
    <row r="509" spans="1:5" ht="102">
      <c r="A509" s="37" t="s">
        <v>49</v>
      </c>
      <c r="E509" s="38" t="s">
        <v>2000</v>
      </c>
    </row>
    <row r="510" spans="1:5" ht="12.75">
      <c r="A510" t="s">
        <v>50</v>
      </c>
      <c r="E510" s="36" t="s">
        <v>791</v>
      </c>
    </row>
    <row r="511" spans="1:16" ht="12.75">
      <c r="A511" s="25" t="s">
        <v>43</v>
      </c>
      <c r="B511" s="29" t="s">
        <v>2006</v>
      </c>
      <c r="C511" s="29" t="s">
        <v>793</v>
      </c>
      <c r="D511" s="25" t="s">
        <v>45</v>
      </c>
      <c r="E511" s="30" t="s">
        <v>790</v>
      </c>
      <c r="F511" s="31" t="s">
        <v>190</v>
      </c>
      <c r="G511" s="32">
        <v>178.515</v>
      </c>
      <c r="H511" s="33">
        <v>0</v>
      </c>
      <c r="I511" s="34">
        <f>ROUND(ROUND(H511,2)*ROUND(G511,3),2)</f>
      </c>
      <c r="O511">
        <f>(I511*21)/100</f>
      </c>
      <c r="P511" t="s">
        <v>22</v>
      </c>
    </row>
    <row r="512" spans="1:5" ht="12.75">
      <c r="A512" s="35" t="s">
        <v>48</v>
      </c>
      <c r="E512" s="36" t="s">
        <v>45</v>
      </c>
    </row>
    <row r="513" spans="1:5" ht="102">
      <c r="A513" s="37" t="s">
        <v>49</v>
      </c>
      <c r="E513" s="38" t="s">
        <v>2000</v>
      </c>
    </row>
    <row r="514" spans="1:5" ht="12.75">
      <c r="A514" t="s">
        <v>50</v>
      </c>
      <c r="E514" s="36" t="s">
        <v>794</v>
      </c>
    </row>
    <row r="515" spans="1:16" ht="12.75">
      <c r="A515" s="25" t="s">
        <v>43</v>
      </c>
      <c r="B515" s="29" t="s">
        <v>2007</v>
      </c>
      <c r="C515" s="29" t="s">
        <v>796</v>
      </c>
      <c r="D515" s="25" t="s">
        <v>45</v>
      </c>
      <c r="E515" s="30" t="s">
        <v>797</v>
      </c>
      <c r="F515" s="31" t="s">
        <v>190</v>
      </c>
      <c r="G515" s="32">
        <v>4.336</v>
      </c>
      <c r="H515" s="33">
        <v>0</v>
      </c>
      <c r="I515" s="34">
        <f>ROUND(ROUND(H515,2)*ROUND(G515,3),2)</f>
      </c>
      <c r="O515">
        <f>(I515*21)/100</f>
      </c>
      <c r="P515" t="s">
        <v>22</v>
      </c>
    </row>
    <row r="516" spans="1:5" ht="12.75">
      <c r="A516" s="35" t="s">
        <v>48</v>
      </c>
      <c r="E516" s="36" t="s">
        <v>45</v>
      </c>
    </row>
    <row r="517" spans="1:5" ht="12.75">
      <c r="A517" s="37" t="s">
        <v>49</v>
      </c>
      <c r="E517" s="38" t="s">
        <v>1998</v>
      </c>
    </row>
    <row r="518" spans="1:5" ht="12.75">
      <c r="A518" t="s">
        <v>50</v>
      </c>
      <c r="E518" s="36" t="s">
        <v>798</v>
      </c>
    </row>
    <row r="519" spans="1:16" ht="12.75">
      <c r="A519" s="25" t="s">
        <v>43</v>
      </c>
      <c r="B519" s="29" t="s">
        <v>2008</v>
      </c>
      <c r="C519" s="29" t="s">
        <v>800</v>
      </c>
      <c r="D519" s="25" t="s">
        <v>45</v>
      </c>
      <c r="E519" s="30" t="s">
        <v>801</v>
      </c>
      <c r="F519" s="31" t="s">
        <v>190</v>
      </c>
      <c r="G519" s="32">
        <v>2.552</v>
      </c>
      <c r="H519" s="33">
        <v>0</v>
      </c>
      <c r="I519" s="34">
        <f>ROUND(ROUND(H519,2)*ROUND(G519,3),2)</f>
      </c>
      <c r="O519">
        <f>(I519*21)/100</f>
      </c>
      <c r="P519" t="s">
        <v>22</v>
      </c>
    </row>
    <row r="520" spans="1:5" ht="12.75">
      <c r="A520" s="35" t="s">
        <v>48</v>
      </c>
      <c r="E520" s="36" t="s">
        <v>45</v>
      </c>
    </row>
    <row r="521" spans="1:5" ht="25.5">
      <c r="A521" s="37" t="s">
        <v>49</v>
      </c>
      <c r="E521" s="38" t="s">
        <v>2009</v>
      </c>
    </row>
    <row r="522" spans="1:5" ht="12.75">
      <c r="A522" t="s">
        <v>50</v>
      </c>
      <c r="E522" s="36" t="s">
        <v>803</v>
      </c>
    </row>
    <row r="523" spans="1:16" ht="12.75">
      <c r="A523" s="25" t="s">
        <v>43</v>
      </c>
      <c r="B523" s="29" t="s">
        <v>2010</v>
      </c>
      <c r="C523" s="29" t="s">
        <v>805</v>
      </c>
      <c r="D523" s="25" t="s">
        <v>45</v>
      </c>
      <c r="E523" s="30" t="s">
        <v>806</v>
      </c>
      <c r="F523" s="31" t="s">
        <v>190</v>
      </c>
      <c r="G523" s="32">
        <v>4.336</v>
      </c>
      <c r="H523" s="33">
        <v>0</v>
      </c>
      <c r="I523" s="34">
        <f>ROUND(ROUND(H523,2)*ROUND(G523,3),2)</f>
      </c>
      <c r="O523">
        <f>(I523*21)/100</f>
      </c>
      <c r="P523" t="s">
        <v>22</v>
      </c>
    </row>
    <row r="524" spans="1:5" ht="12.75">
      <c r="A524" s="35" t="s">
        <v>48</v>
      </c>
      <c r="E524" s="36" t="s">
        <v>45</v>
      </c>
    </row>
    <row r="525" spans="1:5" ht="12.75">
      <c r="A525" s="37" t="s">
        <v>49</v>
      </c>
      <c r="E525" s="38" t="s">
        <v>1998</v>
      </c>
    </row>
    <row r="526" spans="1:5" ht="12.75">
      <c r="A526" t="s">
        <v>50</v>
      </c>
      <c r="E526" s="36" t="s">
        <v>807</v>
      </c>
    </row>
    <row r="527" spans="1:16" ht="12.75">
      <c r="A527" s="25" t="s">
        <v>43</v>
      </c>
      <c r="B527" s="29" t="s">
        <v>2011</v>
      </c>
      <c r="C527" s="29" t="s">
        <v>805</v>
      </c>
      <c r="D527" s="25" t="s">
        <v>14</v>
      </c>
      <c r="E527" s="30" t="s">
        <v>809</v>
      </c>
      <c r="F527" s="31" t="s">
        <v>190</v>
      </c>
      <c r="G527" s="32">
        <v>221.81</v>
      </c>
      <c r="H527" s="33">
        <v>0</v>
      </c>
      <c r="I527" s="34">
        <f>ROUND(ROUND(H527,2)*ROUND(G527,3),2)</f>
      </c>
      <c r="O527">
        <f>(I527*21)/100</f>
      </c>
      <c r="P527" t="s">
        <v>22</v>
      </c>
    </row>
    <row r="528" spans="1:5" ht="12.75">
      <c r="A528" s="35" t="s">
        <v>48</v>
      </c>
      <c r="E528" s="36" t="s">
        <v>45</v>
      </c>
    </row>
    <row r="529" spans="1:5" ht="12.75">
      <c r="A529" s="37" t="s">
        <v>49</v>
      </c>
      <c r="E529" s="38" t="s">
        <v>2002</v>
      </c>
    </row>
    <row r="530" spans="1:5" ht="12.75">
      <c r="A530" t="s">
        <v>50</v>
      </c>
      <c r="E530" s="36" t="s">
        <v>810</v>
      </c>
    </row>
    <row r="531" spans="1:16" ht="12.75">
      <c r="A531" s="25" t="s">
        <v>43</v>
      </c>
      <c r="B531" s="29" t="s">
        <v>2012</v>
      </c>
      <c r="C531" s="29" t="s">
        <v>812</v>
      </c>
      <c r="D531" s="25" t="s">
        <v>45</v>
      </c>
      <c r="E531" s="30" t="s">
        <v>813</v>
      </c>
      <c r="F531" s="31" t="s">
        <v>190</v>
      </c>
      <c r="G531" s="32">
        <v>221.81</v>
      </c>
      <c r="H531" s="33">
        <v>0</v>
      </c>
      <c r="I531" s="34">
        <f>ROUND(ROUND(H531,2)*ROUND(G531,3),2)</f>
      </c>
      <c r="O531">
        <f>(I531*21)/100</f>
      </c>
      <c r="P531" t="s">
        <v>22</v>
      </c>
    </row>
    <row r="532" spans="1:5" ht="12.75">
      <c r="A532" s="35" t="s">
        <v>48</v>
      </c>
      <c r="E532" s="36" t="s">
        <v>45</v>
      </c>
    </row>
    <row r="533" spans="1:5" ht="12.75">
      <c r="A533" s="37" t="s">
        <v>49</v>
      </c>
      <c r="E533" s="38" t="s">
        <v>2002</v>
      </c>
    </row>
    <row r="534" spans="1:5" ht="12.75">
      <c r="A534" t="s">
        <v>50</v>
      </c>
      <c r="E534" s="36" t="s">
        <v>810</v>
      </c>
    </row>
    <row r="535" spans="1:16" ht="12.75">
      <c r="A535" s="25" t="s">
        <v>43</v>
      </c>
      <c r="B535" s="29" t="s">
        <v>2013</v>
      </c>
      <c r="C535" s="29" t="s">
        <v>812</v>
      </c>
      <c r="D535" s="25" t="s">
        <v>14</v>
      </c>
      <c r="E535" s="30" t="s">
        <v>815</v>
      </c>
      <c r="F535" s="31" t="s">
        <v>190</v>
      </c>
      <c r="G535" s="32">
        <v>4.336</v>
      </c>
      <c r="H535" s="33">
        <v>0</v>
      </c>
      <c r="I535" s="34">
        <f>ROUND(ROUND(H535,2)*ROUND(G535,3),2)</f>
      </c>
      <c r="O535">
        <f>(I535*21)/100</f>
      </c>
      <c r="P535" t="s">
        <v>22</v>
      </c>
    </row>
    <row r="536" spans="1:5" ht="12.75">
      <c r="A536" s="35" t="s">
        <v>48</v>
      </c>
      <c r="E536" s="36" t="s">
        <v>45</v>
      </c>
    </row>
    <row r="537" spans="1:5" ht="12.75">
      <c r="A537" s="37" t="s">
        <v>49</v>
      </c>
      <c r="E537" s="38" t="s">
        <v>1998</v>
      </c>
    </row>
    <row r="538" spans="1:5" ht="12.75">
      <c r="A538" t="s">
        <v>50</v>
      </c>
      <c r="E538" s="36" t="s">
        <v>807</v>
      </c>
    </row>
    <row r="539" spans="1:16" ht="12.75">
      <c r="A539" s="25" t="s">
        <v>43</v>
      </c>
      <c r="B539" s="29" t="s">
        <v>2014</v>
      </c>
      <c r="C539" s="29" t="s">
        <v>817</v>
      </c>
      <c r="D539" s="25" t="s">
        <v>45</v>
      </c>
      <c r="E539" s="30" t="s">
        <v>818</v>
      </c>
      <c r="F539" s="31" t="s">
        <v>190</v>
      </c>
      <c r="G539" s="32">
        <v>401.271</v>
      </c>
      <c r="H539" s="33">
        <v>0</v>
      </c>
      <c r="I539" s="34">
        <f>ROUND(ROUND(H539,2)*ROUND(G539,3),2)</f>
      </c>
      <c r="O539">
        <f>(I539*21)/100</f>
      </c>
      <c r="P539" t="s">
        <v>22</v>
      </c>
    </row>
    <row r="540" spans="1:5" ht="12.75">
      <c r="A540" s="35" t="s">
        <v>48</v>
      </c>
      <c r="E540" s="36" t="s">
        <v>45</v>
      </c>
    </row>
    <row r="541" spans="1:5" ht="357">
      <c r="A541" s="37" t="s">
        <v>49</v>
      </c>
      <c r="E541" s="38" t="s">
        <v>2015</v>
      </c>
    </row>
    <row r="542" spans="1:5" ht="12.75">
      <c r="A542" t="s">
        <v>50</v>
      </c>
      <c r="E542" s="36" t="s">
        <v>45</v>
      </c>
    </row>
    <row r="543" spans="1:16" ht="12.75">
      <c r="A543" s="25" t="s">
        <v>43</v>
      </c>
      <c r="B543" s="29" t="s">
        <v>2016</v>
      </c>
      <c r="C543" s="29" t="s">
        <v>821</v>
      </c>
      <c r="D543" s="25" t="s">
        <v>45</v>
      </c>
      <c r="E543" s="30" t="s">
        <v>822</v>
      </c>
      <c r="F543" s="31" t="s">
        <v>61</v>
      </c>
      <c r="G543" s="32">
        <v>7</v>
      </c>
      <c r="H543" s="33">
        <v>0</v>
      </c>
      <c r="I543" s="34">
        <f>ROUND(ROUND(H543,2)*ROUND(G543,3),2)</f>
      </c>
      <c r="O543">
        <f>(I543*21)/100</f>
      </c>
      <c r="P543" t="s">
        <v>22</v>
      </c>
    </row>
    <row r="544" spans="1:5" ht="12.75">
      <c r="A544" s="35" t="s">
        <v>48</v>
      </c>
      <c r="E544" s="36" t="s">
        <v>45</v>
      </c>
    </row>
    <row r="545" spans="1:5" ht="25.5">
      <c r="A545" s="37" t="s">
        <v>49</v>
      </c>
      <c r="E545" s="38" t="s">
        <v>823</v>
      </c>
    </row>
    <row r="546" spans="1:5" ht="12.75">
      <c r="A546" t="s">
        <v>50</v>
      </c>
      <c r="E546" s="36" t="s">
        <v>45</v>
      </c>
    </row>
    <row r="547" spans="1:16" ht="12.75">
      <c r="A547" s="25" t="s">
        <v>43</v>
      </c>
      <c r="B547" s="29" t="s">
        <v>2017</v>
      </c>
      <c r="C547" s="29" t="s">
        <v>825</v>
      </c>
      <c r="D547" s="25" t="s">
        <v>45</v>
      </c>
      <c r="E547" s="30" t="s">
        <v>826</v>
      </c>
      <c r="F547" s="31" t="s">
        <v>190</v>
      </c>
      <c r="G547" s="32">
        <v>4.336</v>
      </c>
      <c r="H547" s="33">
        <v>0</v>
      </c>
      <c r="I547" s="34">
        <f>ROUND(ROUND(H547,2)*ROUND(G547,3),2)</f>
      </c>
      <c r="O547">
        <f>(I547*21)/100</f>
      </c>
      <c r="P547" t="s">
        <v>22</v>
      </c>
    </row>
    <row r="548" spans="1:5" ht="12.75">
      <c r="A548" s="35" t="s">
        <v>48</v>
      </c>
      <c r="E548" s="36" t="s">
        <v>45</v>
      </c>
    </row>
    <row r="549" spans="1:5" ht="12.75">
      <c r="A549" s="37" t="s">
        <v>49</v>
      </c>
      <c r="E549" s="38" t="s">
        <v>1998</v>
      </c>
    </row>
    <row r="550" spans="1:5" ht="12.75">
      <c r="A550" t="s">
        <v>50</v>
      </c>
      <c r="E550" s="36" t="s">
        <v>827</v>
      </c>
    </row>
    <row r="551" spans="1:16" ht="12.75">
      <c r="A551" s="25" t="s">
        <v>43</v>
      </c>
      <c r="B551" s="29" t="s">
        <v>2018</v>
      </c>
      <c r="C551" s="29" t="s">
        <v>829</v>
      </c>
      <c r="D551" s="25" t="s">
        <v>45</v>
      </c>
      <c r="E551" s="30" t="s">
        <v>830</v>
      </c>
      <c r="F551" s="31" t="s">
        <v>190</v>
      </c>
      <c r="G551" s="32">
        <v>2.552</v>
      </c>
      <c r="H551" s="33">
        <v>0</v>
      </c>
      <c r="I551" s="34">
        <f>ROUND(ROUND(H551,2)*ROUND(G551,3),2)</f>
      </c>
      <c r="O551">
        <f>(I551*21)/100</f>
      </c>
      <c r="P551" t="s">
        <v>22</v>
      </c>
    </row>
    <row r="552" spans="1:5" ht="12.75">
      <c r="A552" s="35" t="s">
        <v>48</v>
      </c>
      <c r="E552" s="36" t="s">
        <v>45</v>
      </c>
    </row>
    <row r="553" spans="1:5" ht="25.5">
      <c r="A553" s="37" t="s">
        <v>49</v>
      </c>
      <c r="E553" s="38" t="s">
        <v>2009</v>
      </c>
    </row>
    <row r="554" spans="1:5" ht="12.75">
      <c r="A554" t="s">
        <v>50</v>
      </c>
      <c r="E554" s="36" t="s">
        <v>831</v>
      </c>
    </row>
    <row r="555" spans="1:16" ht="12.75">
      <c r="A555" s="25" t="s">
        <v>43</v>
      </c>
      <c r="B555" s="29" t="s">
        <v>2019</v>
      </c>
      <c r="C555" s="29" t="s">
        <v>833</v>
      </c>
      <c r="D555" s="25" t="s">
        <v>45</v>
      </c>
      <c r="E555" s="30" t="s">
        <v>834</v>
      </c>
      <c r="F555" s="31" t="s">
        <v>835</v>
      </c>
      <c r="G555" s="32">
        <v>0</v>
      </c>
      <c r="H555" s="33">
        <v>0</v>
      </c>
      <c r="I555" s="34">
        <f>ROUND(ROUND(H555,2)*ROUND(G555,3),2)</f>
      </c>
      <c r="O555">
        <f>(I555*21)/100</f>
      </c>
      <c r="P555" t="s">
        <v>22</v>
      </c>
    </row>
    <row r="556" spans="1:5" ht="12.75">
      <c r="A556" s="35" t="s">
        <v>48</v>
      </c>
      <c r="E556" s="36" t="s">
        <v>45</v>
      </c>
    </row>
    <row r="557" spans="1:5" ht="12.75">
      <c r="A557" s="37" t="s">
        <v>49</v>
      </c>
      <c r="E557" s="38" t="s">
        <v>45</v>
      </c>
    </row>
    <row r="558" spans="1:5" ht="12.75">
      <c r="A558" t="s">
        <v>50</v>
      </c>
      <c r="E558" s="36" t="s">
        <v>45</v>
      </c>
    </row>
    <row r="559" spans="1:18" ht="12.75" customHeight="1">
      <c r="A559" s="6" t="s">
        <v>41</v>
      </c>
      <c r="B559" s="6"/>
      <c r="C559" s="40" t="s">
        <v>836</v>
      </c>
      <c r="D559" s="6"/>
      <c r="E559" s="27" t="s">
        <v>837</v>
      </c>
      <c r="F559" s="6"/>
      <c r="G559" s="6"/>
      <c r="H559" s="6"/>
      <c r="I559" s="41">
        <f>0+Q559</f>
      </c>
      <c r="O559">
        <f>0+R559</f>
      </c>
      <c r="Q559">
        <f>0+I560+I564+I568+I572+I576+I580+I584+I588+I592+I596+I600+I604+I608+I612+I616+I620+I624+I628+I632</f>
      </c>
      <c r="R559">
        <f>0+O560+O564+O568+O572+O576+O580+O584+O588+O592+O596+O600+O604+O608+O612+O616+O620+O624+O628+O632</f>
      </c>
    </row>
    <row r="560" spans="1:16" ht="12.75">
      <c r="A560" s="25" t="s">
        <v>43</v>
      </c>
      <c r="B560" s="29" t="s">
        <v>2020</v>
      </c>
      <c r="C560" s="29" t="s">
        <v>839</v>
      </c>
      <c r="D560" s="25" t="s">
        <v>45</v>
      </c>
      <c r="E560" s="30" t="s">
        <v>840</v>
      </c>
      <c r="F560" s="31" t="s">
        <v>47</v>
      </c>
      <c r="G560" s="32">
        <v>1.684</v>
      </c>
      <c r="H560" s="33">
        <v>0</v>
      </c>
      <c r="I560" s="34">
        <f>ROUND(ROUND(H560,2)*ROUND(G560,3),2)</f>
      </c>
      <c r="O560">
        <f>(I560*21)/100</f>
      </c>
      <c r="P560" t="s">
        <v>22</v>
      </c>
    </row>
    <row r="561" spans="1:5" ht="12.75">
      <c r="A561" s="35" t="s">
        <v>48</v>
      </c>
      <c r="E561" s="36" t="s">
        <v>45</v>
      </c>
    </row>
    <row r="562" spans="1:5" ht="12.75">
      <c r="A562" s="37" t="s">
        <v>49</v>
      </c>
      <c r="E562" s="38" t="s">
        <v>841</v>
      </c>
    </row>
    <row r="563" spans="1:5" ht="12.75">
      <c r="A563" t="s">
        <v>50</v>
      </c>
      <c r="E563" s="36" t="s">
        <v>45</v>
      </c>
    </row>
    <row r="564" spans="1:16" ht="12.75">
      <c r="A564" s="25" t="s">
        <v>43</v>
      </c>
      <c r="B564" s="29" t="s">
        <v>2021</v>
      </c>
      <c r="C564" s="29" t="s">
        <v>2022</v>
      </c>
      <c r="D564" s="25" t="s">
        <v>45</v>
      </c>
      <c r="E564" s="30" t="s">
        <v>2023</v>
      </c>
      <c r="F564" s="31" t="s">
        <v>190</v>
      </c>
      <c r="G564" s="32">
        <v>149.72</v>
      </c>
      <c r="H564" s="33">
        <v>0</v>
      </c>
      <c r="I564" s="34">
        <f>ROUND(ROUND(H564,2)*ROUND(G564,3),2)</f>
      </c>
      <c r="O564">
        <f>(I564*21)/100</f>
      </c>
      <c r="P564" t="s">
        <v>22</v>
      </c>
    </row>
    <row r="565" spans="1:5" ht="12.75">
      <c r="A565" s="35" t="s">
        <v>48</v>
      </c>
      <c r="E565" s="36" t="s">
        <v>45</v>
      </c>
    </row>
    <row r="566" spans="1:5" ht="25.5">
      <c r="A566" s="37" t="s">
        <v>49</v>
      </c>
      <c r="E566" s="38" t="s">
        <v>2024</v>
      </c>
    </row>
    <row r="567" spans="1:5" ht="12.75">
      <c r="A567" t="s">
        <v>50</v>
      </c>
      <c r="E567" s="36" t="s">
        <v>45</v>
      </c>
    </row>
    <row r="568" spans="1:16" ht="12.75">
      <c r="A568" s="25" t="s">
        <v>43</v>
      </c>
      <c r="B568" s="29" t="s">
        <v>2025</v>
      </c>
      <c r="C568" s="29" t="s">
        <v>843</v>
      </c>
      <c r="D568" s="25" t="s">
        <v>45</v>
      </c>
      <c r="E568" s="30" t="s">
        <v>844</v>
      </c>
      <c r="F568" s="31" t="s">
        <v>190</v>
      </c>
      <c r="G568" s="32">
        <v>189.16</v>
      </c>
      <c r="H568" s="33">
        <v>0</v>
      </c>
      <c r="I568" s="34">
        <f>ROUND(ROUND(H568,2)*ROUND(G568,3),2)</f>
      </c>
      <c r="O568">
        <f>(I568*21)/100</f>
      </c>
      <c r="P568" t="s">
        <v>22</v>
      </c>
    </row>
    <row r="569" spans="1:5" ht="12.75">
      <c r="A569" s="35" t="s">
        <v>48</v>
      </c>
      <c r="E569" s="36" t="s">
        <v>45</v>
      </c>
    </row>
    <row r="570" spans="1:5" ht="25.5">
      <c r="A570" s="37" t="s">
        <v>49</v>
      </c>
      <c r="E570" s="38" t="s">
        <v>845</v>
      </c>
    </row>
    <row r="571" spans="1:5" ht="12.75">
      <c r="A571" t="s">
        <v>50</v>
      </c>
      <c r="E571" s="36" t="s">
        <v>772</v>
      </c>
    </row>
    <row r="572" spans="1:16" ht="12.75">
      <c r="A572" s="25" t="s">
        <v>43</v>
      </c>
      <c r="B572" s="29" t="s">
        <v>2026</v>
      </c>
      <c r="C572" s="29" t="s">
        <v>847</v>
      </c>
      <c r="D572" s="25" t="s">
        <v>45</v>
      </c>
      <c r="E572" s="30" t="s">
        <v>848</v>
      </c>
      <c r="F572" s="31" t="s">
        <v>190</v>
      </c>
      <c r="G572" s="32">
        <v>189.16</v>
      </c>
      <c r="H572" s="33">
        <v>0</v>
      </c>
      <c r="I572" s="34">
        <f>ROUND(ROUND(H572,2)*ROUND(G572,3),2)</f>
      </c>
      <c r="O572">
        <f>(I572*21)/100</f>
      </c>
      <c r="P572" t="s">
        <v>22</v>
      </c>
    </row>
    <row r="573" spans="1:5" ht="12.75">
      <c r="A573" s="35" t="s">
        <v>48</v>
      </c>
      <c r="E573" s="36" t="s">
        <v>45</v>
      </c>
    </row>
    <row r="574" spans="1:5" ht="25.5">
      <c r="A574" s="37" t="s">
        <v>49</v>
      </c>
      <c r="E574" s="38" t="s">
        <v>849</v>
      </c>
    </row>
    <row r="575" spans="1:5" ht="12.75">
      <c r="A575" t="s">
        <v>50</v>
      </c>
      <c r="E575" s="36" t="s">
        <v>850</v>
      </c>
    </row>
    <row r="576" spans="1:16" ht="12.75">
      <c r="A576" s="25" t="s">
        <v>43</v>
      </c>
      <c r="B576" s="29" t="s">
        <v>2027</v>
      </c>
      <c r="C576" s="29" t="s">
        <v>852</v>
      </c>
      <c r="D576" s="25" t="s">
        <v>45</v>
      </c>
      <c r="E576" s="30" t="s">
        <v>853</v>
      </c>
      <c r="F576" s="31" t="s">
        <v>190</v>
      </c>
      <c r="G576" s="32">
        <v>37.8</v>
      </c>
      <c r="H576" s="33">
        <v>0</v>
      </c>
      <c r="I576" s="34">
        <f>ROUND(ROUND(H576,2)*ROUND(G576,3),2)</f>
      </c>
      <c r="O576">
        <f>(I576*21)/100</f>
      </c>
      <c r="P576" t="s">
        <v>22</v>
      </c>
    </row>
    <row r="577" spans="1:5" ht="12.75">
      <c r="A577" s="35" t="s">
        <v>48</v>
      </c>
      <c r="E577" s="36" t="s">
        <v>45</v>
      </c>
    </row>
    <row r="578" spans="1:5" ht="25.5">
      <c r="A578" s="37" t="s">
        <v>49</v>
      </c>
      <c r="E578" s="38" t="s">
        <v>854</v>
      </c>
    </row>
    <row r="579" spans="1:5" ht="12.75">
      <c r="A579" t="s">
        <v>50</v>
      </c>
      <c r="E579" s="36" t="s">
        <v>855</v>
      </c>
    </row>
    <row r="580" spans="1:16" ht="12.75">
      <c r="A580" s="25" t="s">
        <v>43</v>
      </c>
      <c r="B580" s="29" t="s">
        <v>2028</v>
      </c>
      <c r="C580" s="29" t="s">
        <v>857</v>
      </c>
      <c r="D580" s="25" t="s">
        <v>45</v>
      </c>
      <c r="E580" s="30" t="s">
        <v>858</v>
      </c>
      <c r="F580" s="31" t="s">
        <v>190</v>
      </c>
      <c r="G580" s="32">
        <v>198.776</v>
      </c>
      <c r="H580" s="33">
        <v>0</v>
      </c>
      <c r="I580" s="34">
        <f>ROUND(ROUND(H580,2)*ROUND(G580,3),2)</f>
      </c>
      <c r="O580">
        <f>(I580*21)/100</f>
      </c>
      <c r="P580" t="s">
        <v>22</v>
      </c>
    </row>
    <row r="581" spans="1:5" ht="12.75">
      <c r="A581" s="35" t="s">
        <v>48</v>
      </c>
      <c r="E581" s="36" t="s">
        <v>45</v>
      </c>
    </row>
    <row r="582" spans="1:5" ht="51">
      <c r="A582" s="37" t="s">
        <v>49</v>
      </c>
      <c r="E582" s="38" t="s">
        <v>859</v>
      </c>
    </row>
    <row r="583" spans="1:5" ht="12.75">
      <c r="A583" t="s">
        <v>50</v>
      </c>
      <c r="E583" s="36" t="s">
        <v>860</v>
      </c>
    </row>
    <row r="584" spans="1:16" ht="12.75">
      <c r="A584" s="25" t="s">
        <v>43</v>
      </c>
      <c r="B584" s="29" t="s">
        <v>2029</v>
      </c>
      <c r="C584" s="29" t="s">
        <v>862</v>
      </c>
      <c r="D584" s="25" t="s">
        <v>45</v>
      </c>
      <c r="E584" s="30" t="s">
        <v>863</v>
      </c>
      <c r="F584" s="31" t="s">
        <v>76</v>
      </c>
      <c r="G584" s="32">
        <v>97.428</v>
      </c>
      <c r="H584" s="33">
        <v>0</v>
      </c>
      <c r="I584" s="34">
        <f>ROUND(ROUND(H584,2)*ROUND(G584,3),2)</f>
      </c>
      <c r="O584">
        <f>(I584*21)/100</f>
      </c>
      <c r="P584" t="s">
        <v>22</v>
      </c>
    </row>
    <row r="585" spans="1:5" ht="12.75">
      <c r="A585" s="35" t="s">
        <v>48</v>
      </c>
      <c r="E585" s="36" t="s">
        <v>45</v>
      </c>
    </row>
    <row r="586" spans="1:5" ht="38.25">
      <c r="A586" s="37" t="s">
        <v>49</v>
      </c>
      <c r="E586" s="38" t="s">
        <v>864</v>
      </c>
    </row>
    <row r="587" spans="1:5" ht="12.75">
      <c r="A587" t="s">
        <v>50</v>
      </c>
      <c r="E587" s="36" t="s">
        <v>45</v>
      </c>
    </row>
    <row r="588" spans="1:16" ht="12.75">
      <c r="A588" s="25" t="s">
        <v>43</v>
      </c>
      <c r="B588" s="29" t="s">
        <v>2030</v>
      </c>
      <c r="C588" s="29" t="s">
        <v>866</v>
      </c>
      <c r="D588" s="25" t="s">
        <v>45</v>
      </c>
      <c r="E588" s="30" t="s">
        <v>867</v>
      </c>
      <c r="F588" s="31" t="s">
        <v>76</v>
      </c>
      <c r="G588" s="32">
        <v>119.379</v>
      </c>
      <c r="H588" s="33">
        <v>0</v>
      </c>
      <c r="I588" s="34">
        <f>ROUND(ROUND(H588,2)*ROUND(G588,3),2)</f>
      </c>
      <c r="O588">
        <f>(I588*21)/100</f>
      </c>
      <c r="P588" t="s">
        <v>22</v>
      </c>
    </row>
    <row r="589" spans="1:5" ht="12.75">
      <c r="A589" s="35" t="s">
        <v>48</v>
      </c>
      <c r="E589" s="36" t="s">
        <v>45</v>
      </c>
    </row>
    <row r="590" spans="1:5" ht="51">
      <c r="A590" s="37" t="s">
        <v>49</v>
      </c>
      <c r="E590" s="38" t="s">
        <v>868</v>
      </c>
    </row>
    <row r="591" spans="1:5" ht="12.75">
      <c r="A591" t="s">
        <v>50</v>
      </c>
      <c r="E591" s="36" t="s">
        <v>45</v>
      </c>
    </row>
    <row r="592" spans="1:16" ht="12.75">
      <c r="A592" s="25" t="s">
        <v>43</v>
      </c>
      <c r="B592" s="29" t="s">
        <v>2031</v>
      </c>
      <c r="C592" s="29" t="s">
        <v>870</v>
      </c>
      <c r="D592" s="25" t="s">
        <v>45</v>
      </c>
      <c r="E592" s="30" t="s">
        <v>2032</v>
      </c>
      <c r="F592" s="31" t="s">
        <v>61</v>
      </c>
      <c r="G592" s="32">
        <v>2</v>
      </c>
      <c r="H592" s="33">
        <v>0</v>
      </c>
      <c r="I592" s="34">
        <f>ROUND(ROUND(H592,2)*ROUND(G592,3),2)</f>
      </c>
      <c r="O592">
        <f>(I592*21)/100</f>
      </c>
      <c r="P592" t="s">
        <v>22</v>
      </c>
    </row>
    <row r="593" spans="1:5" ht="12.75">
      <c r="A593" s="35" t="s">
        <v>48</v>
      </c>
      <c r="E593" s="36" t="s">
        <v>45</v>
      </c>
    </row>
    <row r="594" spans="1:5" ht="12.75">
      <c r="A594" s="37" t="s">
        <v>49</v>
      </c>
      <c r="E594" s="38" t="s">
        <v>45</v>
      </c>
    </row>
    <row r="595" spans="1:5" ht="12.75">
      <c r="A595" t="s">
        <v>50</v>
      </c>
      <c r="E595" s="36" t="s">
        <v>872</v>
      </c>
    </row>
    <row r="596" spans="1:16" ht="12.75">
      <c r="A596" s="25" t="s">
        <v>43</v>
      </c>
      <c r="B596" s="29" t="s">
        <v>2033</v>
      </c>
      <c r="C596" s="29" t="s">
        <v>874</v>
      </c>
      <c r="D596" s="25" t="s">
        <v>45</v>
      </c>
      <c r="E596" s="30" t="s">
        <v>875</v>
      </c>
      <c r="F596" s="31" t="s">
        <v>190</v>
      </c>
      <c r="G596" s="32">
        <v>37.8</v>
      </c>
      <c r="H596" s="33">
        <v>0</v>
      </c>
      <c r="I596" s="34">
        <f>ROUND(ROUND(H596,2)*ROUND(G596,3),2)</f>
      </c>
      <c r="O596">
        <f>(I596*21)/100</f>
      </c>
      <c r="P596" t="s">
        <v>22</v>
      </c>
    </row>
    <row r="597" spans="1:5" ht="12.75">
      <c r="A597" s="35" t="s">
        <v>48</v>
      </c>
      <c r="E597" s="36" t="s">
        <v>45</v>
      </c>
    </row>
    <row r="598" spans="1:5" ht="25.5">
      <c r="A598" s="37" t="s">
        <v>49</v>
      </c>
      <c r="E598" s="38" t="s">
        <v>854</v>
      </c>
    </row>
    <row r="599" spans="1:5" ht="12.75">
      <c r="A599" t="s">
        <v>50</v>
      </c>
      <c r="E599" s="36" t="s">
        <v>876</v>
      </c>
    </row>
    <row r="600" spans="1:16" ht="12.75">
      <c r="A600" s="25" t="s">
        <v>43</v>
      </c>
      <c r="B600" s="29" t="s">
        <v>2034</v>
      </c>
      <c r="C600" s="29" t="s">
        <v>874</v>
      </c>
      <c r="D600" s="25" t="s">
        <v>14</v>
      </c>
      <c r="E600" s="30" t="s">
        <v>878</v>
      </c>
      <c r="F600" s="31" t="s">
        <v>190</v>
      </c>
      <c r="G600" s="32">
        <v>305.742</v>
      </c>
      <c r="H600" s="33">
        <v>0</v>
      </c>
      <c r="I600" s="34">
        <f>ROUND(ROUND(H600,2)*ROUND(G600,3),2)</f>
      </c>
      <c r="O600">
        <f>(I600*21)/100</f>
      </c>
      <c r="P600" t="s">
        <v>22</v>
      </c>
    </row>
    <row r="601" spans="1:5" ht="12.75">
      <c r="A601" s="35" t="s">
        <v>48</v>
      </c>
      <c r="E601" s="36" t="s">
        <v>45</v>
      </c>
    </row>
    <row r="602" spans="1:5" ht="127.5">
      <c r="A602" s="37" t="s">
        <v>49</v>
      </c>
      <c r="E602" s="38" t="s">
        <v>879</v>
      </c>
    </row>
    <row r="603" spans="1:5" ht="12.75">
      <c r="A603" t="s">
        <v>50</v>
      </c>
      <c r="E603" s="36" t="s">
        <v>876</v>
      </c>
    </row>
    <row r="604" spans="1:16" ht="12.75">
      <c r="A604" s="25" t="s">
        <v>43</v>
      </c>
      <c r="B604" s="29" t="s">
        <v>2035</v>
      </c>
      <c r="C604" s="29" t="s">
        <v>2036</v>
      </c>
      <c r="D604" s="25" t="s">
        <v>45</v>
      </c>
      <c r="E604" s="30" t="s">
        <v>2037</v>
      </c>
      <c r="F604" s="31" t="s">
        <v>190</v>
      </c>
      <c r="G604" s="32">
        <v>136.109</v>
      </c>
      <c r="H604" s="33">
        <v>0</v>
      </c>
      <c r="I604" s="34">
        <f>ROUND(ROUND(H604,2)*ROUND(G604,3),2)</f>
      </c>
      <c r="O604">
        <f>(I604*21)/100</f>
      </c>
      <c r="P604" t="s">
        <v>22</v>
      </c>
    </row>
    <row r="605" spans="1:5" ht="12.75">
      <c r="A605" s="35" t="s">
        <v>48</v>
      </c>
      <c r="E605" s="36" t="s">
        <v>45</v>
      </c>
    </row>
    <row r="606" spans="1:5" ht="25.5">
      <c r="A606" s="37" t="s">
        <v>49</v>
      </c>
      <c r="E606" s="38" t="s">
        <v>887</v>
      </c>
    </row>
    <row r="607" spans="1:5" ht="12.75">
      <c r="A607" t="s">
        <v>50</v>
      </c>
      <c r="E607" s="36" t="s">
        <v>45</v>
      </c>
    </row>
    <row r="608" spans="1:16" ht="12.75">
      <c r="A608" s="25" t="s">
        <v>43</v>
      </c>
      <c r="B608" s="29" t="s">
        <v>2038</v>
      </c>
      <c r="C608" s="29" t="s">
        <v>881</v>
      </c>
      <c r="D608" s="25" t="s">
        <v>45</v>
      </c>
      <c r="E608" s="30" t="s">
        <v>882</v>
      </c>
      <c r="F608" s="31" t="s">
        <v>190</v>
      </c>
      <c r="G608" s="32">
        <v>334.885</v>
      </c>
      <c r="H608" s="33">
        <v>0</v>
      </c>
      <c r="I608" s="34">
        <f>ROUND(ROUND(H608,2)*ROUND(G608,3),2)</f>
      </c>
      <c r="O608">
        <f>(I608*21)/100</f>
      </c>
      <c r="P608" t="s">
        <v>22</v>
      </c>
    </row>
    <row r="609" spans="1:5" ht="12.75">
      <c r="A609" s="35" t="s">
        <v>48</v>
      </c>
      <c r="E609" s="36" t="s">
        <v>45</v>
      </c>
    </row>
    <row r="610" spans="1:5" ht="76.5">
      <c r="A610" s="37" t="s">
        <v>49</v>
      </c>
      <c r="E610" s="38" t="s">
        <v>883</v>
      </c>
    </row>
    <row r="611" spans="1:5" ht="12.75">
      <c r="A611" t="s">
        <v>50</v>
      </c>
      <c r="E611" s="36" t="s">
        <v>876</v>
      </c>
    </row>
    <row r="612" spans="1:16" ht="12.75">
      <c r="A612" s="25" t="s">
        <v>43</v>
      </c>
      <c r="B612" s="29" t="s">
        <v>2039</v>
      </c>
      <c r="C612" s="29" t="s">
        <v>885</v>
      </c>
      <c r="D612" s="25" t="s">
        <v>45</v>
      </c>
      <c r="E612" s="30" t="s">
        <v>886</v>
      </c>
      <c r="F612" s="31" t="s">
        <v>190</v>
      </c>
      <c r="G612" s="32">
        <v>136.109</v>
      </c>
      <c r="H612" s="33">
        <v>0</v>
      </c>
      <c r="I612" s="34">
        <f>ROUND(ROUND(H612,2)*ROUND(G612,3),2)</f>
      </c>
      <c r="O612">
        <f>(I612*21)/100</f>
      </c>
      <c r="P612" t="s">
        <v>22</v>
      </c>
    </row>
    <row r="613" spans="1:5" ht="12.75">
      <c r="A613" s="35" t="s">
        <v>48</v>
      </c>
      <c r="E613" s="36" t="s">
        <v>45</v>
      </c>
    </row>
    <row r="614" spans="1:5" ht="25.5">
      <c r="A614" s="37" t="s">
        <v>49</v>
      </c>
      <c r="E614" s="38" t="s">
        <v>887</v>
      </c>
    </row>
    <row r="615" spans="1:5" ht="12.75">
      <c r="A615" t="s">
        <v>50</v>
      </c>
      <c r="E615" s="36" t="s">
        <v>45</v>
      </c>
    </row>
    <row r="616" spans="1:16" ht="12.75">
      <c r="A616" s="25" t="s">
        <v>43</v>
      </c>
      <c r="B616" s="29" t="s">
        <v>2040</v>
      </c>
      <c r="C616" s="29" t="s">
        <v>889</v>
      </c>
      <c r="D616" s="25" t="s">
        <v>45</v>
      </c>
      <c r="E616" s="30" t="s">
        <v>890</v>
      </c>
      <c r="F616" s="31" t="s">
        <v>190</v>
      </c>
      <c r="G616" s="32">
        <v>119.273</v>
      </c>
      <c r="H616" s="33">
        <v>0</v>
      </c>
      <c r="I616" s="34">
        <f>ROUND(ROUND(H616,2)*ROUND(G616,3),2)</f>
      </c>
      <c r="O616">
        <f>(I616*21)/100</f>
      </c>
      <c r="P616" t="s">
        <v>22</v>
      </c>
    </row>
    <row r="617" spans="1:5" ht="12.75">
      <c r="A617" s="35" t="s">
        <v>48</v>
      </c>
      <c r="E617" s="36" t="s">
        <v>45</v>
      </c>
    </row>
    <row r="618" spans="1:5" ht="76.5">
      <c r="A618" s="37" t="s">
        <v>49</v>
      </c>
      <c r="E618" s="38" t="s">
        <v>891</v>
      </c>
    </row>
    <row r="619" spans="1:5" ht="12.75">
      <c r="A619" t="s">
        <v>50</v>
      </c>
      <c r="E619" s="36" t="s">
        <v>892</v>
      </c>
    </row>
    <row r="620" spans="1:16" ht="12.75">
      <c r="A620" s="25" t="s">
        <v>43</v>
      </c>
      <c r="B620" s="29" t="s">
        <v>2041</v>
      </c>
      <c r="C620" s="29" t="s">
        <v>894</v>
      </c>
      <c r="D620" s="25" t="s">
        <v>45</v>
      </c>
      <c r="E620" s="30" t="s">
        <v>895</v>
      </c>
      <c r="F620" s="31" t="s">
        <v>190</v>
      </c>
      <c r="G620" s="32">
        <v>119.273</v>
      </c>
      <c r="H620" s="33">
        <v>0</v>
      </c>
      <c r="I620" s="34">
        <f>ROUND(ROUND(H620,2)*ROUND(G620,3),2)</f>
      </c>
      <c r="O620">
        <f>(I620*21)/100</f>
      </c>
      <c r="P620" t="s">
        <v>22</v>
      </c>
    </row>
    <row r="621" spans="1:5" ht="12.75">
      <c r="A621" s="35" t="s">
        <v>48</v>
      </c>
      <c r="E621" s="36" t="s">
        <v>45</v>
      </c>
    </row>
    <row r="622" spans="1:5" ht="76.5">
      <c r="A622" s="37" t="s">
        <v>49</v>
      </c>
      <c r="E622" s="38" t="s">
        <v>891</v>
      </c>
    </row>
    <row r="623" spans="1:5" ht="12.75">
      <c r="A623" t="s">
        <v>50</v>
      </c>
      <c r="E623" s="36" t="s">
        <v>850</v>
      </c>
    </row>
    <row r="624" spans="1:16" ht="12.75">
      <c r="A624" s="25" t="s">
        <v>43</v>
      </c>
      <c r="B624" s="29" t="s">
        <v>2042</v>
      </c>
      <c r="C624" s="29" t="s">
        <v>897</v>
      </c>
      <c r="D624" s="25" t="s">
        <v>45</v>
      </c>
      <c r="E624" s="30" t="s">
        <v>898</v>
      </c>
      <c r="F624" s="31" t="s">
        <v>190</v>
      </c>
      <c r="G624" s="32">
        <v>110.115</v>
      </c>
      <c r="H624" s="33">
        <v>0</v>
      </c>
      <c r="I624" s="34">
        <f>ROUND(ROUND(H624,2)*ROUND(G624,3),2)</f>
      </c>
      <c r="O624">
        <f>(I624*21)/100</f>
      </c>
      <c r="P624" t="s">
        <v>22</v>
      </c>
    </row>
    <row r="625" spans="1:5" ht="12.75">
      <c r="A625" s="35" t="s">
        <v>48</v>
      </c>
      <c r="E625" s="36" t="s">
        <v>45</v>
      </c>
    </row>
    <row r="626" spans="1:5" ht="102">
      <c r="A626" s="37" t="s">
        <v>49</v>
      </c>
      <c r="E626" s="38" t="s">
        <v>899</v>
      </c>
    </row>
    <row r="627" spans="1:5" ht="12.75">
      <c r="A627" t="s">
        <v>50</v>
      </c>
      <c r="E627" s="36" t="s">
        <v>900</v>
      </c>
    </row>
    <row r="628" spans="1:16" ht="12.75">
      <c r="A628" s="25" t="s">
        <v>43</v>
      </c>
      <c r="B628" s="29" t="s">
        <v>2043</v>
      </c>
      <c r="C628" s="29" t="s">
        <v>902</v>
      </c>
      <c r="D628" s="25" t="s">
        <v>45</v>
      </c>
      <c r="E628" s="30" t="s">
        <v>903</v>
      </c>
      <c r="F628" s="31" t="s">
        <v>76</v>
      </c>
      <c r="G628" s="32">
        <v>104.8</v>
      </c>
      <c r="H628" s="33">
        <v>0</v>
      </c>
      <c r="I628" s="34">
        <f>ROUND(ROUND(H628,2)*ROUND(G628,3),2)</f>
      </c>
      <c r="O628">
        <f>(I628*21)/100</f>
      </c>
      <c r="P628" t="s">
        <v>22</v>
      </c>
    </row>
    <row r="629" spans="1:5" ht="12.75">
      <c r="A629" s="35" t="s">
        <v>48</v>
      </c>
      <c r="E629" s="36" t="s">
        <v>45</v>
      </c>
    </row>
    <row r="630" spans="1:5" ht="25.5">
      <c r="A630" s="37" t="s">
        <v>49</v>
      </c>
      <c r="E630" s="38" t="s">
        <v>904</v>
      </c>
    </row>
    <row r="631" spans="1:5" ht="12.75">
      <c r="A631" t="s">
        <v>50</v>
      </c>
      <c r="E631" s="36" t="s">
        <v>905</v>
      </c>
    </row>
    <row r="632" spans="1:16" ht="12.75">
      <c r="A632" s="25" t="s">
        <v>43</v>
      </c>
      <c r="B632" s="29" t="s">
        <v>2044</v>
      </c>
      <c r="C632" s="29" t="s">
        <v>907</v>
      </c>
      <c r="D632" s="25" t="s">
        <v>45</v>
      </c>
      <c r="E632" s="30" t="s">
        <v>908</v>
      </c>
      <c r="F632" s="31" t="s">
        <v>835</v>
      </c>
      <c r="G632" s="32">
        <v>0</v>
      </c>
      <c r="H632" s="33">
        <v>0</v>
      </c>
      <c r="I632" s="34">
        <f>ROUND(ROUND(H632,2)*ROUND(G632,3),2)</f>
      </c>
      <c r="O632">
        <f>(I632*21)/100</f>
      </c>
      <c r="P632" t="s">
        <v>22</v>
      </c>
    </row>
    <row r="633" spans="1:5" ht="12.75">
      <c r="A633" s="35" t="s">
        <v>48</v>
      </c>
      <c r="E633" s="36" t="s">
        <v>45</v>
      </c>
    </row>
    <row r="634" spans="1:5" ht="12.75">
      <c r="A634" s="37" t="s">
        <v>49</v>
      </c>
      <c r="E634" s="38" t="s">
        <v>45</v>
      </c>
    </row>
    <row r="635" spans="1:5" ht="12.75">
      <c r="A635" t="s">
        <v>50</v>
      </c>
      <c r="E635" s="36" t="s">
        <v>45</v>
      </c>
    </row>
    <row r="636" spans="1:18" ht="12.75" customHeight="1">
      <c r="A636" s="6" t="s">
        <v>41</v>
      </c>
      <c r="B636" s="6"/>
      <c r="C636" s="40" t="s">
        <v>909</v>
      </c>
      <c r="D636" s="6"/>
      <c r="E636" s="27" t="s">
        <v>910</v>
      </c>
      <c r="F636" s="6"/>
      <c r="G636" s="6"/>
      <c r="H636" s="6"/>
      <c r="I636" s="41">
        <f>0+Q636</f>
      </c>
      <c r="O636">
        <f>0+R636</f>
      </c>
      <c r="Q636">
        <f>0+I637+I641+I645+I649+I653+I657+I661+I665+I669+I673+I677+I681+I685+I689+I693+I697+I701+I705</f>
      </c>
      <c r="R636">
        <f>0+O637+O641+O645+O649+O653+O657+O661+O665+O669+O673+O677+O681+O685+O689+O693+O697+O701+O705</f>
      </c>
    </row>
    <row r="637" spans="1:16" ht="12.75">
      <c r="A637" s="25" t="s">
        <v>43</v>
      </c>
      <c r="B637" s="29" t="s">
        <v>2045</v>
      </c>
      <c r="C637" s="29" t="s">
        <v>912</v>
      </c>
      <c r="D637" s="25" t="s">
        <v>45</v>
      </c>
      <c r="E637" s="30" t="s">
        <v>913</v>
      </c>
      <c r="F637" s="31" t="s">
        <v>47</v>
      </c>
      <c r="G637" s="32">
        <v>8.863</v>
      </c>
      <c r="H637" s="33">
        <v>0</v>
      </c>
      <c r="I637" s="34">
        <f>ROUND(ROUND(H637,2)*ROUND(G637,3),2)</f>
      </c>
      <c r="O637">
        <f>(I637*21)/100</f>
      </c>
      <c r="P637" t="s">
        <v>22</v>
      </c>
    </row>
    <row r="638" spans="1:5" ht="12.75">
      <c r="A638" s="35" t="s">
        <v>48</v>
      </c>
      <c r="E638" s="36" t="s">
        <v>45</v>
      </c>
    </row>
    <row r="639" spans="1:5" ht="12.75">
      <c r="A639" s="37" t="s">
        <v>49</v>
      </c>
      <c r="E639" s="38" t="s">
        <v>914</v>
      </c>
    </row>
    <row r="640" spans="1:5" ht="12.75">
      <c r="A640" t="s">
        <v>50</v>
      </c>
      <c r="E640" s="36" t="s">
        <v>45</v>
      </c>
    </row>
    <row r="641" spans="1:16" ht="12.75">
      <c r="A641" s="25" t="s">
        <v>43</v>
      </c>
      <c r="B641" s="29" t="s">
        <v>2046</v>
      </c>
      <c r="C641" s="29" t="s">
        <v>839</v>
      </c>
      <c r="D641" s="25" t="s">
        <v>45</v>
      </c>
      <c r="E641" s="30" t="s">
        <v>840</v>
      </c>
      <c r="F641" s="31" t="s">
        <v>47</v>
      </c>
      <c r="G641" s="32">
        <v>28.942</v>
      </c>
      <c r="H641" s="33">
        <v>0</v>
      </c>
      <c r="I641" s="34">
        <f>ROUND(ROUND(H641,2)*ROUND(G641,3),2)</f>
      </c>
      <c r="O641">
        <f>(I641*21)/100</f>
      </c>
      <c r="P641" t="s">
        <v>22</v>
      </c>
    </row>
    <row r="642" spans="1:5" ht="12.75">
      <c r="A642" s="35" t="s">
        <v>48</v>
      </c>
      <c r="E642" s="36" t="s">
        <v>45</v>
      </c>
    </row>
    <row r="643" spans="1:5" ht="12.75">
      <c r="A643" s="37" t="s">
        <v>49</v>
      </c>
      <c r="E643" s="38" t="s">
        <v>922</v>
      </c>
    </row>
    <row r="644" spans="1:5" ht="12.75">
      <c r="A644" t="s">
        <v>50</v>
      </c>
      <c r="E644" s="36" t="s">
        <v>45</v>
      </c>
    </row>
    <row r="645" spans="1:16" ht="12.75">
      <c r="A645" s="25" t="s">
        <v>43</v>
      </c>
      <c r="B645" s="29" t="s">
        <v>2047</v>
      </c>
      <c r="C645" s="29" t="s">
        <v>839</v>
      </c>
      <c r="D645" s="25" t="s">
        <v>14</v>
      </c>
      <c r="E645" s="30" t="s">
        <v>840</v>
      </c>
      <c r="F645" s="31" t="s">
        <v>47</v>
      </c>
      <c r="G645" s="32">
        <v>2.177</v>
      </c>
      <c r="H645" s="33">
        <v>0</v>
      </c>
      <c r="I645" s="34">
        <f>ROUND(ROUND(H645,2)*ROUND(G645,3),2)</f>
      </c>
      <c r="O645">
        <f>(I645*21)/100</f>
      </c>
      <c r="P645" t="s">
        <v>22</v>
      </c>
    </row>
    <row r="646" spans="1:5" ht="12.75">
      <c r="A646" s="35" t="s">
        <v>48</v>
      </c>
      <c r="E646" s="36" t="s">
        <v>45</v>
      </c>
    </row>
    <row r="647" spans="1:5" ht="12.75">
      <c r="A647" s="37" t="s">
        <v>49</v>
      </c>
      <c r="E647" s="38" t="s">
        <v>917</v>
      </c>
    </row>
    <row r="648" spans="1:5" ht="12.75">
      <c r="A648" t="s">
        <v>50</v>
      </c>
      <c r="E648" s="36" t="s">
        <v>45</v>
      </c>
    </row>
    <row r="649" spans="1:16" ht="12.75">
      <c r="A649" s="25" t="s">
        <v>43</v>
      </c>
      <c r="B649" s="29" t="s">
        <v>2048</v>
      </c>
      <c r="C649" s="29" t="s">
        <v>839</v>
      </c>
      <c r="D649" s="25" t="s">
        <v>22</v>
      </c>
      <c r="E649" s="30" t="s">
        <v>919</v>
      </c>
      <c r="F649" s="31" t="s">
        <v>47</v>
      </c>
      <c r="G649" s="32">
        <v>14.322</v>
      </c>
      <c r="H649" s="33">
        <v>0</v>
      </c>
      <c r="I649" s="34">
        <f>ROUND(ROUND(H649,2)*ROUND(G649,3),2)</f>
      </c>
      <c r="O649">
        <f>(I649*21)/100</f>
      </c>
      <c r="P649" t="s">
        <v>22</v>
      </c>
    </row>
    <row r="650" spans="1:5" ht="12.75">
      <c r="A650" s="35" t="s">
        <v>48</v>
      </c>
      <c r="E650" s="36" t="s">
        <v>45</v>
      </c>
    </row>
    <row r="651" spans="1:5" ht="25.5">
      <c r="A651" s="37" t="s">
        <v>49</v>
      </c>
      <c r="E651" s="38" t="s">
        <v>2049</v>
      </c>
    </row>
    <row r="652" spans="1:5" ht="12.75">
      <c r="A652" t="s">
        <v>50</v>
      </c>
      <c r="E652" s="36" t="s">
        <v>45</v>
      </c>
    </row>
    <row r="653" spans="1:16" ht="12.75">
      <c r="A653" s="25" t="s">
        <v>43</v>
      </c>
      <c r="B653" s="29" t="s">
        <v>2050</v>
      </c>
      <c r="C653" s="29" t="s">
        <v>839</v>
      </c>
      <c r="D653" s="25" t="s">
        <v>21</v>
      </c>
      <c r="E653" s="30" t="s">
        <v>840</v>
      </c>
      <c r="F653" s="31" t="s">
        <v>47</v>
      </c>
      <c r="G653" s="32">
        <v>8.379</v>
      </c>
      <c r="H653" s="33">
        <v>0</v>
      </c>
      <c r="I653" s="34">
        <f>ROUND(ROUND(H653,2)*ROUND(G653,3),2)</f>
      </c>
      <c r="O653">
        <f>(I653*21)/100</f>
      </c>
      <c r="P653" t="s">
        <v>22</v>
      </c>
    </row>
    <row r="654" spans="1:5" ht="12.75">
      <c r="A654" s="35" t="s">
        <v>48</v>
      </c>
      <c r="E654" s="36" t="s">
        <v>45</v>
      </c>
    </row>
    <row r="655" spans="1:5" ht="12.75">
      <c r="A655" s="37" t="s">
        <v>49</v>
      </c>
      <c r="E655" s="38" t="s">
        <v>924</v>
      </c>
    </row>
    <row r="656" spans="1:5" ht="12.75">
      <c r="A656" t="s">
        <v>50</v>
      </c>
      <c r="E656" s="36" t="s">
        <v>45</v>
      </c>
    </row>
    <row r="657" spans="1:16" ht="12.75">
      <c r="A657" s="25" t="s">
        <v>43</v>
      </c>
      <c r="B657" s="29" t="s">
        <v>2051</v>
      </c>
      <c r="C657" s="29" t="s">
        <v>926</v>
      </c>
      <c r="D657" s="25" t="s">
        <v>45</v>
      </c>
      <c r="E657" s="30" t="s">
        <v>927</v>
      </c>
      <c r="F657" s="31" t="s">
        <v>47</v>
      </c>
      <c r="G657" s="32">
        <v>0.531</v>
      </c>
      <c r="H657" s="33">
        <v>0</v>
      </c>
      <c r="I657" s="34">
        <f>ROUND(ROUND(H657,2)*ROUND(G657,3),2)</f>
      </c>
      <c r="O657">
        <f>(I657*21)/100</f>
      </c>
      <c r="P657" t="s">
        <v>22</v>
      </c>
    </row>
    <row r="658" spans="1:5" ht="12.75">
      <c r="A658" s="35" t="s">
        <v>48</v>
      </c>
      <c r="E658" s="36" t="s">
        <v>45</v>
      </c>
    </row>
    <row r="659" spans="1:5" ht="12.75">
      <c r="A659" s="37" t="s">
        <v>49</v>
      </c>
      <c r="E659" s="38" t="s">
        <v>2052</v>
      </c>
    </row>
    <row r="660" spans="1:5" ht="12.75">
      <c r="A660" t="s">
        <v>50</v>
      </c>
      <c r="E660" s="36" t="s">
        <v>45</v>
      </c>
    </row>
    <row r="661" spans="1:16" ht="12.75">
      <c r="A661" s="25" t="s">
        <v>43</v>
      </c>
      <c r="B661" s="29" t="s">
        <v>2053</v>
      </c>
      <c r="C661" s="29" t="s">
        <v>930</v>
      </c>
      <c r="D661" s="25" t="s">
        <v>45</v>
      </c>
      <c r="E661" s="30" t="s">
        <v>931</v>
      </c>
      <c r="F661" s="31" t="s">
        <v>190</v>
      </c>
      <c r="G661" s="32">
        <v>12.22</v>
      </c>
      <c r="H661" s="33">
        <v>0</v>
      </c>
      <c r="I661" s="34">
        <f>ROUND(ROUND(H661,2)*ROUND(G661,3),2)</f>
      </c>
      <c r="O661">
        <f>(I661*21)/100</f>
      </c>
      <c r="P661" t="s">
        <v>22</v>
      </c>
    </row>
    <row r="662" spans="1:5" ht="12.75">
      <c r="A662" s="35" t="s">
        <v>48</v>
      </c>
      <c r="E662" s="36" t="s">
        <v>45</v>
      </c>
    </row>
    <row r="663" spans="1:5" ht="25.5">
      <c r="A663" s="37" t="s">
        <v>49</v>
      </c>
      <c r="E663" s="38" t="s">
        <v>932</v>
      </c>
    </row>
    <row r="664" spans="1:5" ht="12.75">
      <c r="A664" t="s">
        <v>50</v>
      </c>
      <c r="E664" s="36" t="s">
        <v>45</v>
      </c>
    </row>
    <row r="665" spans="1:16" ht="12.75">
      <c r="A665" s="25" t="s">
        <v>43</v>
      </c>
      <c r="B665" s="29" t="s">
        <v>2054</v>
      </c>
      <c r="C665" s="29" t="s">
        <v>934</v>
      </c>
      <c r="D665" s="25" t="s">
        <v>45</v>
      </c>
      <c r="E665" s="30" t="s">
        <v>935</v>
      </c>
      <c r="F665" s="31" t="s">
        <v>190</v>
      </c>
      <c r="G665" s="32">
        <v>170.126</v>
      </c>
      <c r="H665" s="33">
        <v>0</v>
      </c>
      <c r="I665" s="34">
        <f>ROUND(ROUND(H665,2)*ROUND(G665,3),2)</f>
      </c>
      <c r="O665">
        <f>(I665*21)/100</f>
      </c>
      <c r="P665" t="s">
        <v>22</v>
      </c>
    </row>
    <row r="666" spans="1:5" ht="12.75">
      <c r="A666" s="35" t="s">
        <v>48</v>
      </c>
      <c r="E666" s="36" t="s">
        <v>45</v>
      </c>
    </row>
    <row r="667" spans="1:5" ht="25.5">
      <c r="A667" s="37" t="s">
        <v>49</v>
      </c>
      <c r="E667" s="38" t="s">
        <v>2055</v>
      </c>
    </row>
    <row r="668" spans="1:5" ht="12.75">
      <c r="A668" t="s">
        <v>50</v>
      </c>
      <c r="E668" s="36" t="s">
        <v>45</v>
      </c>
    </row>
    <row r="669" spans="1:16" ht="12.75">
      <c r="A669" s="25" t="s">
        <v>43</v>
      </c>
      <c r="B669" s="29" t="s">
        <v>2056</v>
      </c>
      <c r="C669" s="29" t="s">
        <v>938</v>
      </c>
      <c r="D669" s="25" t="s">
        <v>45</v>
      </c>
      <c r="E669" s="30" t="s">
        <v>939</v>
      </c>
      <c r="F669" s="31" t="s">
        <v>190</v>
      </c>
      <c r="G669" s="32">
        <v>166.79</v>
      </c>
      <c r="H669" s="33">
        <v>0</v>
      </c>
      <c r="I669" s="34">
        <f>ROUND(ROUND(H669,2)*ROUND(G669,3),2)</f>
      </c>
      <c r="O669">
        <f>(I669*21)/100</f>
      </c>
      <c r="P669" t="s">
        <v>22</v>
      </c>
    </row>
    <row r="670" spans="1:5" ht="12.75">
      <c r="A670" s="35" t="s">
        <v>48</v>
      </c>
      <c r="E670" s="36" t="s">
        <v>45</v>
      </c>
    </row>
    <row r="671" spans="1:5" ht="63.75">
      <c r="A671" s="37" t="s">
        <v>49</v>
      </c>
      <c r="E671" s="38" t="s">
        <v>2057</v>
      </c>
    </row>
    <row r="672" spans="1:5" ht="12.75">
      <c r="A672" t="s">
        <v>50</v>
      </c>
      <c r="E672" s="36" t="s">
        <v>941</v>
      </c>
    </row>
    <row r="673" spans="1:16" ht="12.75">
      <c r="A673" s="25" t="s">
        <v>43</v>
      </c>
      <c r="B673" s="29" t="s">
        <v>2058</v>
      </c>
      <c r="C673" s="29" t="s">
        <v>943</v>
      </c>
      <c r="D673" s="25" t="s">
        <v>45</v>
      </c>
      <c r="E673" s="30" t="s">
        <v>944</v>
      </c>
      <c r="F673" s="31" t="s">
        <v>190</v>
      </c>
      <c r="G673" s="32">
        <v>177.425</v>
      </c>
      <c r="H673" s="33">
        <v>0</v>
      </c>
      <c r="I673" s="34">
        <f>ROUND(ROUND(H673,2)*ROUND(G673,3),2)</f>
      </c>
      <c r="O673">
        <f>(I673*21)/100</f>
      </c>
      <c r="P673" t="s">
        <v>22</v>
      </c>
    </row>
    <row r="674" spans="1:5" ht="12.75">
      <c r="A674" s="35" t="s">
        <v>48</v>
      </c>
      <c r="E674" s="36" t="s">
        <v>45</v>
      </c>
    </row>
    <row r="675" spans="1:5" ht="63.75">
      <c r="A675" s="37" t="s">
        <v>49</v>
      </c>
      <c r="E675" s="38" t="s">
        <v>2059</v>
      </c>
    </row>
    <row r="676" spans="1:5" ht="12.75">
      <c r="A676" t="s">
        <v>50</v>
      </c>
      <c r="E676" s="36" t="s">
        <v>45</v>
      </c>
    </row>
    <row r="677" spans="1:16" ht="12.75">
      <c r="A677" s="25" t="s">
        <v>43</v>
      </c>
      <c r="B677" s="29" t="s">
        <v>2060</v>
      </c>
      <c r="C677" s="29" t="s">
        <v>947</v>
      </c>
      <c r="D677" s="25" t="s">
        <v>45</v>
      </c>
      <c r="E677" s="30" t="s">
        <v>948</v>
      </c>
      <c r="F677" s="31" t="s">
        <v>190</v>
      </c>
      <c r="G677" s="32">
        <v>9.616</v>
      </c>
      <c r="H677" s="33">
        <v>0</v>
      </c>
      <c r="I677" s="34">
        <f>ROUND(ROUND(H677,2)*ROUND(G677,3),2)</f>
      </c>
      <c r="O677">
        <f>(I677*21)/100</f>
      </c>
      <c r="P677" t="s">
        <v>22</v>
      </c>
    </row>
    <row r="678" spans="1:5" ht="12.75">
      <c r="A678" s="35" t="s">
        <v>48</v>
      </c>
      <c r="E678" s="36" t="s">
        <v>45</v>
      </c>
    </row>
    <row r="679" spans="1:5" ht="25.5">
      <c r="A679" s="37" t="s">
        <v>49</v>
      </c>
      <c r="E679" s="38" t="s">
        <v>949</v>
      </c>
    </row>
    <row r="680" spans="1:5" ht="12.75">
      <c r="A680" t="s">
        <v>50</v>
      </c>
      <c r="E680" s="36" t="s">
        <v>950</v>
      </c>
    </row>
    <row r="681" spans="1:16" ht="12.75">
      <c r="A681" s="25" t="s">
        <v>43</v>
      </c>
      <c r="B681" s="29" t="s">
        <v>2061</v>
      </c>
      <c r="C681" s="29" t="s">
        <v>947</v>
      </c>
      <c r="D681" s="25" t="s">
        <v>14</v>
      </c>
      <c r="E681" s="30" t="s">
        <v>948</v>
      </c>
      <c r="F681" s="31" t="s">
        <v>190</v>
      </c>
      <c r="G681" s="32">
        <v>189.16</v>
      </c>
      <c r="H681" s="33">
        <v>0</v>
      </c>
      <c r="I681" s="34">
        <f>ROUND(ROUND(H681,2)*ROUND(G681,3),2)</f>
      </c>
      <c r="O681">
        <f>(I681*21)/100</f>
      </c>
      <c r="P681" t="s">
        <v>22</v>
      </c>
    </row>
    <row r="682" spans="1:5" ht="12.75">
      <c r="A682" s="35" t="s">
        <v>48</v>
      </c>
      <c r="E682" s="36" t="s">
        <v>45</v>
      </c>
    </row>
    <row r="683" spans="1:5" ht="25.5">
      <c r="A683" s="37" t="s">
        <v>49</v>
      </c>
      <c r="E683" s="38" t="s">
        <v>849</v>
      </c>
    </row>
    <row r="684" spans="1:5" ht="12.75">
      <c r="A684" t="s">
        <v>50</v>
      </c>
      <c r="E684" s="36" t="s">
        <v>952</v>
      </c>
    </row>
    <row r="685" spans="1:16" ht="12.75">
      <c r="A685" s="25" t="s">
        <v>43</v>
      </c>
      <c r="B685" s="29" t="s">
        <v>2062</v>
      </c>
      <c r="C685" s="29" t="s">
        <v>954</v>
      </c>
      <c r="D685" s="25" t="s">
        <v>45</v>
      </c>
      <c r="E685" s="30" t="s">
        <v>955</v>
      </c>
      <c r="F685" s="31" t="s">
        <v>190</v>
      </c>
      <c r="G685" s="32">
        <v>21.347</v>
      </c>
      <c r="H685" s="33">
        <v>0</v>
      </c>
      <c r="I685" s="34">
        <f>ROUND(ROUND(H685,2)*ROUND(G685,3),2)</f>
      </c>
      <c r="O685">
        <f>(I685*21)/100</f>
      </c>
      <c r="P685" t="s">
        <v>22</v>
      </c>
    </row>
    <row r="686" spans="1:5" ht="12.75">
      <c r="A686" s="35" t="s">
        <v>48</v>
      </c>
      <c r="E686" s="36" t="s">
        <v>45</v>
      </c>
    </row>
    <row r="687" spans="1:5" ht="25.5">
      <c r="A687" s="37" t="s">
        <v>49</v>
      </c>
      <c r="E687" s="38" t="s">
        <v>956</v>
      </c>
    </row>
    <row r="688" spans="1:5" ht="12.75">
      <c r="A688" t="s">
        <v>50</v>
      </c>
      <c r="E688" s="36" t="s">
        <v>45</v>
      </c>
    </row>
    <row r="689" spans="1:16" ht="12.75">
      <c r="A689" s="25" t="s">
        <v>43</v>
      </c>
      <c r="B689" s="29" t="s">
        <v>2063</v>
      </c>
      <c r="C689" s="29" t="s">
        <v>958</v>
      </c>
      <c r="D689" s="25" t="s">
        <v>45</v>
      </c>
      <c r="E689" s="30" t="s">
        <v>959</v>
      </c>
      <c r="F689" s="31" t="s">
        <v>190</v>
      </c>
      <c r="G689" s="32">
        <v>62.068</v>
      </c>
      <c r="H689" s="33">
        <v>0</v>
      </c>
      <c r="I689" s="34">
        <f>ROUND(ROUND(H689,2)*ROUND(G689,3),2)</f>
      </c>
      <c r="O689">
        <f>(I689*21)/100</f>
      </c>
      <c r="P689" t="s">
        <v>22</v>
      </c>
    </row>
    <row r="690" spans="1:5" ht="12.75">
      <c r="A690" s="35" t="s">
        <v>48</v>
      </c>
      <c r="E690" s="36" t="s">
        <v>45</v>
      </c>
    </row>
    <row r="691" spans="1:5" ht="51">
      <c r="A691" s="37" t="s">
        <v>49</v>
      </c>
      <c r="E691" s="38" t="s">
        <v>960</v>
      </c>
    </row>
    <row r="692" spans="1:5" ht="12.75">
      <c r="A692" t="s">
        <v>50</v>
      </c>
      <c r="E692" s="36" t="s">
        <v>45</v>
      </c>
    </row>
    <row r="693" spans="1:16" ht="12.75">
      <c r="A693" s="25" t="s">
        <v>43</v>
      </c>
      <c r="B693" s="29" t="s">
        <v>2064</v>
      </c>
      <c r="C693" s="29" t="s">
        <v>962</v>
      </c>
      <c r="D693" s="25" t="s">
        <v>45</v>
      </c>
      <c r="E693" s="30" t="s">
        <v>963</v>
      </c>
      <c r="F693" s="31" t="s">
        <v>190</v>
      </c>
      <c r="G693" s="32">
        <v>83.667</v>
      </c>
      <c r="H693" s="33">
        <v>0</v>
      </c>
      <c r="I693" s="34">
        <f>ROUND(ROUND(H693,2)*ROUND(G693,3),2)</f>
      </c>
      <c r="O693">
        <f>(I693*21)/100</f>
      </c>
      <c r="P693" t="s">
        <v>22</v>
      </c>
    </row>
    <row r="694" spans="1:5" ht="12.75">
      <c r="A694" s="35" t="s">
        <v>48</v>
      </c>
      <c r="E694" s="36" t="s">
        <v>45</v>
      </c>
    </row>
    <row r="695" spans="1:5" ht="140.25">
      <c r="A695" s="37" t="s">
        <v>49</v>
      </c>
      <c r="E695" s="38" t="s">
        <v>964</v>
      </c>
    </row>
    <row r="696" spans="1:5" ht="12.75">
      <c r="A696" t="s">
        <v>50</v>
      </c>
      <c r="E696" s="36" t="s">
        <v>45</v>
      </c>
    </row>
    <row r="697" spans="1:16" ht="12.75">
      <c r="A697" s="25" t="s">
        <v>43</v>
      </c>
      <c r="B697" s="29" t="s">
        <v>2065</v>
      </c>
      <c r="C697" s="29" t="s">
        <v>966</v>
      </c>
      <c r="D697" s="25" t="s">
        <v>45</v>
      </c>
      <c r="E697" s="30" t="s">
        <v>967</v>
      </c>
      <c r="F697" s="31" t="s">
        <v>190</v>
      </c>
      <c r="G697" s="32">
        <v>189.16</v>
      </c>
      <c r="H697" s="33">
        <v>0</v>
      </c>
      <c r="I697" s="34">
        <f>ROUND(ROUND(H697,2)*ROUND(G697,3),2)</f>
      </c>
      <c r="O697">
        <f>(I697*21)/100</f>
      </c>
      <c r="P697" t="s">
        <v>22</v>
      </c>
    </row>
    <row r="698" spans="1:5" ht="12.75">
      <c r="A698" s="35" t="s">
        <v>48</v>
      </c>
      <c r="E698" s="36" t="s">
        <v>45</v>
      </c>
    </row>
    <row r="699" spans="1:5" ht="25.5">
      <c r="A699" s="37" t="s">
        <v>49</v>
      </c>
      <c r="E699" s="38" t="s">
        <v>849</v>
      </c>
    </row>
    <row r="700" spans="1:5" ht="12.75">
      <c r="A700" t="s">
        <v>50</v>
      </c>
      <c r="E700" s="36" t="s">
        <v>45</v>
      </c>
    </row>
    <row r="701" spans="1:16" ht="12.75">
      <c r="A701" s="25" t="s">
        <v>43</v>
      </c>
      <c r="B701" s="29" t="s">
        <v>2066</v>
      </c>
      <c r="C701" s="29" t="s">
        <v>969</v>
      </c>
      <c r="D701" s="25" t="s">
        <v>45</v>
      </c>
      <c r="E701" s="30" t="s">
        <v>970</v>
      </c>
      <c r="F701" s="31" t="s">
        <v>190</v>
      </c>
      <c r="G701" s="32">
        <v>173.089</v>
      </c>
      <c r="H701" s="33">
        <v>0</v>
      </c>
      <c r="I701" s="34">
        <f>ROUND(ROUND(H701,2)*ROUND(G701,3),2)</f>
      </c>
      <c r="O701">
        <f>(I701*21)/100</f>
      </c>
      <c r="P701" t="s">
        <v>22</v>
      </c>
    </row>
    <row r="702" spans="1:5" ht="12.75">
      <c r="A702" s="35" t="s">
        <v>48</v>
      </c>
      <c r="E702" s="36" t="s">
        <v>45</v>
      </c>
    </row>
    <row r="703" spans="1:5" ht="51">
      <c r="A703" s="37" t="s">
        <v>49</v>
      </c>
      <c r="E703" s="38" t="s">
        <v>2067</v>
      </c>
    </row>
    <row r="704" spans="1:5" ht="12.75">
      <c r="A704" t="s">
        <v>50</v>
      </c>
      <c r="E704" s="36" t="s">
        <v>972</v>
      </c>
    </row>
    <row r="705" spans="1:16" ht="12.75">
      <c r="A705" s="25" t="s">
        <v>43</v>
      </c>
      <c r="B705" s="29" t="s">
        <v>2068</v>
      </c>
      <c r="C705" s="29" t="s">
        <v>974</v>
      </c>
      <c r="D705" s="25" t="s">
        <v>45</v>
      </c>
      <c r="E705" s="30" t="s">
        <v>975</v>
      </c>
      <c r="F705" s="31" t="s">
        <v>835</v>
      </c>
      <c r="G705" s="32">
        <v>0</v>
      </c>
      <c r="H705" s="33">
        <v>0</v>
      </c>
      <c r="I705" s="34">
        <f>ROUND(ROUND(H705,2)*ROUND(G705,3),2)</f>
      </c>
      <c r="O705">
        <f>(I705*21)/100</f>
      </c>
      <c r="P705" t="s">
        <v>22</v>
      </c>
    </row>
    <row r="706" spans="1:5" ht="12.75">
      <c r="A706" s="35" t="s">
        <v>48</v>
      </c>
      <c r="E706" s="36" t="s">
        <v>45</v>
      </c>
    </row>
    <row r="707" spans="1:5" ht="12.75">
      <c r="A707" s="37" t="s">
        <v>49</v>
      </c>
      <c r="E707" s="38" t="s">
        <v>45</v>
      </c>
    </row>
    <row r="708" spans="1:5" ht="12.75">
      <c r="A708" t="s">
        <v>50</v>
      </c>
      <c r="E708" s="36" t="s">
        <v>45</v>
      </c>
    </row>
    <row r="709" spans="1:18" ht="12.75" customHeight="1">
      <c r="A709" s="6" t="s">
        <v>41</v>
      </c>
      <c r="B709" s="6"/>
      <c r="C709" s="40" t="s">
        <v>976</v>
      </c>
      <c r="D709" s="6"/>
      <c r="E709" s="27" t="s">
        <v>977</v>
      </c>
      <c r="F709" s="6"/>
      <c r="G709" s="6"/>
      <c r="H709" s="6"/>
      <c r="I709" s="41">
        <f>0+Q709</f>
      </c>
      <c r="O709">
        <f>0+R709</f>
      </c>
      <c r="Q709">
        <f>0+I710+I714</f>
      </c>
      <c r="R709">
        <f>0+O710+O714</f>
      </c>
    </row>
    <row r="710" spans="1:16" ht="12.75">
      <c r="A710" s="25" t="s">
        <v>43</v>
      </c>
      <c r="B710" s="29" t="s">
        <v>2069</v>
      </c>
      <c r="C710" s="29" t="s">
        <v>979</v>
      </c>
      <c r="D710" s="25" t="s">
        <v>45</v>
      </c>
      <c r="E710" s="30" t="s">
        <v>2070</v>
      </c>
      <c r="F710" s="31" t="s">
        <v>61</v>
      </c>
      <c r="G710" s="32">
        <v>4</v>
      </c>
      <c r="H710" s="33">
        <v>0</v>
      </c>
      <c r="I710" s="34">
        <f>ROUND(ROUND(H710,2)*ROUND(G710,3),2)</f>
      </c>
      <c r="O710">
        <f>(I710*21)/100</f>
      </c>
      <c r="P710" t="s">
        <v>22</v>
      </c>
    </row>
    <row r="711" spans="1:5" ht="12.75">
      <c r="A711" s="35" t="s">
        <v>48</v>
      </c>
      <c r="E711" s="36" t="s">
        <v>45</v>
      </c>
    </row>
    <row r="712" spans="1:5" ht="12.75">
      <c r="A712" s="37" t="s">
        <v>49</v>
      </c>
      <c r="E712" s="38" t="s">
        <v>45</v>
      </c>
    </row>
    <row r="713" spans="1:5" ht="12.75">
      <c r="A713" t="s">
        <v>50</v>
      </c>
      <c r="E713" s="36" t="s">
        <v>45</v>
      </c>
    </row>
    <row r="714" spans="1:16" ht="12.75">
      <c r="A714" s="25" t="s">
        <v>43</v>
      </c>
      <c r="B714" s="29" t="s">
        <v>2071</v>
      </c>
      <c r="C714" s="29" t="s">
        <v>982</v>
      </c>
      <c r="D714" s="25" t="s">
        <v>45</v>
      </c>
      <c r="E714" s="30" t="s">
        <v>983</v>
      </c>
      <c r="F714" s="31" t="s">
        <v>835</v>
      </c>
      <c r="G714" s="32">
        <v>0</v>
      </c>
      <c r="H714" s="33">
        <v>0</v>
      </c>
      <c r="I714" s="34">
        <f>ROUND(ROUND(H714,2)*ROUND(G714,3),2)</f>
      </c>
      <c r="O714">
        <f>(I714*21)/100</f>
      </c>
      <c r="P714" t="s">
        <v>22</v>
      </c>
    </row>
    <row r="715" spans="1:5" ht="12.75">
      <c r="A715" s="35" t="s">
        <v>48</v>
      </c>
      <c r="E715" s="36" t="s">
        <v>45</v>
      </c>
    </row>
    <row r="716" spans="1:5" ht="12.75">
      <c r="A716" s="37" t="s">
        <v>49</v>
      </c>
      <c r="E716" s="38" t="s">
        <v>45</v>
      </c>
    </row>
    <row r="717" spans="1:5" ht="12.75">
      <c r="A717" t="s">
        <v>50</v>
      </c>
      <c r="E717" s="36" t="s">
        <v>45</v>
      </c>
    </row>
    <row r="718" spans="1:18" ht="12.75" customHeight="1">
      <c r="A718" s="6" t="s">
        <v>41</v>
      </c>
      <c r="B718" s="6"/>
      <c r="C718" s="40" t="s">
        <v>71</v>
      </c>
      <c r="D718" s="6"/>
      <c r="E718" s="27" t="s">
        <v>984</v>
      </c>
      <c r="F718" s="6"/>
      <c r="G718" s="6"/>
      <c r="H718" s="6"/>
      <c r="I718" s="41">
        <f>0+Q718</f>
      </c>
      <c r="O718">
        <f>0+R718</f>
      </c>
      <c r="Q718">
        <f>0+I719+I723</f>
      </c>
      <c r="R718">
        <f>0+O719+O723</f>
      </c>
    </row>
    <row r="719" spans="1:16" ht="25.5">
      <c r="A719" s="25" t="s">
        <v>43</v>
      </c>
      <c r="B719" s="29" t="s">
        <v>2072</v>
      </c>
      <c r="C719" s="29" t="s">
        <v>986</v>
      </c>
      <c r="D719" s="25" t="s">
        <v>45</v>
      </c>
      <c r="E719" s="30" t="s">
        <v>2073</v>
      </c>
      <c r="F719" s="31" t="s">
        <v>988</v>
      </c>
      <c r="G719" s="32">
        <v>2</v>
      </c>
      <c r="H719" s="33">
        <v>0</v>
      </c>
      <c r="I719" s="34">
        <f>ROUND(ROUND(H719,2)*ROUND(G719,3),2)</f>
      </c>
      <c r="O719">
        <f>(I719*21)/100</f>
      </c>
      <c r="P719" t="s">
        <v>22</v>
      </c>
    </row>
    <row r="720" spans="1:5" ht="12.75">
      <c r="A720" s="35" t="s">
        <v>48</v>
      </c>
      <c r="E720" s="36" t="s">
        <v>45</v>
      </c>
    </row>
    <row r="721" spans="1:5" ht="12.75">
      <c r="A721" s="37" t="s">
        <v>49</v>
      </c>
      <c r="E721" s="38" t="s">
        <v>45</v>
      </c>
    </row>
    <row r="722" spans="1:5" ht="12.75">
      <c r="A722" t="s">
        <v>50</v>
      </c>
      <c r="E722" s="36" t="s">
        <v>989</v>
      </c>
    </row>
    <row r="723" spans="1:16" ht="12.75">
      <c r="A723" s="25" t="s">
        <v>43</v>
      </c>
      <c r="B723" s="29" t="s">
        <v>2074</v>
      </c>
      <c r="C723" s="29" t="s">
        <v>991</v>
      </c>
      <c r="D723" s="25" t="s">
        <v>45</v>
      </c>
      <c r="E723" s="30" t="s">
        <v>992</v>
      </c>
      <c r="F723" s="31" t="s">
        <v>835</v>
      </c>
      <c r="G723" s="32">
        <v>0</v>
      </c>
      <c r="H723" s="33">
        <v>0</v>
      </c>
      <c r="I723" s="34">
        <f>ROUND(ROUND(H723,2)*ROUND(G723,3),2)</f>
      </c>
      <c r="O723">
        <f>(I723*21)/100</f>
      </c>
      <c r="P723" t="s">
        <v>22</v>
      </c>
    </row>
    <row r="724" spans="1:5" ht="12.75">
      <c r="A724" s="35" t="s">
        <v>48</v>
      </c>
      <c r="E724" s="36" t="s">
        <v>45</v>
      </c>
    </row>
    <row r="725" spans="1:5" ht="12.75">
      <c r="A725" s="37" t="s">
        <v>49</v>
      </c>
      <c r="E725" s="38" t="s">
        <v>45</v>
      </c>
    </row>
    <row r="726" spans="1:5" ht="12.75">
      <c r="A726" t="s">
        <v>50</v>
      </c>
      <c r="E726" s="36" t="s">
        <v>45</v>
      </c>
    </row>
    <row r="727" spans="1:18" ht="12.75" customHeight="1">
      <c r="A727" s="6" t="s">
        <v>41</v>
      </c>
      <c r="B727" s="6"/>
      <c r="C727" s="40" t="s">
        <v>993</v>
      </c>
      <c r="D727" s="6"/>
      <c r="E727" s="27" t="s">
        <v>994</v>
      </c>
      <c r="F727" s="6"/>
      <c r="G727" s="6"/>
      <c r="H727" s="6"/>
      <c r="I727" s="41">
        <f>0+Q727</f>
      </c>
      <c r="O727">
        <f>0+R727</f>
      </c>
      <c r="Q727">
        <f>0+I728+I732+I736+I740+I744+I748+I752</f>
      </c>
      <c r="R727">
        <f>0+O728+O732+O736+O740+O744+O748+O752</f>
      </c>
    </row>
    <row r="728" spans="1:16" ht="12.75">
      <c r="A728" s="25" t="s">
        <v>43</v>
      </c>
      <c r="B728" s="29" t="s">
        <v>2075</v>
      </c>
      <c r="C728" s="29" t="s">
        <v>996</v>
      </c>
      <c r="D728" s="25" t="s">
        <v>45</v>
      </c>
      <c r="E728" s="30" t="s">
        <v>2076</v>
      </c>
      <c r="F728" s="31" t="s">
        <v>61</v>
      </c>
      <c r="G728" s="32">
        <v>1</v>
      </c>
      <c r="H728" s="33">
        <v>0</v>
      </c>
      <c r="I728" s="34">
        <f>ROUND(ROUND(H728,2)*ROUND(G728,3),2)</f>
      </c>
      <c r="O728">
        <f>(I728*21)/100</f>
      </c>
      <c r="P728" t="s">
        <v>22</v>
      </c>
    </row>
    <row r="729" spans="1:5" ht="12.75">
      <c r="A729" s="35" t="s">
        <v>48</v>
      </c>
      <c r="E729" s="36" t="s">
        <v>45</v>
      </c>
    </row>
    <row r="730" spans="1:5" ht="12.75">
      <c r="A730" s="37" t="s">
        <v>49</v>
      </c>
      <c r="E730" s="38" t="s">
        <v>45</v>
      </c>
    </row>
    <row r="731" spans="1:5" ht="12.75">
      <c r="A731" t="s">
        <v>50</v>
      </c>
      <c r="E731" s="36" t="s">
        <v>45</v>
      </c>
    </row>
    <row r="732" spans="1:16" ht="12.75">
      <c r="A732" s="25" t="s">
        <v>43</v>
      </c>
      <c r="B732" s="29" t="s">
        <v>2077</v>
      </c>
      <c r="C732" s="29" t="s">
        <v>999</v>
      </c>
      <c r="D732" s="25" t="s">
        <v>45</v>
      </c>
      <c r="E732" s="30" t="s">
        <v>2078</v>
      </c>
      <c r="F732" s="31" t="s">
        <v>61</v>
      </c>
      <c r="G732" s="32">
        <v>1</v>
      </c>
      <c r="H732" s="33">
        <v>0</v>
      </c>
      <c r="I732" s="34">
        <f>ROUND(ROUND(H732,2)*ROUND(G732,3),2)</f>
      </c>
      <c r="O732">
        <f>(I732*21)/100</f>
      </c>
      <c r="P732" t="s">
        <v>22</v>
      </c>
    </row>
    <row r="733" spans="1:5" ht="12.75">
      <c r="A733" s="35" t="s">
        <v>48</v>
      </c>
      <c r="E733" s="36" t="s">
        <v>45</v>
      </c>
    </row>
    <row r="734" spans="1:5" ht="12.75">
      <c r="A734" s="37" t="s">
        <v>49</v>
      </c>
      <c r="E734" s="38" t="s">
        <v>45</v>
      </c>
    </row>
    <row r="735" spans="1:5" ht="12.75">
      <c r="A735" t="s">
        <v>50</v>
      </c>
      <c r="E735" s="36" t="s">
        <v>45</v>
      </c>
    </row>
    <row r="736" spans="1:16" ht="12.75">
      <c r="A736" s="25" t="s">
        <v>43</v>
      </c>
      <c r="B736" s="29" t="s">
        <v>2079</v>
      </c>
      <c r="C736" s="29" t="s">
        <v>1002</v>
      </c>
      <c r="D736" s="25" t="s">
        <v>45</v>
      </c>
      <c r="E736" s="30" t="s">
        <v>2080</v>
      </c>
      <c r="F736" s="31" t="s">
        <v>61</v>
      </c>
      <c r="G736" s="32">
        <v>2</v>
      </c>
      <c r="H736" s="33">
        <v>0</v>
      </c>
      <c r="I736" s="34">
        <f>ROUND(ROUND(H736,2)*ROUND(G736,3),2)</f>
      </c>
      <c r="O736">
        <f>(I736*21)/100</f>
      </c>
      <c r="P736" t="s">
        <v>22</v>
      </c>
    </row>
    <row r="737" spans="1:5" ht="12.75">
      <c r="A737" s="35" t="s">
        <v>48</v>
      </c>
      <c r="E737" s="36" t="s">
        <v>45</v>
      </c>
    </row>
    <row r="738" spans="1:5" ht="12.75">
      <c r="A738" s="37" t="s">
        <v>49</v>
      </c>
      <c r="E738" s="38" t="s">
        <v>45</v>
      </c>
    </row>
    <row r="739" spans="1:5" ht="12.75">
      <c r="A739" t="s">
        <v>50</v>
      </c>
      <c r="E739" s="36" t="s">
        <v>45</v>
      </c>
    </row>
    <row r="740" spans="1:16" ht="12.75">
      <c r="A740" s="25" t="s">
        <v>43</v>
      </c>
      <c r="B740" s="29" t="s">
        <v>2081</v>
      </c>
      <c r="C740" s="29" t="s">
        <v>1005</v>
      </c>
      <c r="D740" s="25" t="s">
        <v>45</v>
      </c>
      <c r="E740" s="30" t="s">
        <v>2082</v>
      </c>
      <c r="F740" s="31" t="s">
        <v>61</v>
      </c>
      <c r="G740" s="32">
        <v>3</v>
      </c>
      <c r="H740" s="33">
        <v>0</v>
      </c>
      <c r="I740" s="34">
        <f>ROUND(ROUND(H740,2)*ROUND(G740,3),2)</f>
      </c>
      <c r="O740">
        <f>(I740*21)/100</f>
      </c>
      <c r="P740" t="s">
        <v>22</v>
      </c>
    </row>
    <row r="741" spans="1:5" ht="12.75">
      <c r="A741" s="35" t="s">
        <v>48</v>
      </c>
      <c r="E741" s="36" t="s">
        <v>45</v>
      </c>
    </row>
    <row r="742" spans="1:5" ht="12.75">
      <c r="A742" s="37" t="s">
        <v>49</v>
      </c>
      <c r="E742" s="38" t="s">
        <v>45</v>
      </c>
    </row>
    <row r="743" spans="1:5" ht="12.75">
      <c r="A743" t="s">
        <v>50</v>
      </c>
      <c r="E743" s="36" t="s">
        <v>45</v>
      </c>
    </row>
    <row r="744" spans="1:16" ht="12.75">
      <c r="A744" s="25" t="s">
        <v>43</v>
      </c>
      <c r="B744" s="29" t="s">
        <v>2083</v>
      </c>
      <c r="C744" s="29" t="s">
        <v>1008</v>
      </c>
      <c r="D744" s="25" t="s">
        <v>45</v>
      </c>
      <c r="E744" s="30" t="s">
        <v>2084</v>
      </c>
      <c r="F744" s="31" t="s">
        <v>61</v>
      </c>
      <c r="G744" s="32">
        <v>1</v>
      </c>
      <c r="H744" s="33">
        <v>0</v>
      </c>
      <c r="I744" s="34">
        <f>ROUND(ROUND(H744,2)*ROUND(G744,3),2)</f>
      </c>
      <c r="O744">
        <f>(I744*21)/100</f>
      </c>
      <c r="P744" t="s">
        <v>22</v>
      </c>
    </row>
    <row r="745" spans="1:5" ht="12.75">
      <c r="A745" s="35" t="s">
        <v>48</v>
      </c>
      <c r="E745" s="36" t="s">
        <v>45</v>
      </c>
    </row>
    <row r="746" spans="1:5" ht="12.75">
      <c r="A746" s="37" t="s">
        <v>49</v>
      </c>
      <c r="E746" s="38" t="s">
        <v>45</v>
      </c>
    </row>
    <row r="747" spans="1:5" ht="12.75">
      <c r="A747" t="s">
        <v>50</v>
      </c>
      <c r="E747" s="36" t="s">
        <v>45</v>
      </c>
    </row>
    <row r="748" spans="1:16" ht="12.75">
      <c r="A748" s="25" t="s">
        <v>43</v>
      </c>
      <c r="B748" s="29" t="s">
        <v>2085</v>
      </c>
      <c r="C748" s="29" t="s">
        <v>1011</v>
      </c>
      <c r="D748" s="25" t="s">
        <v>45</v>
      </c>
      <c r="E748" s="30" t="s">
        <v>1012</v>
      </c>
      <c r="F748" s="31" t="s">
        <v>61</v>
      </c>
      <c r="G748" s="32">
        <v>8</v>
      </c>
      <c r="H748" s="33">
        <v>0</v>
      </c>
      <c r="I748" s="34">
        <f>ROUND(ROUND(H748,2)*ROUND(G748,3),2)</f>
      </c>
      <c r="O748">
        <f>(I748*21)/100</f>
      </c>
      <c r="P748" t="s">
        <v>22</v>
      </c>
    </row>
    <row r="749" spans="1:5" ht="12.75">
      <c r="A749" s="35" t="s">
        <v>48</v>
      </c>
      <c r="E749" s="36" t="s">
        <v>45</v>
      </c>
    </row>
    <row r="750" spans="1:5" ht="76.5">
      <c r="A750" s="37" t="s">
        <v>49</v>
      </c>
      <c r="E750" s="38" t="s">
        <v>2086</v>
      </c>
    </row>
    <row r="751" spans="1:5" ht="12.75">
      <c r="A751" t="s">
        <v>50</v>
      </c>
      <c r="E751" s="36" t="s">
        <v>45</v>
      </c>
    </row>
    <row r="752" spans="1:16" ht="12.75">
      <c r="A752" s="25" t="s">
        <v>43</v>
      </c>
      <c r="B752" s="29" t="s">
        <v>2087</v>
      </c>
      <c r="C752" s="29" t="s">
        <v>1015</v>
      </c>
      <c r="D752" s="25" t="s">
        <v>45</v>
      </c>
      <c r="E752" s="30" t="s">
        <v>1016</v>
      </c>
      <c r="F752" s="31" t="s">
        <v>835</v>
      </c>
      <c r="G752" s="32">
        <v>0</v>
      </c>
      <c r="H752" s="33">
        <v>0</v>
      </c>
      <c r="I752" s="34">
        <f>ROUND(ROUND(H752,2)*ROUND(G752,3),2)</f>
      </c>
      <c r="O752">
        <f>(I752*21)/100</f>
      </c>
      <c r="P752" t="s">
        <v>22</v>
      </c>
    </row>
    <row r="753" spans="1:5" ht="12.75">
      <c r="A753" s="35" t="s">
        <v>48</v>
      </c>
      <c r="E753" s="36" t="s">
        <v>45</v>
      </c>
    </row>
    <row r="754" spans="1:5" ht="12.75">
      <c r="A754" s="37" t="s">
        <v>49</v>
      </c>
      <c r="E754" s="38" t="s">
        <v>45</v>
      </c>
    </row>
    <row r="755" spans="1:5" ht="12.75">
      <c r="A755" t="s">
        <v>50</v>
      </c>
      <c r="E755" s="36" t="s">
        <v>45</v>
      </c>
    </row>
    <row r="756" spans="1:18" ht="12.75" customHeight="1">
      <c r="A756" s="6" t="s">
        <v>41</v>
      </c>
      <c r="B756" s="6"/>
      <c r="C756" s="40" t="s">
        <v>1017</v>
      </c>
      <c r="D756" s="6"/>
      <c r="E756" s="27" t="s">
        <v>1018</v>
      </c>
      <c r="F756" s="6"/>
      <c r="G756" s="6"/>
      <c r="H756" s="6"/>
      <c r="I756" s="41">
        <f>0+Q756</f>
      </c>
      <c r="O756">
        <f>0+R756</f>
      </c>
      <c r="Q756">
        <f>0+I757+I761+I765+I769+I773</f>
      </c>
      <c r="R756">
        <f>0+O757+O761+O765+O769+O773</f>
      </c>
    </row>
    <row r="757" spans="1:16" ht="12.75">
      <c r="A757" s="25" t="s">
        <v>43</v>
      </c>
      <c r="B757" s="29" t="s">
        <v>2088</v>
      </c>
      <c r="C757" s="29" t="s">
        <v>1020</v>
      </c>
      <c r="D757" s="25" t="s">
        <v>45</v>
      </c>
      <c r="E757" s="30" t="s">
        <v>1021</v>
      </c>
      <c r="F757" s="31" t="s">
        <v>190</v>
      </c>
      <c r="G757" s="32">
        <v>10.578</v>
      </c>
      <c r="H757" s="33">
        <v>0</v>
      </c>
      <c r="I757" s="34">
        <f>ROUND(ROUND(H757,2)*ROUND(G757,3),2)</f>
      </c>
      <c r="O757">
        <f>(I757*21)/100</f>
      </c>
      <c r="P757" t="s">
        <v>22</v>
      </c>
    </row>
    <row r="758" spans="1:5" ht="12.75">
      <c r="A758" s="35" t="s">
        <v>48</v>
      </c>
      <c r="E758" s="36" t="s">
        <v>45</v>
      </c>
    </row>
    <row r="759" spans="1:5" ht="25.5">
      <c r="A759" s="37" t="s">
        <v>49</v>
      </c>
      <c r="E759" s="38" t="s">
        <v>1022</v>
      </c>
    </row>
    <row r="760" spans="1:5" ht="12.75">
      <c r="A760" t="s">
        <v>50</v>
      </c>
      <c r="E760" s="36" t="s">
        <v>45</v>
      </c>
    </row>
    <row r="761" spans="1:16" ht="12.75">
      <c r="A761" s="25" t="s">
        <v>43</v>
      </c>
      <c r="B761" s="29" t="s">
        <v>2089</v>
      </c>
      <c r="C761" s="29" t="s">
        <v>1024</v>
      </c>
      <c r="D761" s="25" t="s">
        <v>45</v>
      </c>
      <c r="E761" s="30" t="s">
        <v>1025</v>
      </c>
      <c r="F761" s="31" t="s">
        <v>190</v>
      </c>
      <c r="G761" s="32">
        <v>9.616</v>
      </c>
      <c r="H761" s="33">
        <v>0</v>
      </c>
      <c r="I761" s="34">
        <f>ROUND(ROUND(H761,2)*ROUND(G761,3),2)</f>
      </c>
      <c r="O761">
        <f>(I761*21)/100</f>
      </c>
      <c r="P761" t="s">
        <v>22</v>
      </c>
    </row>
    <row r="762" spans="1:5" ht="12.75">
      <c r="A762" s="35" t="s">
        <v>48</v>
      </c>
      <c r="E762" s="36" t="s">
        <v>45</v>
      </c>
    </row>
    <row r="763" spans="1:5" ht="25.5">
      <c r="A763" s="37" t="s">
        <v>49</v>
      </c>
      <c r="E763" s="38" t="s">
        <v>949</v>
      </c>
    </row>
    <row r="764" spans="1:5" ht="12.75">
      <c r="A764" t="s">
        <v>50</v>
      </c>
      <c r="E764" s="36" t="s">
        <v>45</v>
      </c>
    </row>
    <row r="765" spans="1:16" ht="12.75">
      <c r="A765" s="25" t="s">
        <v>43</v>
      </c>
      <c r="B765" s="29" t="s">
        <v>2090</v>
      </c>
      <c r="C765" s="29" t="s">
        <v>1027</v>
      </c>
      <c r="D765" s="25" t="s">
        <v>45</v>
      </c>
      <c r="E765" s="30" t="s">
        <v>1028</v>
      </c>
      <c r="F765" s="31" t="s">
        <v>190</v>
      </c>
      <c r="G765" s="32">
        <v>5.731</v>
      </c>
      <c r="H765" s="33">
        <v>0</v>
      </c>
      <c r="I765" s="34">
        <f>ROUND(ROUND(H765,2)*ROUND(G765,3),2)</f>
      </c>
      <c r="O765">
        <f>(I765*21)/100</f>
      </c>
      <c r="P765" t="s">
        <v>22</v>
      </c>
    </row>
    <row r="766" spans="1:5" ht="12.75">
      <c r="A766" s="35" t="s">
        <v>48</v>
      </c>
      <c r="E766" s="36" t="s">
        <v>45</v>
      </c>
    </row>
    <row r="767" spans="1:5" ht="51">
      <c r="A767" s="37" t="s">
        <v>49</v>
      </c>
      <c r="E767" s="38" t="s">
        <v>1029</v>
      </c>
    </row>
    <row r="768" spans="1:5" ht="12.75">
      <c r="A768" t="s">
        <v>50</v>
      </c>
      <c r="E768" s="36" t="s">
        <v>1030</v>
      </c>
    </row>
    <row r="769" spans="1:16" ht="12.75">
      <c r="A769" s="25" t="s">
        <v>43</v>
      </c>
      <c r="B769" s="29" t="s">
        <v>2091</v>
      </c>
      <c r="C769" s="29" t="s">
        <v>1032</v>
      </c>
      <c r="D769" s="25" t="s">
        <v>45</v>
      </c>
      <c r="E769" s="30" t="s">
        <v>1033</v>
      </c>
      <c r="F769" s="31" t="s">
        <v>190</v>
      </c>
      <c r="G769" s="32">
        <v>47.16</v>
      </c>
      <c r="H769" s="33">
        <v>0</v>
      </c>
      <c r="I769" s="34">
        <f>ROUND(ROUND(H769,2)*ROUND(G769,3),2)</f>
      </c>
      <c r="O769">
        <f>(I769*21)/100</f>
      </c>
      <c r="P769" t="s">
        <v>22</v>
      </c>
    </row>
    <row r="770" spans="1:5" ht="12.75">
      <c r="A770" s="35" t="s">
        <v>48</v>
      </c>
      <c r="E770" s="36" t="s">
        <v>45</v>
      </c>
    </row>
    <row r="771" spans="1:5" ht="25.5">
      <c r="A771" s="37" t="s">
        <v>49</v>
      </c>
      <c r="E771" s="38" t="s">
        <v>1034</v>
      </c>
    </row>
    <row r="772" spans="1:5" ht="12.75">
      <c r="A772" t="s">
        <v>50</v>
      </c>
      <c r="E772" s="36" t="s">
        <v>1035</v>
      </c>
    </row>
    <row r="773" spans="1:16" ht="12.75">
      <c r="A773" s="25" t="s">
        <v>43</v>
      </c>
      <c r="B773" s="29" t="s">
        <v>2092</v>
      </c>
      <c r="C773" s="29" t="s">
        <v>1037</v>
      </c>
      <c r="D773" s="25" t="s">
        <v>45</v>
      </c>
      <c r="E773" s="30" t="s">
        <v>1038</v>
      </c>
      <c r="F773" s="31" t="s">
        <v>835</v>
      </c>
      <c r="G773" s="32">
        <v>0</v>
      </c>
      <c r="H773" s="33">
        <v>0</v>
      </c>
      <c r="I773" s="34">
        <f>ROUND(ROUND(H773,2)*ROUND(G773,3),2)</f>
      </c>
      <c r="O773">
        <f>(I773*21)/100</f>
      </c>
      <c r="P773" t="s">
        <v>22</v>
      </c>
    </row>
    <row r="774" spans="1:5" ht="12.75">
      <c r="A774" s="35" t="s">
        <v>48</v>
      </c>
      <c r="E774" s="36" t="s">
        <v>45</v>
      </c>
    </row>
    <row r="775" spans="1:5" ht="12.75">
      <c r="A775" s="37" t="s">
        <v>49</v>
      </c>
      <c r="E775" s="38" t="s">
        <v>45</v>
      </c>
    </row>
    <row r="776" spans="1:5" ht="12.75">
      <c r="A776" t="s">
        <v>50</v>
      </c>
      <c r="E776" s="36" t="s">
        <v>45</v>
      </c>
    </row>
    <row r="777" spans="1:18" ht="12.75" customHeight="1">
      <c r="A777" s="6" t="s">
        <v>41</v>
      </c>
      <c r="B777" s="6"/>
      <c r="C777" s="40" t="s">
        <v>1039</v>
      </c>
      <c r="D777" s="6"/>
      <c r="E777" s="27" t="s">
        <v>1040</v>
      </c>
      <c r="F777" s="6"/>
      <c r="G777" s="6"/>
      <c r="H777" s="6"/>
      <c r="I777" s="41">
        <f>0+Q777</f>
      </c>
      <c r="O777">
        <f>0+R777</f>
      </c>
      <c r="Q777">
        <f>0+I778+I782+I786+I790+I794+I798+I802</f>
      </c>
      <c r="R777">
        <f>0+O778+O782+O786+O790+O794+O798+O802</f>
      </c>
    </row>
    <row r="778" spans="1:16" ht="25.5">
      <c r="A778" s="25" t="s">
        <v>43</v>
      </c>
      <c r="B778" s="29" t="s">
        <v>2093</v>
      </c>
      <c r="C778" s="29" t="s">
        <v>1042</v>
      </c>
      <c r="D778" s="25" t="s">
        <v>45</v>
      </c>
      <c r="E778" s="30" t="s">
        <v>2094</v>
      </c>
      <c r="F778" s="31" t="s">
        <v>76</v>
      </c>
      <c r="G778" s="32">
        <v>81</v>
      </c>
      <c r="H778" s="33">
        <v>0</v>
      </c>
      <c r="I778" s="34">
        <f>ROUND(ROUND(H778,2)*ROUND(G778,3),2)</f>
      </c>
      <c r="O778">
        <f>(I778*21)/100</f>
      </c>
      <c r="P778" t="s">
        <v>22</v>
      </c>
    </row>
    <row r="779" spans="1:5" ht="12.75">
      <c r="A779" s="35" t="s">
        <v>48</v>
      </c>
      <c r="E779" s="36" t="s">
        <v>45</v>
      </c>
    </row>
    <row r="780" spans="1:5" ht="12.75">
      <c r="A780" s="37" t="s">
        <v>49</v>
      </c>
      <c r="E780" s="38" t="s">
        <v>45</v>
      </c>
    </row>
    <row r="781" spans="1:5" ht="12.75">
      <c r="A781" t="s">
        <v>50</v>
      </c>
      <c r="E781" s="36" t="s">
        <v>45</v>
      </c>
    </row>
    <row r="782" spans="1:16" ht="25.5">
      <c r="A782" s="25" t="s">
        <v>43</v>
      </c>
      <c r="B782" s="29" t="s">
        <v>2095</v>
      </c>
      <c r="C782" s="29" t="s">
        <v>1045</v>
      </c>
      <c r="D782" s="25" t="s">
        <v>45</v>
      </c>
      <c r="E782" s="30" t="s">
        <v>2096</v>
      </c>
      <c r="F782" s="31" t="s">
        <v>76</v>
      </c>
      <c r="G782" s="32">
        <v>52</v>
      </c>
      <c r="H782" s="33">
        <v>0</v>
      </c>
      <c r="I782" s="34">
        <f>ROUND(ROUND(H782,2)*ROUND(G782,3),2)</f>
      </c>
      <c r="O782">
        <f>(I782*21)/100</f>
      </c>
      <c r="P782" t="s">
        <v>22</v>
      </c>
    </row>
    <row r="783" spans="1:5" ht="12.75">
      <c r="A783" s="35" t="s">
        <v>48</v>
      </c>
      <c r="E783" s="36" t="s">
        <v>45</v>
      </c>
    </row>
    <row r="784" spans="1:5" ht="12.75">
      <c r="A784" s="37" t="s">
        <v>49</v>
      </c>
      <c r="E784" s="38" t="s">
        <v>45</v>
      </c>
    </row>
    <row r="785" spans="1:5" ht="12.75">
      <c r="A785" t="s">
        <v>50</v>
      </c>
      <c r="E785" s="36" t="s">
        <v>45</v>
      </c>
    </row>
    <row r="786" spans="1:16" ht="25.5">
      <c r="A786" s="25" t="s">
        <v>43</v>
      </c>
      <c r="B786" s="29" t="s">
        <v>2097</v>
      </c>
      <c r="C786" s="29" t="s">
        <v>1048</v>
      </c>
      <c r="D786" s="25" t="s">
        <v>45</v>
      </c>
      <c r="E786" s="30" t="s">
        <v>2098</v>
      </c>
      <c r="F786" s="31" t="s">
        <v>76</v>
      </c>
      <c r="G786" s="32">
        <v>25.3</v>
      </c>
      <c r="H786" s="33">
        <v>0</v>
      </c>
      <c r="I786" s="34">
        <f>ROUND(ROUND(H786,2)*ROUND(G786,3),2)</f>
      </c>
      <c r="O786">
        <f>(I786*21)/100</f>
      </c>
      <c r="P786" t="s">
        <v>22</v>
      </c>
    </row>
    <row r="787" spans="1:5" ht="12.75">
      <c r="A787" s="35" t="s">
        <v>48</v>
      </c>
      <c r="E787" s="36" t="s">
        <v>45</v>
      </c>
    </row>
    <row r="788" spans="1:5" ht="12.75">
      <c r="A788" s="37" t="s">
        <v>49</v>
      </c>
      <c r="E788" s="38" t="s">
        <v>45</v>
      </c>
    </row>
    <row r="789" spans="1:5" ht="12.75">
      <c r="A789" t="s">
        <v>50</v>
      </c>
      <c r="E789" s="36" t="s">
        <v>45</v>
      </c>
    </row>
    <row r="790" spans="1:16" ht="25.5">
      <c r="A790" s="25" t="s">
        <v>43</v>
      </c>
      <c r="B790" s="29" t="s">
        <v>2099</v>
      </c>
      <c r="C790" s="29" t="s">
        <v>1051</v>
      </c>
      <c r="D790" s="25" t="s">
        <v>45</v>
      </c>
      <c r="E790" s="30" t="s">
        <v>2100</v>
      </c>
      <c r="F790" s="31" t="s">
        <v>76</v>
      </c>
      <c r="G790" s="32">
        <v>9.5</v>
      </c>
      <c r="H790" s="33">
        <v>0</v>
      </c>
      <c r="I790" s="34">
        <f>ROUND(ROUND(H790,2)*ROUND(G790,3),2)</f>
      </c>
      <c r="O790">
        <f>(I790*21)/100</f>
      </c>
      <c r="P790" t="s">
        <v>22</v>
      </c>
    </row>
    <row r="791" spans="1:5" ht="12.75">
      <c r="A791" s="35" t="s">
        <v>48</v>
      </c>
      <c r="E791" s="36" t="s">
        <v>45</v>
      </c>
    </row>
    <row r="792" spans="1:5" ht="12.75">
      <c r="A792" s="37" t="s">
        <v>49</v>
      </c>
      <c r="E792" s="38" t="s">
        <v>45</v>
      </c>
    </row>
    <row r="793" spans="1:5" ht="12.75">
      <c r="A793" t="s">
        <v>50</v>
      </c>
      <c r="E793" s="36" t="s">
        <v>45</v>
      </c>
    </row>
    <row r="794" spans="1:16" ht="25.5">
      <c r="A794" s="25" t="s">
        <v>43</v>
      </c>
      <c r="B794" s="29" t="s">
        <v>2101</v>
      </c>
      <c r="C794" s="29" t="s">
        <v>1051</v>
      </c>
      <c r="D794" s="25" t="s">
        <v>14</v>
      </c>
      <c r="E794" s="30" t="s">
        <v>2102</v>
      </c>
      <c r="F794" s="31" t="s">
        <v>76</v>
      </c>
      <c r="G794" s="32">
        <v>5.7</v>
      </c>
      <c r="H794" s="33">
        <v>0</v>
      </c>
      <c r="I794" s="34">
        <f>ROUND(ROUND(H794,2)*ROUND(G794,3),2)</f>
      </c>
      <c r="O794">
        <f>(I794*21)/100</f>
      </c>
      <c r="P794" t="s">
        <v>22</v>
      </c>
    </row>
    <row r="795" spans="1:5" ht="12.75">
      <c r="A795" s="35" t="s">
        <v>48</v>
      </c>
      <c r="E795" s="36" t="s">
        <v>45</v>
      </c>
    </row>
    <row r="796" spans="1:5" ht="12.75">
      <c r="A796" s="37" t="s">
        <v>49</v>
      </c>
      <c r="E796" s="38" t="s">
        <v>45</v>
      </c>
    </row>
    <row r="797" spans="1:5" ht="12.75">
      <c r="A797" t="s">
        <v>50</v>
      </c>
      <c r="E797" s="36" t="s">
        <v>45</v>
      </c>
    </row>
    <row r="798" spans="1:16" ht="25.5">
      <c r="A798" s="25" t="s">
        <v>43</v>
      </c>
      <c r="B798" s="29" t="s">
        <v>2103</v>
      </c>
      <c r="C798" s="29" t="s">
        <v>1059</v>
      </c>
      <c r="D798" s="25" t="s">
        <v>45</v>
      </c>
      <c r="E798" s="30" t="s">
        <v>2104</v>
      </c>
      <c r="F798" s="31" t="s">
        <v>76</v>
      </c>
      <c r="G798" s="32">
        <v>10.5</v>
      </c>
      <c r="H798" s="33">
        <v>0</v>
      </c>
      <c r="I798" s="34">
        <f>ROUND(ROUND(H798,2)*ROUND(G798,3),2)</f>
      </c>
      <c r="O798">
        <f>(I798*21)/100</f>
      </c>
      <c r="P798" t="s">
        <v>22</v>
      </c>
    </row>
    <row r="799" spans="1:5" ht="12.75">
      <c r="A799" s="35" t="s">
        <v>48</v>
      </c>
      <c r="E799" s="36" t="s">
        <v>45</v>
      </c>
    </row>
    <row r="800" spans="1:5" ht="12.75">
      <c r="A800" s="37" t="s">
        <v>49</v>
      </c>
      <c r="E800" s="38" t="s">
        <v>45</v>
      </c>
    </row>
    <row r="801" spans="1:5" ht="12.75">
      <c r="A801" t="s">
        <v>50</v>
      </c>
      <c r="E801" s="36" t="s">
        <v>45</v>
      </c>
    </row>
    <row r="802" spans="1:16" ht="12.75">
      <c r="A802" s="25" t="s">
        <v>43</v>
      </c>
      <c r="B802" s="29" t="s">
        <v>2105</v>
      </c>
      <c r="C802" s="29" t="s">
        <v>1062</v>
      </c>
      <c r="D802" s="25" t="s">
        <v>45</v>
      </c>
      <c r="E802" s="30" t="s">
        <v>1063</v>
      </c>
      <c r="F802" s="31" t="s">
        <v>835</v>
      </c>
      <c r="G802" s="32">
        <v>0</v>
      </c>
      <c r="H802" s="33">
        <v>0</v>
      </c>
      <c r="I802" s="34">
        <f>ROUND(ROUND(H802,2)*ROUND(G802,3),2)</f>
      </c>
      <c r="O802">
        <f>(I802*21)/100</f>
      </c>
      <c r="P802" t="s">
        <v>22</v>
      </c>
    </row>
    <row r="803" spans="1:5" ht="12.75">
      <c r="A803" s="35" t="s">
        <v>48</v>
      </c>
      <c r="E803" s="36" t="s">
        <v>45</v>
      </c>
    </row>
    <row r="804" spans="1:5" ht="12.75">
      <c r="A804" s="37" t="s">
        <v>49</v>
      </c>
      <c r="E804" s="38" t="s">
        <v>45</v>
      </c>
    </row>
    <row r="805" spans="1:5" ht="12.75">
      <c r="A805" t="s">
        <v>50</v>
      </c>
      <c r="E805" s="36" t="s">
        <v>45</v>
      </c>
    </row>
    <row r="806" spans="1:18" ht="12.75" customHeight="1">
      <c r="A806" s="6" t="s">
        <v>41</v>
      </c>
      <c r="B806" s="6"/>
      <c r="C806" s="40" t="s">
        <v>1064</v>
      </c>
      <c r="D806" s="6"/>
      <c r="E806" s="27" t="s">
        <v>1065</v>
      </c>
      <c r="F806" s="6"/>
      <c r="G806" s="6"/>
      <c r="H806" s="6"/>
      <c r="I806" s="41">
        <f>0+Q806</f>
      </c>
      <c r="O806">
        <f>0+R806</f>
      </c>
      <c r="Q806">
        <f>0+I807+I811+I815+I819+I823+I827+I831+I835+I839+I843+I847+I851+I855+I859+I863+I867+I871+I875+I879+I883+I887+I891+I895+I899+I903+I907+I911+I915+I919</f>
      </c>
      <c r="R806">
        <f>0+O807+O811+O815+O819+O823+O827+O831+O835+O839+O843+O847+O851+O855+O859+O863+O867+O871+O875+O879+O883+O887+O891+O895+O899+O903+O907+O911+O915+O919</f>
      </c>
    </row>
    <row r="807" spans="1:16" ht="25.5">
      <c r="A807" s="25" t="s">
        <v>43</v>
      </c>
      <c r="B807" s="29" t="s">
        <v>2106</v>
      </c>
      <c r="C807" s="29" t="s">
        <v>1067</v>
      </c>
      <c r="D807" s="25" t="s">
        <v>45</v>
      </c>
      <c r="E807" s="30" t="s">
        <v>1068</v>
      </c>
      <c r="F807" s="31" t="s">
        <v>61</v>
      </c>
      <c r="G807" s="32">
        <v>6</v>
      </c>
      <c r="H807" s="33">
        <v>0</v>
      </c>
      <c r="I807" s="34">
        <f>ROUND(ROUND(H807,2)*ROUND(G807,3),2)</f>
      </c>
      <c r="O807">
        <f>(I807*21)/100</f>
      </c>
      <c r="P807" t="s">
        <v>22</v>
      </c>
    </row>
    <row r="808" spans="1:5" ht="12.75">
      <c r="A808" s="35" t="s">
        <v>48</v>
      </c>
      <c r="E808" s="36" t="s">
        <v>45</v>
      </c>
    </row>
    <row r="809" spans="1:5" ht="12.75">
      <c r="A809" s="37" t="s">
        <v>49</v>
      </c>
      <c r="E809" s="38" t="s">
        <v>45</v>
      </c>
    </row>
    <row r="810" spans="1:5" ht="12.75">
      <c r="A810" t="s">
        <v>50</v>
      </c>
      <c r="E810" s="36" t="s">
        <v>45</v>
      </c>
    </row>
    <row r="811" spans="1:16" ht="25.5">
      <c r="A811" s="25" t="s">
        <v>43</v>
      </c>
      <c r="B811" s="29" t="s">
        <v>2107</v>
      </c>
      <c r="C811" s="29" t="s">
        <v>1070</v>
      </c>
      <c r="D811" s="25" t="s">
        <v>45</v>
      </c>
      <c r="E811" s="30" t="s">
        <v>1071</v>
      </c>
      <c r="F811" s="31" t="s">
        <v>61</v>
      </c>
      <c r="G811" s="32">
        <v>3</v>
      </c>
      <c r="H811" s="33">
        <v>0</v>
      </c>
      <c r="I811" s="34">
        <f>ROUND(ROUND(H811,2)*ROUND(G811,3),2)</f>
      </c>
      <c r="O811">
        <f>(I811*21)/100</f>
      </c>
      <c r="P811" t="s">
        <v>22</v>
      </c>
    </row>
    <row r="812" spans="1:5" ht="12.75">
      <c r="A812" s="35" t="s">
        <v>48</v>
      </c>
      <c r="E812" s="36" t="s">
        <v>45</v>
      </c>
    </row>
    <row r="813" spans="1:5" ht="12.75">
      <c r="A813" s="37" t="s">
        <v>49</v>
      </c>
      <c r="E813" s="38" t="s">
        <v>45</v>
      </c>
    </row>
    <row r="814" spans="1:5" ht="12.75">
      <c r="A814" t="s">
        <v>50</v>
      </c>
      <c r="E814" s="36" t="s">
        <v>45</v>
      </c>
    </row>
    <row r="815" spans="1:16" ht="25.5">
      <c r="A815" s="25" t="s">
        <v>43</v>
      </c>
      <c r="B815" s="29" t="s">
        <v>2108</v>
      </c>
      <c r="C815" s="29" t="s">
        <v>1073</v>
      </c>
      <c r="D815" s="25" t="s">
        <v>45</v>
      </c>
      <c r="E815" s="30" t="s">
        <v>1074</v>
      </c>
      <c r="F815" s="31" t="s">
        <v>61</v>
      </c>
      <c r="G815" s="32">
        <v>1</v>
      </c>
      <c r="H815" s="33">
        <v>0</v>
      </c>
      <c r="I815" s="34">
        <f>ROUND(ROUND(H815,2)*ROUND(G815,3),2)</f>
      </c>
      <c r="O815">
        <f>(I815*21)/100</f>
      </c>
      <c r="P815" t="s">
        <v>22</v>
      </c>
    </row>
    <row r="816" spans="1:5" ht="12.75">
      <c r="A816" s="35" t="s">
        <v>48</v>
      </c>
      <c r="E816" s="36" t="s">
        <v>45</v>
      </c>
    </row>
    <row r="817" spans="1:5" ht="12.75">
      <c r="A817" s="37" t="s">
        <v>49</v>
      </c>
      <c r="E817" s="38" t="s">
        <v>45</v>
      </c>
    </row>
    <row r="818" spans="1:5" ht="12.75">
      <c r="A818" t="s">
        <v>50</v>
      </c>
      <c r="E818" s="36" t="s">
        <v>45</v>
      </c>
    </row>
    <row r="819" spans="1:16" ht="25.5">
      <c r="A819" s="25" t="s">
        <v>43</v>
      </c>
      <c r="B819" s="29" t="s">
        <v>2109</v>
      </c>
      <c r="C819" s="29" t="s">
        <v>1076</v>
      </c>
      <c r="D819" s="25" t="s">
        <v>45</v>
      </c>
      <c r="E819" s="30" t="s">
        <v>1077</v>
      </c>
      <c r="F819" s="31" t="s">
        <v>61</v>
      </c>
      <c r="G819" s="32">
        <v>2</v>
      </c>
      <c r="H819" s="33">
        <v>0</v>
      </c>
      <c r="I819" s="34">
        <f>ROUND(ROUND(H819,2)*ROUND(G819,3),2)</f>
      </c>
      <c r="O819">
        <f>(I819*21)/100</f>
      </c>
      <c r="P819" t="s">
        <v>22</v>
      </c>
    </row>
    <row r="820" spans="1:5" ht="12.75">
      <c r="A820" s="35" t="s">
        <v>48</v>
      </c>
      <c r="E820" s="36" t="s">
        <v>45</v>
      </c>
    </row>
    <row r="821" spans="1:5" ht="12.75">
      <c r="A821" s="37" t="s">
        <v>49</v>
      </c>
      <c r="E821" s="38" t="s">
        <v>45</v>
      </c>
    </row>
    <row r="822" spans="1:5" ht="12.75">
      <c r="A822" t="s">
        <v>50</v>
      </c>
      <c r="E822" s="36" t="s">
        <v>45</v>
      </c>
    </row>
    <row r="823" spans="1:16" ht="25.5">
      <c r="A823" s="25" t="s">
        <v>43</v>
      </c>
      <c r="B823" s="29" t="s">
        <v>2110</v>
      </c>
      <c r="C823" s="29" t="s">
        <v>1079</v>
      </c>
      <c r="D823" s="25" t="s">
        <v>45</v>
      </c>
      <c r="E823" s="30" t="s">
        <v>1080</v>
      </c>
      <c r="F823" s="31" t="s">
        <v>61</v>
      </c>
      <c r="G823" s="32">
        <v>1</v>
      </c>
      <c r="H823" s="33">
        <v>0</v>
      </c>
      <c r="I823" s="34">
        <f>ROUND(ROUND(H823,2)*ROUND(G823,3),2)</f>
      </c>
      <c r="O823">
        <f>(I823*21)/100</f>
      </c>
      <c r="P823" t="s">
        <v>22</v>
      </c>
    </row>
    <row r="824" spans="1:5" ht="12.75">
      <c r="A824" s="35" t="s">
        <v>48</v>
      </c>
      <c r="E824" s="36" t="s">
        <v>45</v>
      </c>
    </row>
    <row r="825" spans="1:5" ht="12.75">
      <c r="A825" s="37" t="s">
        <v>49</v>
      </c>
      <c r="E825" s="38" t="s">
        <v>45</v>
      </c>
    </row>
    <row r="826" spans="1:5" ht="12.75">
      <c r="A826" t="s">
        <v>50</v>
      </c>
      <c r="E826" s="36" t="s">
        <v>45</v>
      </c>
    </row>
    <row r="827" spans="1:16" ht="25.5">
      <c r="A827" s="25" t="s">
        <v>43</v>
      </c>
      <c r="B827" s="29" t="s">
        <v>2111</v>
      </c>
      <c r="C827" s="29" t="s">
        <v>1082</v>
      </c>
      <c r="D827" s="25" t="s">
        <v>45</v>
      </c>
      <c r="E827" s="30" t="s">
        <v>1083</v>
      </c>
      <c r="F827" s="31" t="s">
        <v>61</v>
      </c>
      <c r="G827" s="32">
        <v>1</v>
      </c>
      <c r="H827" s="33">
        <v>0</v>
      </c>
      <c r="I827" s="34">
        <f>ROUND(ROUND(H827,2)*ROUND(G827,3),2)</f>
      </c>
      <c r="O827">
        <f>(I827*21)/100</f>
      </c>
      <c r="P827" t="s">
        <v>22</v>
      </c>
    </row>
    <row r="828" spans="1:5" ht="12.75">
      <c r="A828" s="35" t="s">
        <v>48</v>
      </c>
      <c r="E828" s="36" t="s">
        <v>45</v>
      </c>
    </row>
    <row r="829" spans="1:5" ht="12.75">
      <c r="A829" s="37" t="s">
        <v>49</v>
      </c>
      <c r="E829" s="38" t="s">
        <v>45</v>
      </c>
    </row>
    <row r="830" spans="1:5" ht="12.75">
      <c r="A830" t="s">
        <v>50</v>
      </c>
      <c r="E830" s="36" t="s">
        <v>45</v>
      </c>
    </row>
    <row r="831" spans="1:16" ht="25.5">
      <c r="A831" s="25" t="s">
        <v>43</v>
      </c>
      <c r="B831" s="29" t="s">
        <v>2112</v>
      </c>
      <c r="C831" s="29" t="s">
        <v>1085</v>
      </c>
      <c r="D831" s="25" t="s">
        <v>45</v>
      </c>
      <c r="E831" s="30" t="s">
        <v>1086</v>
      </c>
      <c r="F831" s="31" t="s">
        <v>61</v>
      </c>
      <c r="G831" s="32">
        <v>8</v>
      </c>
      <c r="H831" s="33">
        <v>0</v>
      </c>
      <c r="I831" s="34">
        <f>ROUND(ROUND(H831,2)*ROUND(G831,3),2)</f>
      </c>
      <c r="O831">
        <f>(I831*21)/100</f>
      </c>
      <c r="P831" t="s">
        <v>22</v>
      </c>
    </row>
    <row r="832" spans="1:5" ht="12.75">
      <c r="A832" s="35" t="s">
        <v>48</v>
      </c>
      <c r="E832" s="36" t="s">
        <v>45</v>
      </c>
    </row>
    <row r="833" spans="1:5" ht="12.75">
      <c r="A833" s="37" t="s">
        <v>49</v>
      </c>
      <c r="E833" s="38" t="s">
        <v>45</v>
      </c>
    </row>
    <row r="834" spans="1:5" ht="12.75">
      <c r="A834" t="s">
        <v>50</v>
      </c>
      <c r="E834" s="36" t="s">
        <v>45</v>
      </c>
    </row>
    <row r="835" spans="1:16" ht="25.5">
      <c r="A835" s="25" t="s">
        <v>43</v>
      </c>
      <c r="B835" s="29" t="s">
        <v>2113</v>
      </c>
      <c r="C835" s="29" t="s">
        <v>1088</v>
      </c>
      <c r="D835" s="25" t="s">
        <v>45</v>
      </c>
      <c r="E835" s="30" t="s">
        <v>1089</v>
      </c>
      <c r="F835" s="31" t="s">
        <v>61</v>
      </c>
      <c r="G835" s="32">
        <v>3</v>
      </c>
      <c r="H835" s="33">
        <v>0</v>
      </c>
      <c r="I835" s="34">
        <f>ROUND(ROUND(H835,2)*ROUND(G835,3),2)</f>
      </c>
      <c r="O835">
        <f>(I835*21)/100</f>
      </c>
      <c r="P835" t="s">
        <v>22</v>
      </c>
    </row>
    <row r="836" spans="1:5" ht="12.75">
      <c r="A836" s="35" t="s">
        <v>48</v>
      </c>
      <c r="E836" s="36" t="s">
        <v>45</v>
      </c>
    </row>
    <row r="837" spans="1:5" ht="12.75">
      <c r="A837" s="37" t="s">
        <v>49</v>
      </c>
      <c r="E837" s="38" t="s">
        <v>45</v>
      </c>
    </row>
    <row r="838" spans="1:5" ht="12.75">
      <c r="A838" t="s">
        <v>50</v>
      </c>
      <c r="E838" s="36" t="s">
        <v>45</v>
      </c>
    </row>
    <row r="839" spans="1:16" ht="25.5">
      <c r="A839" s="25" t="s">
        <v>43</v>
      </c>
      <c r="B839" s="29" t="s">
        <v>2114</v>
      </c>
      <c r="C839" s="29" t="s">
        <v>1091</v>
      </c>
      <c r="D839" s="25" t="s">
        <v>45</v>
      </c>
      <c r="E839" s="30" t="s">
        <v>1092</v>
      </c>
      <c r="F839" s="31" t="s">
        <v>61</v>
      </c>
      <c r="G839" s="32">
        <v>1</v>
      </c>
      <c r="H839" s="33">
        <v>0</v>
      </c>
      <c r="I839" s="34">
        <f>ROUND(ROUND(H839,2)*ROUND(G839,3),2)</f>
      </c>
      <c r="O839">
        <f>(I839*21)/100</f>
      </c>
      <c r="P839" t="s">
        <v>22</v>
      </c>
    </row>
    <row r="840" spans="1:5" ht="12.75">
      <c r="A840" s="35" t="s">
        <v>48</v>
      </c>
      <c r="E840" s="36" t="s">
        <v>45</v>
      </c>
    </row>
    <row r="841" spans="1:5" ht="12.75">
      <c r="A841" s="37" t="s">
        <v>49</v>
      </c>
      <c r="E841" s="38" t="s">
        <v>45</v>
      </c>
    </row>
    <row r="842" spans="1:5" ht="12.75">
      <c r="A842" t="s">
        <v>50</v>
      </c>
      <c r="E842" s="36" t="s">
        <v>45</v>
      </c>
    </row>
    <row r="843" spans="1:16" ht="25.5">
      <c r="A843" s="25" t="s">
        <v>43</v>
      </c>
      <c r="B843" s="29" t="s">
        <v>2115</v>
      </c>
      <c r="C843" s="29" t="s">
        <v>1094</v>
      </c>
      <c r="D843" s="25" t="s">
        <v>45</v>
      </c>
      <c r="E843" s="30" t="s">
        <v>1095</v>
      </c>
      <c r="F843" s="31" t="s">
        <v>61</v>
      </c>
      <c r="G843" s="32">
        <v>1</v>
      </c>
      <c r="H843" s="33">
        <v>0</v>
      </c>
      <c r="I843" s="34">
        <f>ROUND(ROUND(H843,2)*ROUND(G843,3),2)</f>
      </c>
      <c r="O843">
        <f>(I843*21)/100</f>
      </c>
      <c r="P843" t="s">
        <v>22</v>
      </c>
    </row>
    <row r="844" spans="1:5" ht="12.75">
      <c r="A844" s="35" t="s">
        <v>48</v>
      </c>
      <c r="E844" s="36" t="s">
        <v>45</v>
      </c>
    </row>
    <row r="845" spans="1:5" ht="12.75">
      <c r="A845" s="37" t="s">
        <v>49</v>
      </c>
      <c r="E845" s="38" t="s">
        <v>45</v>
      </c>
    </row>
    <row r="846" spans="1:5" ht="12.75">
      <c r="A846" t="s">
        <v>50</v>
      </c>
      <c r="E846" s="36" t="s">
        <v>45</v>
      </c>
    </row>
    <row r="847" spans="1:16" ht="25.5">
      <c r="A847" s="25" t="s">
        <v>43</v>
      </c>
      <c r="B847" s="29" t="s">
        <v>2116</v>
      </c>
      <c r="C847" s="29" t="s">
        <v>1097</v>
      </c>
      <c r="D847" s="25" t="s">
        <v>45</v>
      </c>
      <c r="E847" s="30" t="s">
        <v>1098</v>
      </c>
      <c r="F847" s="31" t="s">
        <v>61</v>
      </c>
      <c r="G847" s="32">
        <v>2</v>
      </c>
      <c r="H847" s="33">
        <v>0</v>
      </c>
      <c r="I847" s="34">
        <f>ROUND(ROUND(H847,2)*ROUND(G847,3),2)</f>
      </c>
      <c r="O847">
        <f>(I847*21)/100</f>
      </c>
      <c r="P847" t="s">
        <v>22</v>
      </c>
    </row>
    <row r="848" spans="1:5" ht="12.75">
      <c r="A848" s="35" t="s">
        <v>48</v>
      </c>
      <c r="E848" s="36" t="s">
        <v>45</v>
      </c>
    </row>
    <row r="849" spans="1:5" ht="12.75">
      <c r="A849" s="37" t="s">
        <v>49</v>
      </c>
      <c r="E849" s="38" t="s">
        <v>45</v>
      </c>
    </row>
    <row r="850" spans="1:5" ht="12.75">
      <c r="A850" t="s">
        <v>50</v>
      </c>
      <c r="E850" s="36" t="s">
        <v>45</v>
      </c>
    </row>
    <row r="851" spans="1:16" ht="25.5">
      <c r="A851" s="25" t="s">
        <v>43</v>
      </c>
      <c r="B851" s="29" t="s">
        <v>2117</v>
      </c>
      <c r="C851" s="29" t="s">
        <v>1100</v>
      </c>
      <c r="D851" s="25" t="s">
        <v>45</v>
      </c>
      <c r="E851" s="30" t="s">
        <v>1101</v>
      </c>
      <c r="F851" s="31" t="s">
        <v>61</v>
      </c>
      <c r="G851" s="32">
        <v>1</v>
      </c>
      <c r="H851" s="33">
        <v>0</v>
      </c>
      <c r="I851" s="34">
        <f>ROUND(ROUND(H851,2)*ROUND(G851,3),2)</f>
      </c>
      <c r="O851">
        <f>(I851*21)/100</f>
      </c>
      <c r="P851" t="s">
        <v>22</v>
      </c>
    </row>
    <row r="852" spans="1:5" ht="12.75">
      <c r="A852" s="35" t="s">
        <v>48</v>
      </c>
      <c r="E852" s="36" t="s">
        <v>45</v>
      </c>
    </row>
    <row r="853" spans="1:5" ht="12.75">
      <c r="A853" s="37" t="s">
        <v>49</v>
      </c>
      <c r="E853" s="38" t="s">
        <v>45</v>
      </c>
    </row>
    <row r="854" spans="1:5" ht="12.75">
      <c r="A854" t="s">
        <v>50</v>
      </c>
      <c r="E854" s="36" t="s">
        <v>45</v>
      </c>
    </row>
    <row r="855" spans="1:16" ht="25.5">
      <c r="A855" s="25" t="s">
        <v>43</v>
      </c>
      <c r="B855" s="29" t="s">
        <v>2118</v>
      </c>
      <c r="C855" s="29" t="s">
        <v>1103</v>
      </c>
      <c r="D855" s="25" t="s">
        <v>45</v>
      </c>
      <c r="E855" s="30" t="s">
        <v>1104</v>
      </c>
      <c r="F855" s="31" t="s">
        <v>61</v>
      </c>
      <c r="G855" s="32">
        <v>12</v>
      </c>
      <c r="H855" s="33">
        <v>0</v>
      </c>
      <c r="I855" s="34">
        <f>ROUND(ROUND(H855,2)*ROUND(G855,3),2)</f>
      </c>
      <c r="O855">
        <f>(I855*21)/100</f>
      </c>
      <c r="P855" t="s">
        <v>22</v>
      </c>
    </row>
    <row r="856" spans="1:5" ht="12.75">
      <c r="A856" s="35" t="s">
        <v>48</v>
      </c>
      <c r="E856" s="36" t="s">
        <v>45</v>
      </c>
    </row>
    <row r="857" spans="1:5" ht="12.75">
      <c r="A857" s="37" t="s">
        <v>49</v>
      </c>
      <c r="E857" s="38" t="s">
        <v>45</v>
      </c>
    </row>
    <row r="858" spans="1:5" ht="12.75">
      <c r="A858" t="s">
        <v>50</v>
      </c>
      <c r="E858" s="36" t="s">
        <v>45</v>
      </c>
    </row>
    <row r="859" spans="1:16" ht="25.5">
      <c r="A859" s="25" t="s">
        <v>43</v>
      </c>
      <c r="B859" s="29" t="s">
        <v>2119</v>
      </c>
      <c r="C859" s="29" t="s">
        <v>1106</v>
      </c>
      <c r="D859" s="25" t="s">
        <v>45</v>
      </c>
      <c r="E859" s="30" t="s">
        <v>1107</v>
      </c>
      <c r="F859" s="31" t="s">
        <v>61</v>
      </c>
      <c r="G859" s="32">
        <v>19</v>
      </c>
      <c r="H859" s="33">
        <v>0</v>
      </c>
      <c r="I859" s="34">
        <f>ROUND(ROUND(H859,2)*ROUND(G859,3),2)</f>
      </c>
      <c r="O859">
        <f>(I859*21)/100</f>
      </c>
      <c r="P859" t="s">
        <v>22</v>
      </c>
    </row>
    <row r="860" spans="1:5" ht="12.75">
      <c r="A860" s="35" t="s">
        <v>48</v>
      </c>
      <c r="E860" s="36" t="s">
        <v>45</v>
      </c>
    </row>
    <row r="861" spans="1:5" ht="12.75">
      <c r="A861" s="37" t="s">
        <v>49</v>
      </c>
      <c r="E861" s="38" t="s">
        <v>45</v>
      </c>
    </row>
    <row r="862" spans="1:5" ht="12.75">
      <c r="A862" t="s">
        <v>50</v>
      </c>
      <c r="E862" s="36" t="s">
        <v>45</v>
      </c>
    </row>
    <row r="863" spans="1:16" ht="25.5">
      <c r="A863" s="25" t="s">
        <v>43</v>
      </c>
      <c r="B863" s="29" t="s">
        <v>2120</v>
      </c>
      <c r="C863" s="29" t="s">
        <v>1109</v>
      </c>
      <c r="D863" s="25" t="s">
        <v>45</v>
      </c>
      <c r="E863" s="30" t="s">
        <v>1110</v>
      </c>
      <c r="F863" s="31" t="s">
        <v>61</v>
      </c>
      <c r="G863" s="32">
        <v>6</v>
      </c>
      <c r="H863" s="33">
        <v>0</v>
      </c>
      <c r="I863" s="34">
        <f>ROUND(ROUND(H863,2)*ROUND(G863,3),2)</f>
      </c>
      <c r="O863">
        <f>(I863*21)/100</f>
      </c>
      <c r="P863" t="s">
        <v>22</v>
      </c>
    </row>
    <row r="864" spans="1:5" ht="12.75">
      <c r="A864" s="35" t="s">
        <v>48</v>
      </c>
      <c r="E864" s="36" t="s">
        <v>45</v>
      </c>
    </row>
    <row r="865" spans="1:5" ht="12.75">
      <c r="A865" s="37" t="s">
        <v>49</v>
      </c>
      <c r="E865" s="38" t="s">
        <v>45</v>
      </c>
    </row>
    <row r="866" spans="1:5" ht="12.75">
      <c r="A866" t="s">
        <v>50</v>
      </c>
      <c r="E866" s="36" t="s">
        <v>45</v>
      </c>
    </row>
    <row r="867" spans="1:16" ht="25.5">
      <c r="A867" s="25" t="s">
        <v>43</v>
      </c>
      <c r="B867" s="29" t="s">
        <v>2121</v>
      </c>
      <c r="C867" s="29" t="s">
        <v>1112</v>
      </c>
      <c r="D867" s="25" t="s">
        <v>45</v>
      </c>
      <c r="E867" s="30" t="s">
        <v>1113</v>
      </c>
      <c r="F867" s="31" t="s">
        <v>61</v>
      </c>
      <c r="G867" s="32">
        <v>17</v>
      </c>
      <c r="H867" s="33">
        <v>0</v>
      </c>
      <c r="I867" s="34">
        <f>ROUND(ROUND(H867,2)*ROUND(G867,3),2)</f>
      </c>
      <c r="O867">
        <f>(I867*21)/100</f>
      </c>
      <c r="P867" t="s">
        <v>22</v>
      </c>
    </row>
    <row r="868" spans="1:5" ht="12.75">
      <c r="A868" s="35" t="s">
        <v>48</v>
      </c>
      <c r="E868" s="36" t="s">
        <v>45</v>
      </c>
    </row>
    <row r="869" spans="1:5" ht="12.75">
      <c r="A869" s="37" t="s">
        <v>49</v>
      </c>
      <c r="E869" s="38" t="s">
        <v>45</v>
      </c>
    </row>
    <row r="870" spans="1:5" ht="12.75">
      <c r="A870" t="s">
        <v>50</v>
      </c>
      <c r="E870" s="36" t="s">
        <v>45</v>
      </c>
    </row>
    <row r="871" spans="1:16" ht="25.5">
      <c r="A871" s="25" t="s">
        <v>43</v>
      </c>
      <c r="B871" s="29" t="s">
        <v>2122</v>
      </c>
      <c r="C871" s="29" t="s">
        <v>1115</v>
      </c>
      <c r="D871" s="25" t="s">
        <v>45</v>
      </c>
      <c r="E871" s="30" t="s">
        <v>1116</v>
      </c>
      <c r="F871" s="31" t="s">
        <v>61</v>
      </c>
      <c r="G871" s="32">
        <v>2</v>
      </c>
      <c r="H871" s="33">
        <v>0</v>
      </c>
      <c r="I871" s="34">
        <f>ROUND(ROUND(H871,2)*ROUND(G871,3),2)</f>
      </c>
      <c r="O871">
        <f>(I871*21)/100</f>
      </c>
      <c r="P871" t="s">
        <v>22</v>
      </c>
    </row>
    <row r="872" spans="1:5" ht="12.75">
      <c r="A872" s="35" t="s">
        <v>48</v>
      </c>
      <c r="E872" s="36" t="s">
        <v>45</v>
      </c>
    </row>
    <row r="873" spans="1:5" ht="12.75">
      <c r="A873" s="37" t="s">
        <v>49</v>
      </c>
      <c r="E873" s="38" t="s">
        <v>45</v>
      </c>
    </row>
    <row r="874" spans="1:5" ht="12.75">
      <c r="A874" t="s">
        <v>50</v>
      </c>
      <c r="E874" s="36" t="s">
        <v>45</v>
      </c>
    </row>
    <row r="875" spans="1:16" ht="25.5">
      <c r="A875" s="25" t="s">
        <v>43</v>
      </c>
      <c r="B875" s="29" t="s">
        <v>2123</v>
      </c>
      <c r="C875" s="29" t="s">
        <v>1118</v>
      </c>
      <c r="D875" s="25" t="s">
        <v>45</v>
      </c>
      <c r="E875" s="30" t="s">
        <v>1119</v>
      </c>
      <c r="F875" s="31" t="s">
        <v>61</v>
      </c>
      <c r="G875" s="32">
        <v>1</v>
      </c>
      <c r="H875" s="33">
        <v>0</v>
      </c>
      <c r="I875" s="34">
        <f>ROUND(ROUND(H875,2)*ROUND(G875,3),2)</f>
      </c>
      <c r="O875">
        <f>(I875*21)/100</f>
      </c>
      <c r="P875" t="s">
        <v>22</v>
      </c>
    </row>
    <row r="876" spans="1:5" ht="12.75">
      <c r="A876" s="35" t="s">
        <v>48</v>
      </c>
      <c r="E876" s="36" t="s">
        <v>45</v>
      </c>
    </row>
    <row r="877" spans="1:5" ht="12.75">
      <c r="A877" s="37" t="s">
        <v>49</v>
      </c>
      <c r="E877" s="38" t="s">
        <v>45</v>
      </c>
    </row>
    <row r="878" spans="1:5" ht="12.75">
      <c r="A878" t="s">
        <v>50</v>
      </c>
      <c r="E878" s="36" t="s">
        <v>45</v>
      </c>
    </row>
    <row r="879" spans="1:16" ht="25.5">
      <c r="A879" s="25" t="s">
        <v>43</v>
      </c>
      <c r="B879" s="29" t="s">
        <v>2124</v>
      </c>
      <c r="C879" s="29" t="s">
        <v>1121</v>
      </c>
      <c r="D879" s="25" t="s">
        <v>45</v>
      </c>
      <c r="E879" s="30" t="s">
        <v>1122</v>
      </c>
      <c r="F879" s="31" t="s">
        <v>61</v>
      </c>
      <c r="G879" s="32">
        <v>1</v>
      </c>
      <c r="H879" s="33">
        <v>0</v>
      </c>
      <c r="I879" s="34">
        <f>ROUND(ROUND(H879,2)*ROUND(G879,3),2)</f>
      </c>
      <c r="O879">
        <f>(I879*21)/100</f>
      </c>
      <c r="P879" t="s">
        <v>22</v>
      </c>
    </row>
    <row r="880" spans="1:5" ht="12.75">
      <c r="A880" s="35" t="s">
        <v>48</v>
      </c>
      <c r="E880" s="36" t="s">
        <v>45</v>
      </c>
    </row>
    <row r="881" spans="1:5" ht="12.75">
      <c r="A881" s="37" t="s">
        <v>49</v>
      </c>
      <c r="E881" s="38" t="s">
        <v>45</v>
      </c>
    </row>
    <row r="882" spans="1:5" ht="12.75">
      <c r="A882" t="s">
        <v>50</v>
      </c>
      <c r="E882" s="36" t="s">
        <v>45</v>
      </c>
    </row>
    <row r="883" spans="1:16" ht="25.5">
      <c r="A883" s="25" t="s">
        <v>43</v>
      </c>
      <c r="B883" s="29" t="s">
        <v>2125</v>
      </c>
      <c r="C883" s="29" t="s">
        <v>1124</v>
      </c>
      <c r="D883" s="25" t="s">
        <v>45</v>
      </c>
      <c r="E883" s="30" t="s">
        <v>1125</v>
      </c>
      <c r="F883" s="31" t="s">
        <v>61</v>
      </c>
      <c r="G883" s="32">
        <v>4</v>
      </c>
      <c r="H883" s="33">
        <v>0</v>
      </c>
      <c r="I883" s="34">
        <f>ROUND(ROUND(H883,2)*ROUND(G883,3),2)</f>
      </c>
      <c r="O883">
        <f>(I883*21)/100</f>
      </c>
      <c r="P883" t="s">
        <v>22</v>
      </c>
    </row>
    <row r="884" spans="1:5" ht="12.75">
      <c r="A884" s="35" t="s">
        <v>48</v>
      </c>
      <c r="E884" s="36" t="s">
        <v>45</v>
      </c>
    </row>
    <row r="885" spans="1:5" ht="12.75">
      <c r="A885" s="37" t="s">
        <v>49</v>
      </c>
      <c r="E885" s="38" t="s">
        <v>45</v>
      </c>
    </row>
    <row r="886" spans="1:5" ht="12.75">
      <c r="A886" t="s">
        <v>50</v>
      </c>
      <c r="E886" s="36" t="s">
        <v>45</v>
      </c>
    </row>
    <row r="887" spans="1:16" ht="25.5">
      <c r="A887" s="25" t="s">
        <v>43</v>
      </c>
      <c r="B887" s="29" t="s">
        <v>2126</v>
      </c>
      <c r="C887" s="29" t="s">
        <v>2127</v>
      </c>
      <c r="D887" s="25" t="s">
        <v>45</v>
      </c>
      <c r="E887" s="30" t="s">
        <v>2128</v>
      </c>
      <c r="F887" s="31" t="s">
        <v>61</v>
      </c>
      <c r="G887" s="32">
        <v>1</v>
      </c>
      <c r="H887" s="33">
        <v>0</v>
      </c>
      <c r="I887" s="34">
        <f>ROUND(ROUND(H887,2)*ROUND(G887,3),2)</f>
      </c>
      <c r="O887">
        <f>(I887*21)/100</f>
      </c>
      <c r="P887" t="s">
        <v>22</v>
      </c>
    </row>
    <row r="888" spans="1:5" ht="12.75">
      <c r="A888" s="35" t="s">
        <v>48</v>
      </c>
      <c r="E888" s="36" t="s">
        <v>45</v>
      </c>
    </row>
    <row r="889" spans="1:5" ht="12.75">
      <c r="A889" s="37" t="s">
        <v>49</v>
      </c>
      <c r="E889" s="38" t="s">
        <v>45</v>
      </c>
    </row>
    <row r="890" spans="1:5" ht="12.75">
      <c r="A890" t="s">
        <v>50</v>
      </c>
      <c r="E890" s="36" t="s">
        <v>45</v>
      </c>
    </row>
    <row r="891" spans="1:16" ht="25.5">
      <c r="A891" s="25" t="s">
        <v>43</v>
      </c>
      <c r="B891" s="29" t="s">
        <v>2129</v>
      </c>
      <c r="C891" s="29" t="s">
        <v>1127</v>
      </c>
      <c r="D891" s="25" t="s">
        <v>45</v>
      </c>
      <c r="E891" s="30" t="s">
        <v>1128</v>
      </c>
      <c r="F891" s="31" t="s">
        <v>61</v>
      </c>
      <c r="G891" s="32">
        <v>10</v>
      </c>
      <c r="H891" s="33">
        <v>0</v>
      </c>
      <c r="I891" s="34">
        <f>ROUND(ROUND(H891,2)*ROUND(G891,3),2)</f>
      </c>
      <c r="O891">
        <f>(I891*21)/100</f>
      </c>
      <c r="P891" t="s">
        <v>22</v>
      </c>
    </row>
    <row r="892" spans="1:5" ht="12.75">
      <c r="A892" s="35" t="s">
        <v>48</v>
      </c>
      <c r="E892" s="36" t="s">
        <v>45</v>
      </c>
    </row>
    <row r="893" spans="1:5" ht="12.75">
      <c r="A893" s="37" t="s">
        <v>49</v>
      </c>
      <c r="E893" s="38" t="s">
        <v>45</v>
      </c>
    </row>
    <row r="894" spans="1:5" ht="12.75">
      <c r="A894" t="s">
        <v>50</v>
      </c>
      <c r="E894" s="36" t="s">
        <v>45</v>
      </c>
    </row>
    <row r="895" spans="1:16" ht="25.5">
      <c r="A895" s="25" t="s">
        <v>43</v>
      </c>
      <c r="B895" s="29" t="s">
        <v>2130</v>
      </c>
      <c r="C895" s="29" t="s">
        <v>1130</v>
      </c>
      <c r="D895" s="25" t="s">
        <v>45</v>
      </c>
      <c r="E895" s="30" t="s">
        <v>1131</v>
      </c>
      <c r="F895" s="31" t="s">
        <v>61</v>
      </c>
      <c r="G895" s="32">
        <v>1</v>
      </c>
      <c r="H895" s="33">
        <v>0</v>
      </c>
      <c r="I895" s="34">
        <f>ROUND(ROUND(H895,2)*ROUND(G895,3),2)</f>
      </c>
      <c r="O895">
        <f>(I895*21)/100</f>
      </c>
      <c r="P895" t="s">
        <v>22</v>
      </c>
    </row>
    <row r="896" spans="1:5" ht="12.75">
      <c r="A896" s="35" t="s">
        <v>48</v>
      </c>
      <c r="E896" s="36" t="s">
        <v>45</v>
      </c>
    </row>
    <row r="897" spans="1:5" ht="12.75">
      <c r="A897" s="37" t="s">
        <v>49</v>
      </c>
      <c r="E897" s="38" t="s">
        <v>45</v>
      </c>
    </row>
    <row r="898" spans="1:5" ht="12.75">
      <c r="A898" t="s">
        <v>50</v>
      </c>
      <c r="E898" s="36" t="s">
        <v>45</v>
      </c>
    </row>
    <row r="899" spans="1:16" ht="25.5">
      <c r="A899" s="25" t="s">
        <v>43</v>
      </c>
      <c r="B899" s="29" t="s">
        <v>2131</v>
      </c>
      <c r="C899" s="29" t="s">
        <v>2132</v>
      </c>
      <c r="D899" s="25" t="s">
        <v>45</v>
      </c>
      <c r="E899" s="30" t="s">
        <v>2133</v>
      </c>
      <c r="F899" s="31" t="s">
        <v>61</v>
      </c>
      <c r="G899" s="32">
        <v>1</v>
      </c>
      <c r="H899" s="33">
        <v>0</v>
      </c>
      <c r="I899" s="34">
        <f>ROUND(ROUND(H899,2)*ROUND(G899,3),2)</f>
      </c>
      <c r="O899">
        <f>(I899*21)/100</f>
      </c>
      <c r="P899" t="s">
        <v>22</v>
      </c>
    </row>
    <row r="900" spans="1:5" ht="12.75">
      <c r="A900" s="35" t="s">
        <v>48</v>
      </c>
      <c r="E900" s="36" t="s">
        <v>45</v>
      </c>
    </row>
    <row r="901" spans="1:5" ht="12.75">
      <c r="A901" s="37" t="s">
        <v>49</v>
      </c>
      <c r="E901" s="38" t="s">
        <v>45</v>
      </c>
    </row>
    <row r="902" spans="1:5" ht="12.75">
      <c r="A902" t="s">
        <v>50</v>
      </c>
      <c r="E902" s="36" t="s">
        <v>45</v>
      </c>
    </row>
    <row r="903" spans="1:16" ht="25.5">
      <c r="A903" s="25" t="s">
        <v>43</v>
      </c>
      <c r="B903" s="29" t="s">
        <v>2134</v>
      </c>
      <c r="C903" s="29" t="s">
        <v>1133</v>
      </c>
      <c r="D903" s="25" t="s">
        <v>45</v>
      </c>
      <c r="E903" s="30" t="s">
        <v>2135</v>
      </c>
      <c r="F903" s="31" t="s">
        <v>61</v>
      </c>
      <c r="G903" s="32">
        <v>9</v>
      </c>
      <c r="H903" s="33">
        <v>0</v>
      </c>
      <c r="I903" s="34">
        <f>ROUND(ROUND(H903,2)*ROUND(G903,3),2)</f>
      </c>
      <c r="O903">
        <f>(I903*21)/100</f>
      </c>
      <c r="P903" t="s">
        <v>22</v>
      </c>
    </row>
    <row r="904" spans="1:5" ht="12.75">
      <c r="A904" s="35" t="s">
        <v>48</v>
      </c>
      <c r="E904" s="36" t="s">
        <v>45</v>
      </c>
    </row>
    <row r="905" spans="1:5" ht="12.75">
      <c r="A905" s="37" t="s">
        <v>49</v>
      </c>
      <c r="E905" s="38" t="s">
        <v>45</v>
      </c>
    </row>
    <row r="906" spans="1:5" ht="12.75">
      <c r="A906" t="s">
        <v>50</v>
      </c>
      <c r="E906" s="36" t="s">
        <v>45</v>
      </c>
    </row>
    <row r="907" spans="1:16" ht="25.5">
      <c r="A907" s="25" t="s">
        <v>43</v>
      </c>
      <c r="B907" s="29" t="s">
        <v>2136</v>
      </c>
      <c r="C907" s="29" t="s">
        <v>1136</v>
      </c>
      <c r="D907" s="25" t="s">
        <v>45</v>
      </c>
      <c r="E907" s="30" t="s">
        <v>2137</v>
      </c>
      <c r="F907" s="31" t="s">
        <v>61</v>
      </c>
      <c r="G907" s="32">
        <v>2</v>
      </c>
      <c r="H907" s="33">
        <v>0</v>
      </c>
      <c r="I907" s="34">
        <f>ROUND(ROUND(H907,2)*ROUND(G907,3),2)</f>
      </c>
      <c r="O907">
        <f>(I907*21)/100</f>
      </c>
      <c r="P907" t="s">
        <v>22</v>
      </c>
    </row>
    <row r="908" spans="1:5" ht="12.75">
      <c r="A908" s="35" t="s">
        <v>48</v>
      </c>
      <c r="E908" s="36" t="s">
        <v>45</v>
      </c>
    </row>
    <row r="909" spans="1:5" ht="12.75">
      <c r="A909" s="37" t="s">
        <v>49</v>
      </c>
      <c r="E909" s="38" t="s">
        <v>45</v>
      </c>
    </row>
    <row r="910" spans="1:5" ht="12.75">
      <c r="A910" t="s">
        <v>50</v>
      </c>
      <c r="E910" s="36" t="s">
        <v>45</v>
      </c>
    </row>
    <row r="911" spans="1:16" ht="25.5">
      <c r="A911" s="25" t="s">
        <v>43</v>
      </c>
      <c r="B911" s="29" t="s">
        <v>2138</v>
      </c>
      <c r="C911" s="29" t="s">
        <v>1139</v>
      </c>
      <c r="D911" s="25" t="s">
        <v>45</v>
      </c>
      <c r="E911" s="30" t="s">
        <v>2139</v>
      </c>
      <c r="F911" s="31" t="s">
        <v>61</v>
      </c>
      <c r="G911" s="32">
        <v>1</v>
      </c>
      <c r="H911" s="33">
        <v>0</v>
      </c>
      <c r="I911" s="34">
        <f>ROUND(ROUND(H911,2)*ROUND(G911,3),2)</f>
      </c>
      <c r="O911">
        <f>(I911*21)/100</f>
      </c>
      <c r="P911" t="s">
        <v>22</v>
      </c>
    </row>
    <row r="912" spans="1:5" ht="12.75">
      <c r="A912" s="35" t="s">
        <v>48</v>
      </c>
      <c r="E912" s="36" t="s">
        <v>45</v>
      </c>
    </row>
    <row r="913" spans="1:5" ht="12.75">
      <c r="A913" s="37" t="s">
        <v>49</v>
      </c>
      <c r="E913" s="38" t="s">
        <v>45</v>
      </c>
    </row>
    <row r="914" spans="1:5" ht="12.75">
      <c r="A914" t="s">
        <v>50</v>
      </c>
      <c r="E914" s="36" t="s">
        <v>45</v>
      </c>
    </row>
    <row r="915" spans="1:16" ht="25.5">
      <c r="A915" s="25" t="s">
        <v>43</v>
      </c>
      <c r="B915" s="29" t="s">
        <v>2140</v>
      </c>
      <c r="C915" s="29" t="s">
        <v>1142</v>
      </c>
      <c r="D915" s="25" t="s">
        <v>45</v>
      </c>
      <c r="E915" s="30" t="s">
        <v>2141</v>
      </c>
      <c r="F915" s="31" t="s">
        <v>61</v>
      </c>
      <c r="G915" s="32">
        <v>6</v>
      </c>
      <c r="H915" s="33">
        <v>0</v>
      </c>
      <c r="I915" s="34">
        <f>ROUND(ROUND(H915,2)*ROUND(G915,3),2)</f>
      </c>
      <c r="O915">
        <f>(I915*21)/100</f>
      </c>
      <c r="P915" t="s">
        <v>22</v>
      </c>
    </row>
    <row r="916" spans="1:5" ht="12.75">
      <c r="A916" s="35" t="s">
        <v>48</v>
      </c>
      <c r="E916" s="36" t="s">
        <v>45</v>
      </c>
    </row>
    <row r="917" spans="1:5" ht="12.75">
      <c r="A917" s="37" t="s">
        <v>49</v>
      </c>
      <c r="E917" s="38" t="s">
        <v>45</v>
      </c>
    </row>
    <row r="918" spans="1:5" ht="12.75">
      <c r="A918" t="s">
        <v>50</v>
      </c>
      <c r="E918" s="36" t="s">
        <v>45</v>
      </c>
    </row>
    <row r="919" spans="1:16" ht="12.75">
      <c r="A919" s="25" t="s">
        <v>43</v>
      </c>
      <c r="B919" s="29" t="s">
        <v>2142</v>
      </c>
      <c r="C919" s="29" t="s">
        <v>1145</v>
      </c>
      <c r="D919" s="25" t="s">
        <v>45</v>
      </c>
      <c r="E919" s="30" t="s">
        <v>1146</v>
      </c>
      <c r="F919" s="31" t="s">
        <v>835</v>
      </c>
      <c r="G919" s="32">
        <v>0</v>
      </c>
      <c r="H919" s="33">
        <v>0</v>
      </c>
      <c r="I919" s="34">
        <f>ROUND(ROUND(H919,2)*ROUND(G919,3),2)</f>
      </c>
      <c r="O919">
        <f>(I919*21)/100</f>
      </c>
      <c r="P919" t="s">
        <v>22</v>
      </c>
    </row>
    <row r="920" spans="1:5" ht="12.75">
      <c r="A920" s="35" t="s">
        <v>48</v>
      </c>
      <c r="E920" s="36" t="s">
        <v>45</v>
      </c>
    </row>
    <row r="921" spans="1:5" ht="12.75">
      <c r="A921" s="37" t="s">
        <v>49</v>
      </c>
      <c r="E921" s="38" t="s">
        <v>45</v>
      </c>
    </row>
    <row r="922" spans="1:5" ht="12.75">
      <c r="A922" t="s">
        <v>50</v>
      </c>
      <c r="E922" s="36" t="s">
        <v>45</v>
      </c>
    </row>
    <row r="923" spans="1:18" ht="12.75" customHeight="1">
      <c r="A923" s="6" t="s">
        <v>41</v>
      </c>
      <c r="B923" s="6"/>
      <c r="C923" s="40" t="s">
        <v>1147</v>
      </c>
      <c r="D923" s="6"/>
      <c r="E923" s="27" t="s">
        <v>1148</v>
      </c>
      <c r="F923" s="6"/>
      <c r="G923" s="6"/>
      <c r="H923" s="6"/>
      <c r="I923" s="41">
        <f>0+Q923</f>
      </c>
      <c r="O923">
        <f>0+R923</f>
      </c>
      <c r="Q923">
        <f>0+I924+I928+I932+I936+I940+I944+I948+I952+I956+I960+I964+I968+I972+I976+I980+I984+I988+I992+I996</f>
      </c>
      <c r="R923">
        <f>0+O924+O928+O932+O936+O940+O944+O948+O952+O956+O960+O964+O968+O972+O976+O980+O984+O988+O992+O996</f>
      </c>
    </row>
    <row r="924" spans="1:16" ht="12.75">
      <c r="A924" s="25" t="s">
        <v>43</v>
      </c>
      <c r="B924" s="29" t="s">
        <v>2143</v>
      </c>
      <c r="C924" s="29" t="s">
        <v>1150</v>
      </c>
      <c r="D924" s="25" t="s">
        <v>45</v>
      </c>
      <c r="E924" s="30" t="s">
        <v>1151</v>
      </c>
      <c r="F924" s="31" t="s">
        <v>190</v>
      </c>
      <c r="G924" s="32">
        <v>12.247</v>
      </c>
      <c r="H924" s="33">
        <v>0</v>
      </c>
      <c r="I924" s="34">
        <f>ROUND(ROUND(H924,2)*ROUND(G924,3),2)</f>
      </c>
      <c r="O924">
        <f>(I924*21)/100</f>
      </c>
      <c r="P924" t="s">
        <v>22</v>
      </c>
    </row>
    <row r="925" spans="1:5" ht="12.75">
      <c r="A925" s="35" t="s">
        <v>48</v>
      </c>
      <c r="E925" s="36" t="s">
        <v>45</v>
      </c>
    </row>
    <row r="926" spans="1:5" ht="25.5">
      <c r="A926" s="37" t="s">
        <v>49</v>
      </c>
      <c r="E926" s="38" t="s">
        <v>1152</v>
      </c>
    </row>
    <row r="927" spans="1:5" ht="12.75">
      <c r="A927" t="s">
        <v>50</v>
      </c>
      <c r="E927" s="36" t="s">
        <v>1153</v>
      </c>
    </row>
    <row r="928" spans="1:16" ht="12.75">
      <c r="A928" s="25" t="s">
        <v>43</v>
      </c>
      <c r="B928" s="29" t="s">
        <v>2144</v>
      </c>
      <c r="C928" s="29" t="s">
        <v>1155</v>
      </c>
      <c r="D928" s="25" t="s">
        <v>45</v>
      </c>
      <c r="E928" s="30" t="s">
        <v>1156</v>
      </c>
      <c r="F928" s="31" t="s">
        <v>76</v>
      </c>
      <c r="G928" s="32">
        <v>6.525</v>
      </c>
      <c r="H928" s="33">
        <v>0</v>
      </c>
      <c r="I928" s="34">
        <f>ROUND(ROUND(H928,2)*ROUND(G928,3),2)</f>
      </c>
      <c r="O928">
        <f>(I928*21)/100</f>
      </c>
      <c r="P928" t="s">
        <v>22</v>
      </c>
    </row>
    <row r="929" spans="1:5" ht="12.75">
      <c r="A929" s="35" t="s">
        <v>48</v>
      </c>
      <c r="E929" s="36" t="s">
        <v>45</v>
      </c>
    </row>
    <row r="930" spans="1:5" ht="25.5">
      <c r="A930" s="37" t="s">
        <v>49</v>
      </c>
      <c r="E930" s="38" t="s">
        <v>1157</v>
      </c>
    </row>
    <row r="931" spans="1:5" ht="12.75">
      <c r="A931" t="s">
        <v>50</v>
      </c>
      <c r="E931" s="36" t="s">
        <v>1153</v>
      </c>
    </row>
    <row r="932" spans="1:16" ht="12.75">
      <c r="A932" s="25" t="s">
        <v>43</v>
      </c>
      <c r="B932" s="29" t="s">
        <v>2145</v>
      </c>
      <c r="C932" s="29" t="s">
        <v>1159</v>
      </c>
      <c r="D932" s="25" t="s">
        <v>45</v>
      </c>
      <c r="E932" s="30" t="s">
        <v>2146</v>
      </c>
      <c r="F932" s="31" t="s">
        <v>61</v>
      </c>
      <c r="G932" s="32">
        <v>470</v>
      </c>
      <c r="H932" s="33">
        <v>0</v>
      </c>
      <c r="I932" s="34">
        <f>ROUND(ROUND(H932,2)*ROUND(G932,3),2)</f>
      </c>
      <c r="O932">
        <f>(I932*21)/100</f>
      </c>
      <c r="P932" t="s">
        <v>22</v>
      </c>
    </row>
    <row r="933" spans="1:5" ht="12.75">
      <c r="A933" s="35" t="s">
        <v>48</v>
      </c>
      <c r="E933" s="36" t="s">
        <v>45</v>
      </c>
    </row>
    <row r="934" spans="1:5" ht="12.75">
      <c r="A934" s="37" t="s">
        <v>49</v>
      </c>
      <c r="E934" s="38" t="s">
        <v>45</v>
      </c>
    </row>
    <row r="935" spans="1:5" ht="12.75">
      <c r="A935" t="s">
        <v>50</v>
      </c>
      <c r="E935" s="36" t="s">
        <v>45</v>
      </c>
    </row>
    <row r="936" spans="1:16" ht="25.5">
      <c r="A936" s="25" t="s">
        <v>43</v>
      </c>
      <c r="B936" s="29" t="s">
        <v>2147</v>
      </c>
      <c r="C936" s="29" t="s">
        <v>1162</v>
      </c>
      <c r="D936" s="25" t="s">
        <v>45</v>
      </c>
      <c r="E936" s="30" t="s">
        <v>1163</v>
      </c>
      <c r="F936" s="31" t="s">
        <v>61</v>
      </c>
      <c r="G936" s="32">
        <v>1</v>
      </c>
      <c r="H936" s="33">
        <v>0</v>
      </c>
      <c r="I936" s="34">
        <f>ROUND(ROUND(H936,2)*ROUND(G936,3),2)</f>
      </c>
      <c r="O936">
        <f>(I936*21)/100</f>
      </c>
      <c r="P936" t="s">
        <v>22</v>
      </c>
    </row>
    <row r="937" spans="1:5" ht="12.75">
      <c r="A937" s="35" t="s">
        <v>48</v>
      </c>
      <c r="E937" s="36" t="s">
        <v>45</v>
      </c>
    </row>
    <row r="938" spans="1:5" ht="12.75">
      <c r="A938" s="37" t="s">
        <v>49</v>
      </c>
      <c r="E938" s="38" t="s">
        <v>45</v>
      </c>
    </row>
    <row r="939" spans="1:5" ht="12.75">
      <c r="A939" t="s">
        <v>50</v>
      </c>
      <c r="E939" s="36" t="s">
        <v>45</v>
      </c>
    </row>
    <row r="940" spans="1:16" ht="25.5">
      <c r="A940" s="25" t="s">
        <v>43</v>
      </c>
      <c r="B940" s="29" t="s">
        <v>2148</v>
      </c>
      <c r="C940" s="29" t="s">
        <v>1165</v>
      </c>
      <c r="D940" s="25" t="s">
        <v>45</v>
      </c>
      <c r="E940" s="30" t="s">
        <v>1166</v>
      </c>
      <c r="F940" s="31" t="s">
        <v>61</v>
      </c>
      <c r="G940" s="32">
        <v>1</v>
      </c>
      <c r="H940" s="33">
        <v>0</v>
      </c>
      <c r="I940" s="34">
        <f>ROUND(ROUND(H940,2)*ROUND(G940,3),2)</f>
      </c>
      <c r="O940">
        <f>(I940*21)/100</f>
      </c>
      <c r="P940" t="s">
        <v>22</v>
      </c>
    </row>
    <row r="941" spans="1:5" ht="12.75">
      <c r="A941" s="35" t="s">
        <v>48</v>
      </c>
      <c r="E941" s="36" t="s">
        <v>45</v>
      </c>
    </row>
    <row r="942" spans="1:5" ht="12.75">
      <c r="A942" s="37" t="s">
        <v>49</v>
      </c>
      <c r="E942" s="38" t="s">
        <v>45</v>
      </c>
    </row>
    <row r="943" spans="1:5" ht="12.75">
      <c r="A943" t="s">
        <v>50</v>
      </c>
      <c r="E943" s="36" t="s">
        <v>45</v>
      </c>
    </row>
    <row r="944" spans="1:16" ht="25.5">
      <c r="A944" s="25" t="s">
        <v>43</v>
      </c>
      <c r="B944" s="29" t="s">
        <v>2149</v>
      </c>
      <c r="C944" s="29" t="s">
        <v>1168</v>
      </c>
      <c r="D944" s="25" t="s">
        <v>45</v>
      </c>
      <c r="E944" s="30" t="s">
        <v>1169</v>
      </c>
      <c r="F944" s="31" t="s">
        <v>61</v>
      </c>
      <c r="G944" s="32">
        <v>1</v>
      </c>
      <c r="H944" s="33">
        <v>0</v>
      </c>
      <c r="I944" s="34">
        <f>ROUND(ROUND(H944,2)*ROUND(G944,3),2)</f>
      </c>
      <c r="O944">
        <f>(I944*21)/100</f>
      </c>
      <c r="P944" t="s">
        <v>22</v>
      </c>
    </row>
    <row r="945" spans="1:5" ht="12.75">
      <c r="A945" s="35" t="s">
        <v>48</v>
      </c>
      <c r="E945" s="36" t="s">
        <v>45</v>
      </c>
    </row>
    <row r="946" spans="1:5" ht="12.75">
      <c r="A946" s="37" t="s">
        <v>49</v>
      </c>
      <c r="E946" s="38" t="s">
        <v>45</v>
      </c>
    </row>
    <row r="947" spans="1:5" ht="12.75">
      <c r="A947" t="s">
        <v>50</v>
      </c>
      <c r="E947" s="36" t="s">
        <v>45</v>
      </c>
    </row>
    <row r="948" spans="1:16" ht="25.5">
      <c r="A948" s="25" t="s">
        <v>43</v>
      </c>
      <c r="B948" s="29" t="s">
        <v>2150</v>
      </c>
      <c r="C948" s="29" t="s">
        <v>2151</v>
      </c>
      <c r="D948" s="25" t="s">
        <v>45</v>
      </c>
      <c r="E948" s="30" t="s">
        <v>2152</v>
      </c>
      <c r="F948" s="31" t="s">
        <v>61</v>
      </c>
      <c r="G948" s="32">
        <v>1</v>
      </c>
      <c r="H948" s="33">
        <v>0</v>
      </c>
      <c r="I948" s="34">
        <f>ROUND(ROUND(H948,2)*ROUND(G948,3),2)</f>
      </c>
      <c r="O948">
        <f>(I948*21)/100</f>
      </c>
      <c r="P948" t="s">
        <v>22</v>
      </c>
    </row>
    <row r="949" spans="1:5" ht="12.75">
      <c r="A949" s="35" t="s">
        <v>48</v>
      </c>
      <c r="E949" s="36" t="s">
        <v>45</v>
      </c>
    </row>
    <row r="950" spans="1:5" ht="12.75">
      <c r="A950" s="37" t="s">
        <v>49</v>
      </c>
      <c r="E950" s="38" t="s">
        <v>45</v>
      </c>
    </row>
    <row r="951" spans="1:5" ht="12.75">
      <c r="A951" t="s">
        <v>50</v>
      </c>
      <c r="E951" s="36" t="s">
        <v>45</v>
      </c>
    </row>
    <row r="952" spans="1:16" ht="12.75">
      <c r="A952" s="25" t="s">
        <v>43</v>
      </c>
      <c r="B952" s="29" t="s">
        <v>2153</v>
      </c>
      <c r="C952" s="29" t="s">
        <v>1171</v>
      </c>
      <c r="D952" s="25" t="s">
        <v>45</v>
      </c>
      <c r="E952" s="30" t="s">
        <v>2154</v>
      </c>
      <c r="F952" s="31" t="s">
        <v>61</v>
      </c>
      <c r="G952" s="32">
        <v>12</v>
      </c>
      <c r="H952" s="33">
        <v>0</v>
      </c>
      <c r="I952" s="34">
        <f>ROUND(ROUND(H952,2)*ROUND(G952,3),2)</f>
      </c>
      <c r="O952">
        <f>(I952*21)/100</f>
      </c>
      <c r="P952" t="s">
        <v>22</v>
      </c>
    </row>
    <row r="953" spans="1:5" ht="12.75">
      <c r="A953" s="35" t="s">
        <v>48</v>
      </c>
      <c r="E953" s="36" t="s">
        <v>45</v>
      </c>
    </row>
    <row r="954" spans="1:5" ht="12.75">
      <c r="A954" s="37" t="s">
        <v>49</v>
      </c>
      <c r="E954" s="38" t="s">
        <v>45</v>
      </c>
    </row>
    <row r="955" spans="1:5" ht="12.75">
      <c r="A955" t="s">
        <v>50</v>
      </c>
      <c r="E955" s="36" t="s">
        <v>45</v>
      </c>
    </row>
    <row r="956" spans="1:16" ht="25.5">
      <c r="A956" s="25" t="s">
        <v>43</v>
      </c>
      <c r="B956" s="29" t="s">
        <v>2155</v>
      </c>
      <c r="C956" s="29" t="s">
        <v>1174</v>
      </c>
      <c r="D956" s="25" t="s">
        <v>45</v>
      </c>
      <c r="E956" s="30" t="s">
        <v>2156</v>
      </c>
      <c r="F956" s="31" t="s">
        <v>61</v>
      </c>
      <c r="G956" s="32">
        <v>9</v>
      </c>
      <c r="H956" s="33">
        <v>0</v>
      </c>
      <c r="I956" s="34">
        <f>ROUND(ROUND(H956,2)*ROUND(G956,3),2)</f>
      </c>
      <c r="O956">
        <f>(I956*21)/100</f>
      </c>
      <c r="P956" t="s">
        <v>22</v>
      </c>
    </row>
    <row r="957" spans="1:5" ht="12.75">
      <c r="A957" s="35" t="s">
        <v>48</v>
      </c>
      <c r="E957" s="36" t="s">
        <v>45</v>
      </c>
    </row>
    <row r="958" spans="1:5" ht="12.75">
      <c r="A958" s="37" t="s">
        <v>49</v>
      </c>
      <c r="E958" s="38" t="s">
        <v>45</v>
      </c>
    </row>
    <row r="959" spans="1:5" ht="12.75">
      <c r="A959" t="s">
        <v>50</v>
      </c>
      <c r="E959" s="36" t="s">
        <v>45</v>
      </c>
    </row>
    <row r="960" spans="1:16" ht="25.5">
      <c r="A960" s="25" t="s">
        <v>43</v>
      </c>
      <c r="B960" s="29" t="s">
        <v>2157</v>
      </c>
      <c r="C960" s="29" t="s">
        <v>1177</v>
      </c>
      <c r="D960" s="25" t="s">
        <v>45</v>
      </c>
      <c r="E960" s="30" t="s">
        <v>2158</v>
      </c>
      <c r="F960" s="31" t="s">
        <v>61</v>
      </c>
      <c r="G960" s="32">
        <v>9</v>
      </c>
      <c r="H960" s="33">
        <v>0</v>
      </c>
      <c r="I960" s="34">
        <f>ROUND(ROUND(H960,2)*ROUND(G960,3),2)</f>
      </c>
      <c r="O960">
        <f>(I960*21)/100</f>
      </c>
      <c r="P960" t="s">
        <v>22</v>
      </c>
    </row>
    <row r="961" spans="1:5" ht="12.75">
      <c r="A961" s="35" t="s">
        <v>48</v>
      </c>
      <c r="E961" s="36" t="s">
        <v>45</v>
      </c>
    </row>
    <row r="962" spans="1:5" ht="12.75">
      <c r="A962" s="37" t="s">
        <v>49</v>
      </c>
      <c r="E962" s="38" t="s">
        <v>45</v>
      </c>
    </row>
    <row r="963" spans="1:5" ht="12.75">
      <c r="A963" t="s">
        <v>50</v>
      </c>
      <c r="E963" s="36" t="s">
        <v>45</v>
      </c>
    </row>
    <row r="964" spans="1:16" ht="25.5">
      <c r="A964" s="25" t="s">
        <v>43</v>
      </c>
      <c r="B964" s="29" t="s">
        <v>2159</v>
      </c>
      <c r="C964" s="29" t="s">
        <v>1180</v>
      </c>
      <c r="D964" s="25" t="s">
        <v>45</v>
      </c>
      <c r="E964" s="30" t="s">
        <v>2160</v>
      </c>
      <c r="F964" s="31" t="s">
        <v>61</v>
      </c>
      <c r="G964" s="32">
        <v>1</v>
      </c>
      <c r="H964" s="33">
        <v>0</v>
      </c>
      <c r="I964" s="34">
        <f>ROUND(ROUND(H964,2)*ROUND(G964,3),2)</f>
      </c>
      <c r="O964">
        <f>(I964*21)/100</f>
      </c>
      <c r="P964" t="s">
        <v>22</v>
      </c>
    </row>
    <row r="965" spans="1:5" ht="12.75">
      <c r="A965" s="35" t="s">
        <v>48</v>
      </c>
      <c r="E965" s="36" t="s">
        <v>45</v>
      </c>
    </row>
    <row r="966" spans="1:5" ht="12.75">
      <c r="A966" s="37" t="s">
        <v>49</v>
      </c>
      <c r="E966" s="38" t="s">
        <v>45</v>
      </c>
    </row>
    <row r="967" spans="1:5" ht="12.75">
      <c r="A967" t="s">
        <v>50</v>
      </c>
      <c r="E967" s="36" t="s">
        <v>45</v>
      </c>
    </row>
    <row r="968" spans="1:16" ht="25.5">
      <c r="A968" s="25" t="s">
        <v>43</v>
      </c>
      <c r="B968" s="29" t="s">
        <v>2161</v>
      </c>
      <c r="C968" s="29" t="s">
        <v>1183</v>
      </c>
      <c r="D968" s="25" t="s">
        <v>45</v>
      </c>
      <c r="E968" s="30" t="s">
        <v>2162</v>
      </c>
      <c r="F968" s="31" t="s">
        <v>61</v>
      </c>
      <c r="G968" s="32">
        <v>1</v>
      </c>
      <c r="H968" s="33">
        <v>0</v>
      </c>
      <c r="I968" s="34">
        <f>ROUND(ROUND(H968,2)*ROUND(G968,3),2)</f>
      </c>
      <c r="O968">
        <f>(I968*21)/100</f>
      </c>
      <c r="P968" t="s">
        <v>22</v>
      </c>
    </row>
    <row r="969" spans="1:5" ht="12.75">
      <c r="A969" s="35" t="s">
        <v>48</v>
      </c>
      <c r="E969" s="36" t="s">
        <v>45</v>
      </c>
    </row>
    <row r="970" spans="1:5" ht="12.75">
      <c r="A970" s="37" t="s">
        <v>49</v>
      </c>
      <c r="E970" s="38" t="s">
        <v>45</v>
      </c>
    </row>
    <row r="971" spans="1:5" ht="12.75">
      <c r="A971" t="s">
        <v>50</v>
      </c>
      <c r="E971" s="36" t="s">
        <v>45</v>
      </c>
    </row>
    <row r="972" spans="1:16" ht="25.5">
      <c r="A972" s="25" t="s">
        <v>43</v>
      </c>
      <c r="B972" s="29" t="s">
        <v>2163</v>
      </c>
      <c r="C972" s="29" t="s">
        <v>1186</v>
      </c>
      <c r="D972" s="25" t="s">
        <v>45</v>
      </c>
      <c r="E972" s="30" t="s">
        <v>2164</v>
      </c>
      <c r="F972" s="31" t="s">
        <v>61</v>
      </c>
      <c r="G972" s="32">
        <v>4</v>
      </c>
      <c r="H972" s="33">
        <v>0</v>
      </c>
      <c r="I972" s="34">
        <f>ROUND(ROUND(H972,2)*ROUND(G972,3),2)</f>
      </c>
      <c r="O972">
        <f>(I972*21)/100</f>
      </c>
      <c r="P972" t="s">
        <v>22</v>
      </c>
    </row>
    <row r="973" spans="1:5" ht="12.75">
      <c r="A973" s="35" t="s">
        <v>48</v>
      </c>
      <c r="E973" s="36" t="s">
        <v>45</v>
      </c>
    </row>
    <row r="974" spans="1:5" ht="12.75">
      <c r="A974" s="37" t="s">
        <v>49</v>
      </c>
      <c r="E974" s="38" t="s">
        <v>45</v>
      </c>
    </row>
    <row r="975" spans="1:5" ht="12.75">
      <c r="A975" t="s">
        <v>50</v>
      </c>
      <c r="E975" s="36" t="s">
        <v>45</v>
      </c>
    </row>
    <row r="976" spans="1:16" ht="25.5">
      <c r="A976" s="25" t="s">
        <v>43</v>
      </c>
      <c r="B976" s="29" t="s">
        <v>2165</v>
      </c>
      <c r="C976" s="29" t="s">
        <v>1189</v>
      </c>
      <c r="D976" s="25" t="s">
        <v>45</v>
      </c>
      <c r="E976" s="30" t="s">
        <v>2166</v>
      </c>
      <c r="F976" s="31" t="s">
        <v>76</v>
      </c>
      <c r="G976" s="32">
        <v>86.5</v>
      </c>
      <c r="H976" s="33">
        <v>0</v>
      </c>
      <c r="I976" s="34">
        <f>ROUND(ROUND(H976,2)*ROUND(G976,3),2)</f>
      </c>
      <c r="O976">
        <f>(I976*21)/100</f>
      </c>
      <c r="P976" t="s">
        <v>22</v>
      </c>
    </row>
    <row r="977" spans="1:5" ht="12.75">
      <c r="A977" s="35" t="s">
        <v>48</v>
      </c>
      <c r="E977" s="36" t="s">
        <v>45</v>
      </c>
    </row>
    <row r="978" spans="1:5" ht="12.75">
      <c r="A978" s="37" t="s">
        <v>49</v>
      </c>
      <c r="E978" s="38" t="s">
        <v>1191</v>
      </c>
    </row>
    <row r="979" spans="1:5" ht="12.75">
      <c r="A979" t="s">
        <v>50</v>
      </c>
      <c r="E979" s="36" t="s">
        <v>45</v>
      </c>
    </row>
    <row r="980" spans="1:16" ht="12.75">
      <c r="A980" s="25" t="s">
        <v>43</v>
      </c>
      <c r="B980" s="29" t="s">
        <v>2167</v>
      </c>
      <c r="C980" s="29" t="s">
        <v>1193</v>
      </c>
      <c r="D980" s="25" t="s">
        <v>45</v>
      </c>
      <c r="E980" s="30" t="s">
        <v>2168</v>
      </c>
      <c r="F980" s="31" t="s">
        <v>61</v>
      </c>
      <c r="G980" s="32">
        <v>1</v>
      </c>
      <c r="H980" s="33">
        <v>0</v>
      </c>
      <c r="I980" s="34">
        <f>ROUND(ROUND(H980,2)*ROUND(G980,3),2)</f>
      </c>
      <c r="O980">
        <f>(I980*21)/100</f>
      </c>
      <c r="P980" t="s">
        <v>22</v>
      </c>
    </row>
    <row r="981" spans="1:5" ht="12.75">
      <c r="A981" s="35" t="s">
        <v>48</v>
      </c>
      <c r="E981" s="36" t="s">
        <v>45</v>
      </c>
    </row>
    <row r="982" spans="1:5" ht="12.75">
      <c r="A982" s="37" t="s">
        <v>49</v>
      </c>
      <c r="E982" s="38" t="s">
        <v>45</v>
      </c>
    </row>
    <row r="983" spans="1:5" ht="12.75">
      <c r="A983" t="s">
        <v>50</v>
      </c>
      <c r="E983" s="36" t="s">
        <v>45</v>
      </c>
    </row>
    <row r="984" spans="1:16" ht="25.5">
      <c r="A984" s="25" t="s">
        <v>43</v>
      </c>
      <c r="B984" s="29" t="s">
        <v>2169</v>
      </c>
      <c r="C984" s="29" t="s">
        <v>1196</v>
      </c>
      <c r="D984" s="25" t="s">
        <v>45</v>
      </c>
      <c r="E984" s="30" t="s">
        <v>2170</v>
      </c>
      <c r="F984" s="31" t="s">
        <v>61</v>
      </c>
      <c r="G984" s="32">
        <v>1</v>
      </c>
      <c r="H984" s="33">
        <v>0</v>
      </c>
      <c r="I984" s="34">
        <f>ROUND(ROUND(H984,2)*ROUND(G984,3),2)</f>
      </c>
      <c r="O984">
        <f>(I984*21)/100</f>
      </c>
      <c r="P984" t="s">
        <v>22</v>
      </c>
    </row>
    <row r="985" spans="1:5" ht="12.75">
      <c r="A985" s="35" t="s">
        <v>48</v>
      </c>
      <c r="E985" s="36" t="s">
        <v>45</v>
      </c>
    </row>
    <row r="986" spans="1:5" ht="12.75">
      <c r="A986" s="37" t="s">
        <v>49</v>
      </c>
      <c r="E986" s="38" t="s">
        <v>45</v>
      </c>
    </row>
    <row r="987" spans="1:5" ht="12.75">
      <c r="A987" t="s">
        <v>50</v>
      </c>
      <c r="E987" s="36" t="s">
        <v>45</v>
      </c>
    </row>
    <row r="988" spans="1:16" ht="25.5">
      <c r="A988" s="25" t="s">
        <v>43</v>
      </c>
      <c r="B988" s="29" t="s">
        <v>2171</v>
      </c>
      <c r="C988" s="29" t="s">
        <v>1199</v>
      </c>
      <c r="D988" s="25" t="s">
        <v>45</v>
      </c>
      <c r="E988" s="30" t="s">
        <v>2172</v>
      </c>
      <c r="F988" s="31" t="s">
        <v>61</v>
      </c>
      <c r="G988" s="32">
        <v>4</v>
      </c>
      <c r="H988" s="33">
        <v>0</v>
      </c>
      <c r="I988" s="34">
        <f>ROUND(ROUND(H988,2)*ROUND(G988,3),2)</f>
      </c>
      <c r="O988">
        <f>(I988*21)/100</f>
      </c>
      <c r="P988" t="s">
        <v>22</v>
      </c>
    </row>
    <row r="989" spans="1:5" ht="12.75">
      <c r="A989" s="35" t="s">
        <v>48</v>
      </c>
      <c r="E989" s="36" t="s">
        <v>45</v>
      </c>
    </row>
    <row r="990" spans="1:5" ht="12.75">
      <c r="A990" s="37" t="s">
        <v>49</v>
      </c>
      <c r="E990" s="38" t="s">
        <v>45</v>
      </c>
    </row>
    <row r="991" spans="1:5" ht="12.75">
      <c r="A991" t="s">
        <v>50</v>
      </c>
      <c r="E991" s="36" t="s">
        <v>45</v>
      </c>
    </row>
    <row r="992" spans="1:16" ht="25.5">
      <c r="A992" s="25" t="s">
        <v>43</v>
      </c>
      <c r="B992" s="29" t="s">
        <v>2173</v>
      </c>
      <c r="C992" s="29" t="s">
        <v>2174</v>
      </c>
      <c r="D992" s="25" t="s">
        <v>45</v>
      </c>
      <c r="E992" s="30" t="s">
        <v>2175</v>
      </c>
      <c r="F992" s="31" t="s">
        <v>61</v>
      </c>
      <c r="G992" s="32">
        <v>1</v>
      </c>
      <c r="H992" s="33">
        <v>0</v>
      </c>
      <c r="I992" s="34">
        <f>ROUND(ROUND(H992,2)*ROUND(G992,3),2)</f>
      </c>
      <c r="O992">
        <f>(I992*21)/100</f>
      </c>
      <c r="P992" t="s">
        <v>22</v>
      </c>
    </row>
    <row r="993" spans="1:5" ht="12.75">
      <c r="A993" s="35" t="s">
        <v>48</v>
      </c>
      <c r="E993" s="36" t="s">
        <v>45</v>
      </c>
    </row>
    <row r="994" spans="1:5" ht="12.75">
      <c r="A994" s="37" t="s">
        <v>49</v>
      </c>
      <c r="E994" s="38" t="s">
        <v>45</v>
      </c>
    </row>
    <row r="995" spans="1:5" ht="12.75">
      <c r="A995" t="s">
        <v>50</v>
      </c>
      <c r="E995" s="36" t="s">
        <v>45</v>
      </c>
    </row>
    <row r="996" spans="1:16" ht="12.75">
      <c r="A996" s="25" t="s">
        <v>43</v>
      </c>
      <c r="B996" s="29" t="s">
        <v>2176</v>
      </c>
      <c r="C996" s="29" t="s">
        <v>1202</v>
      </c>
      <c r="D996" s="25" t="s">
        <v>45</v>
      </c>
      <c r="E996" s="30" t="s">
        <v>1203</v>
      </c>
      <c r="F996" s="31" t="s">
        <v>835</v>
      </c>
      <c r="G996" s="32">
        <v>0</v>
      </c>
      <c r="H996" s="33">
        <v>0</v>
      </c>
      <c r="I996" s="34">
        <f>ROUND(ROUND(H996,2)*ROUND(G996,3),2)</f>
      </c>
      <c r="O996">
        <f>(I996*21)/100</f>
      </c>
      <c r="P996" t="s">
        <v>22</v>
      </c>
    </row>
    <row r="997" spans="1:5" ht="12.75">
      <c r="A997" s="35" t="s">
        <v>48</v>
      </c>
      <c r="E997" s="36" t="s">
        <v>45</v>
      </c>
    </row>
    <row r="998" spans="1:5" ht="12.75">
      <c r="A998" s="37" t="s">
        <v>49</v>
      </c>
      <c r="E998" s="38" t="s">
        <v>45</v>
      </c>
    </row>
    <row r="999" spans="1:5" ht="12.75">
      <c r="A999" t="s">
        <v>50</v>
      </c>
      <c r="E999" s="36" t="s">
        <v>45</v>
      </c>
    </row>
    <row r="1000" spans="1:18" ht="12.75" customHeight="1">
      <c r="A1000" s="6" t="s">
        <v>41</v>
      </c>
      <c r="B1000" s="6"/>
      <c r="C1000" s="40" t="s">
        <v>1204</v>
      </c>
      <c r="D1000" s="6"/>
      <c r="E1000" s="27" t="s">
        <v>1205</v>
      </c>
      <c r="F1000" s="6"/>
      <c r="G1000" s="6"/>
      <c r="H1000" s="6"/>
      <c r="I1000" s="41">
        <f>0+Q1000</f>
      </c>
      <c r="O1000">
        <f>0+R1000</f>
      </c>
      <c r="Q1000">
        <f>0+I1001+I1005+I1009+I1013+I1017+I1021+I1025+I1029+I1033+I1037+I1041+I1045+I1049+I1053</f>
      </c>
      <c r="R1000">
        <f>0+O1001+O1005+O1009+O1013+O1017+O1021+O1025+O1029+O1033+O1037+O1041+O1045+O1049+O1053</f>
      </c>
    </row>
    <row r="1001" spans="1:16" ht="12.75">
      <c r="A1001" s="25" t="s">
        <v>43</v>
      </c>
      <c r="B1001" s="29" t="s">
        <v>2177</v>
      </c>
      <c r="C1001" s="29" t="s">
        <v>1207</v>
      </c>
      <c r="D1001" s="25" t="s">
        <v>45</v>
      </c>
      <c r="E1001" s="30" t="s">
        <v>1208</v>
      </c>
      <c r="F1001" s="31" t="s">
        <v>190</v>
      </c>
      <c r="G1001" s="32">
        <v>25.454</v>
      </c>
      <c r="H1001" s="33">
        <v>0</v>
      </c>
      <c r="I1001" s="34">
        <f>ROUND(ROUND(H1001,2)*ROUND(G1001,3),2)</f>
      </c>
      <c r="O1001">
        <f>(I1001*21)/100</f>
      </c>
      <c r="P1001" t="s">
        <v>22</v>
      </c>
    </row>
    <row r="1002" spans="1:5" ht="12.75">
      <c r="A1002" s="35" t="s">
        <v>48</v>
      </c>
      <c r="E1002" s="36" t="s">
        <v>45</v>
      </c>
    </row>
    <row r="1003" spans="1:5" ht="25.5">
      <c r="A1003" s="37" t="s">
        <v>49</v>
      </c>
      <c r="E1003" s="38" t="s">
        <v>1209</v>
      </c>
    </row>
    <row r="1004" spans="1:5" ht="12.75">
      <c r="A1004" t="s">
        <v>50</v>
      </c>
      <c r="E1004" s="36" t="s">
        <v>45</v>
      </c>
    </row>
    <row r="1005" spans="1:16" ht="12.75">
      <c r="A1005" s="25" t="s">
        <v>43</v>
      </c>
      <c r="B1005" s="29" t="s">
        <v>2178</v>
      </c>
      <c r="C1005" s="29" t="s">
        <v>1207</v>
      </c>
      <c r="D1005" s="25" t="s">
        <v>14</v>
      </c>
      <c r="E1005" s="30" t="s">
        <v>1208</v>
      </c>
      <c r="F1005" s="31" t="s">
        <v>190</v>
      </c>
      <c r="G1005" s="32">
        <v>183.722</v>
      </c>
      <c r="H1005" s="33">
        <v>0</v>
      </c>
      <c r="I1005" s="34">
        <f>ROUND(ROUND(H1005,2)*ROUND(G1005,3),2)</f>
      </c>
      <c r="O1005">
        <f>(I1005*21)/100</f>
      </c>
      <c r="P1005" t="s">
        <v>22</v>
      </c>
    </row>
    <row r="1006" spans="1:5" ht="12.75">
      <c r="A1006" s="35" t="s">
        <v>48</v>
      </c>
      <c r="E1006" s="36" t="s">
        <v>45</v>
      </c>
    </row>
    <row r="1007" spans="1:5" ht="25.5">
      <c r="A1007" s="37" t="s">
        <v>49</v>
      </c>
      <c r="E1007" s="38" t="s">
        <v>2179</v>
      </c>
    </row>
    <row r="1008" spans="1:5" ht="12.75">
      <c r="A1008" t="s">
        <v>50</v>
      </c>
      <c r="E1008" s="36" t="s">
        <v>45</v>
      </c>
    </row>
    <row r="1009" spans="1:16" ht="12.75">
      <c r="A1009" s="25" t="s">
        <v>43</v>
      </c>
      <c r="B1009" s="29" t="s">
        <v>2180</v>
      </c>
      <c r="C1009" s="29" t="s">
        <v>1213</v>
      </c>
      <c r="D1009" s="25" t="s">
        <v>45</v>
      </c>
      <c r="E1009" s="30" t="s">
        <v>1214</v>
      </c>
      <c r="F1009" s="31" t="s">
        <v>76</v>
      </c>
      <c r="G1009" s="32">
        <v>103.512</v>
      </c>
      <c r="H1009" s="33">
        <v>0</v>
      </c>
      <c r="I1009" s="34">
        <f>ROUND(ROUND(H1009,2)*ROUND(G1009,3),2)</f>
      </c>
      <c r="O1009">
        <f>(I1009*21)/100</f>
      </c>
      <c r="P1009" t="s">
        <v>22</v>
      </c>
    </row>
    <row r="1010" spans="1:5" ht="12.75">
      <c r="A1010" s="35" t="s">
        <v>48</v>
      </c>
      <c r="E1010" s="36" t="s">
        <v>45</v>
      </c>
    </row>
    <row r="1011" spans="1:5" ht="25.5">
      <c r="A1011" s="37" t="s">
        <v>49</v>
      </c>
      <c r="E1011" s="38" t="s">
        <v>2181</v>
      </c>
    </row>
    <row r="1012" spans="1:5" ht="12.75">
      <c r="A1012" t="s">
        <v>50</v>
      </c>
      <c r="E1012" s="36" t="s">
        <v>45</v>
      </c>
    </row>
    <row r="1013" spans="1:16" ht="12.75">
      <c r="A1013" s="25" t="s">
        <v>43</v>
      </c>
      <c r="B1013" s="29" t="s">
        <v>2182</v>
      </c>
      <c r="C1013" s="29" t="s">
        <v>1217</v>
      </c>
      <c r="D1013" s="25" t="s">
        <v>45</v>
      </c>
      <c r="E1013" s="30" t="s">
        <v>1214</v>
      </c>
      <c r="F1013" s="31" t="s">
        <v>76</v>
      </c>
      <c r="G1013" s="32">
        <v>5.445</v>
      </c>
      <c r="H1013" s="33">
        <v>0</v>
      </c>
      <c r="I1013" s="34">
        <f>ROUND(ROUND(H1013,2)*ROUND(G1013,3),2)</f>
      </c>
      <c r="O1013">
        <f>(I1013*21)/100</f>
      </c>
      <c r="P1013" t="s">
        <v>22</v>
      </c>
    </row>
    <row r="1014" spans="1:5" ht="12.75">
      <c r="A1014" s="35" t="s">
        <v>48</v>
      </c>
      <c r="E1014" s="36" t="s">
        <v>45</v>
      </c>
    </row>
    <row r="1015" spans="1:5" ht="25.5">
      <c r="A1015" s="37" t="s">
        <v>49</v>
      </c>
      <c r="E1015" s="38" t="s">
        <v>2183</v>
      </c>
    </row>
    <row r="1016" spans="1:5" ht="12.75">
      <c r="A1016" t="s">
        <v>50</v>
      </c>
      <c r="E1016" s="36" t="s">
        <v>45</v>
      </c>
    </row>
    <row r="1017" spans="1:16" ht="12.75">
      <c r="A1017" s="25" t="s">
        <v>43</v>
      </c>
      <c r="B1017" s="29" t="s">
        <v>2184</v>
      </c>
      <c r="C1017" s="29" t="s">
        <v>1220</v>
      </c>
      <c r="D1017" s="25" t="s">
        <v>45</v>
      </c>
      <c r="E1017" s="30" t="s">
        <v>1221</v>
      </c>
      <c r="F1017" s="31" t="s">
        <v>190</v>
      </c>
      <c r="G1017" s="32">
        <v>4.77</v>
      </c>
      <c r="H1017" s="33">
        <v>0</v>
      </c>
      <c r="I1017" s="34">
        <f>ROUND(ROUND(H1017,2)*ROUND(G1017,3),2)</f>
      </c>
      <c r="O1017">
        <f>(I1017*21)/100</f>
      </c>
      <c r="P1017" t="s">
        <v>22</v>
      </c>
    </row>
    <row r="1018" spans="1:5" ht="12.75">
      <c r="A1018" s="35" t="s">
        <v>48</v>
      </c>
      <c r="E1018" s="36" t="s">
        <v>45</v>
      </c>
    </row>
    <row r="1019" spans="1:5" ht="25.5">
      <c r="A1019" s="37" t="s">
        <v>49</v>
      </c>
      <c r="E1019" s="38" t="s">
        <v>2185</v>
      </c>
    </row>
    <row r="1020" spans="1:5" ht="12.75">
      <c r="A1020" t="s">
        <v>50</v>
      </c>
      <c r="E1020" s="36" t="s">
        <v>45</v>
      </c>
    </row>
    <row r="1021" spans="1:16" ht="12.75">
      <c r="A1021" s="25" t="s">
        <v>43</v>
      </c>
      <c r="B1021" s="29" t="s">
        <v>2186</v>
      </c>
      <c r="C1021" s="29" t="s">
        <v>1224</v>
      </c>
      <c r="D1021" s="25" t="s">
        <v>45</v>
      </c>
      <c r="E1021" s="30" t="s">
        <v>1225</v>
      </c>
      <c r="F1021" s="31" t="s">
        <v>190</v>
      </c>
      <c r="G1021" s="32">
        <v>193.495</v>
      </c>
      <c r="H1021" s="33">
        <v>0</v>
      </c>
      <c r="I1021" s="34">
        <f>ROUND(ROUND(H1021,2)*ROUND(G1021,3),2)</f>
      </c>
      <c r="O1021">
        <f>(I1021*21)/100</f>
      </c>
      <c r="P1021" t="s">
        <v>22</v>
      </c>
    </row>
    <row r="1022" spans="1:5" ht="12.75">
      <c r="A1022" s="35" t="s">
        <v>48</v>
      </c>
      <c r="E1022" s="36" t="s">
        <v>45</v>
      </c>
    </row>
    <row r="1023" spans="1:5" ht="51">
      <c r="A1023" s="37" t="s">
        <v>49</v>
      </c>
      <c r="E1023" s="38" t="s">
        <v>2187</v>
      </c>
    </row>
    <row r="1024" spans="1:5" ht="12.75">
      <c r="A1024" t="s">
        <v>50</v>
      </c>
      <c r="E1024" s="36" t="s">
        <v>45</v>
      </c>
    </row>
    <row r="1025" spans="1:16" ht="12.75">
      <c r="A1025" s="25" t="s">
        <v>43</v>
      </c>
      <c r="B1025" s="29" t="s">
        <v>2188</v>
      </c>
      <c r="C1025" s="29" t="s">
        <v>1228</v>
      </c>
      <c r="D1025" s="25" t="s">
        <v>45</v>
      </c>
      <c r="E1025" s="30" t="s">
        <v>1229</v>
      </c>
      <c r="F1025" s="31" t="s">
        <v>190</v>
      </c>
      <c r="G1025" s="32">
        <v>52.74</v>
      </c>
      <c r="H1025" s="33">
        <v>0</v>
      </c>
      <c r="I1025" s="34">
        <f>ROUND(ROUND(H1025,2)*ROUND(G1025,3),2)</f>
      </c>
      <c r="O1025">
        <f>(I1025*21)/100</f>
      </c>
      <c r="P1025" t="s">
        <v>22</v>
      </c>
    </row>
    <row r="1026" spans="1:5" ht="12.75">
      <c r="A1026" s="35" t="s">
        <v>48</v>
      </c>
      <c r="E1026" s="36" t="s">
        <v>45</v>
      </c>
    </row>
    <row r="1027" spans="1:5" ht="63.75">
      <c r="A1027" s="37" t="s">
        <v>49</v>
      </c>
      <c r="E1027" s="38" t="s">
        <v>1230</v>
      </c>
    </row>
    <row r="1028" spans="1:5" ht="12.75">
      <c r="A1028" t="s">
        <v>50</v>
      </c>
      <c r="E1028" s="36" t="s">
        <v>45</v>
      </c>
    </row>
    <row r="1029" spans="1:16" ht="12.75">
      <c r="A1029" s="25" t="s">
        <v>43</v>
      </c>
      <c r="B1029" s="29" t="s">
        <v>2189</v>
      </c>
      <c r="C1029" s="29" t="s">
        <v>1232</v>
      </c>
      <c r="D1029" s="25" t="s">
        <v>45</v>
      </c>
      <c r="E1029" s="30" t="s">
        <v>1233</v>
      </c>
      <c r="F1029" s="31" t="s">
        <v>76</v>
      </c>
      <c r="G1029" s="32">
        <v>4.95</v>
      </c>
      <c r="H1029" s="33">
        <v>0</v>
      </c>
      <c r="I1029" s="34">
        <f>ROUND(ROUND(H1029,2)*ROUND(G1029,3),2)</f>
      </c>
      <c r="O1029">
        <f>(I1029*21)/100</f>
      </c>
      <c r="P1029" t="s">
        <v>22</v>
      </c>
    </row>
    <row r="1030" spans="1:5" ht="12.75">
      <c r="A1030" s="35" t="s">
        <v>48</v>
      </c>
      <c r="E1030" s="36" t="s">
        <v>45</v>
      </c>
    </row>
    <row r="1031" spans="1:5" ht="25.5">
      <c r="A1031" s="37" t="s">
        <v>49</v>
      </c>
      <c r="E1031" s="38" t="s">
        <v>2190</v>
      </c>
    </row>
    <row r="1032" spans="1:5" ht="12.75">
      <c r="A1032" t="s">
        <v>50</v>
      </c>
      <c r="E1032" s="36" t="s">
        <v>45</v>
      </c>
    </row>
    <row r="1033" spans="1:16" ht="12.75">
      <c r="A1033" s="25" t="s">
        <v>43</v>
      </c>
      <c r="B1033" s="29" t="s">
        <v>2191</v>
      </c>
      <c r="C1033" s="29" t="s">
        <v>1232</v>
      </c>
      <c r="D1033" s="25" t="s">
        <v>14</v>
      </c>
      <c r="E1033" s="30" t="s">
        <v>1233</v>
      </c>
      <c r="F1033" s="31" t="s">
        <v>76</v>
      </c>
      <c r="G1033" s="32">
        <v>94.102</v>
      </c>
      <c r="H1033" s="33">
        <v>0</v>
      </c>
      <c r="I1033" s="34">
        <f>ROUND(ROUND(H1033,2)*ROUND(G1033,3),2)</f>
      </c>
      <c r="O1033">
        <f>(I1033*21)/100</f>
      </c>
      <c r="P1033" t="s">
        <v>22</v>
      </c>
    </row>
    <row r="1034" spans="1:5" ht="12.75">
      <c r="A1034" s="35" t="s">
        <v>48</v>
      </c>
      <c r="E1034" s="36" t="s">
        <v>45</v>
      </c>
    </row>
    <row r="1035" spans="1:5" ht="140.25">
      <c r="A1035" s="37" t="s">
        <v>49</v>
      </c>
      <c r="E1035" s="38" t="s">
        <v>2192</v>
      </c>
    </row>
    <row r="1036" spans="1:5" ht="12.75">
      <c r="A1036" t="s">
        <v>50</v>
      </c>
      <c r="E1036" s="36" t="s">
        <v>45</v>
      </c>
    </row>
    <row r="1037" spans="1:16" ht="12.75">
      <c r="A1037" s="25" t="s">
        <v>43</v>
      </c>
      <c r="B1037" s="29" t="s">
        <v>2193</v>
      </c>
      <c r="C1037" s="29" t="s">
        <v>1238</v>
      </c>
      <c r="D1037" s="25" t="s">
        <v>45</v>
      </c>
      <c r="E1037" s="30" t="s">
        <v>1239</v>
      </c>
      <c r="F1037" s="31" t="s">
        <v>76</v>
      </c>
      <c r="G1037" s="32">
        <v>68.11</v>
      </c>
      <c r="H1037" s="33">
        <v>0</v>
      </c>
      <c r="I1037" s="34">
        <f>ROUND(ROUND(H1037,2)*ROUND(G1037,3),2)</f>
      </c>
      <c r="O1037">
        <f>(I1037*21)/100</f>
      </c>
      <c r="P1037" t="s">
        <v>22</v>
      </c>
    </row>
    <row r="1038" spans="1:5" ht="12.75">
      <c r="A1038" s="35" t="s">
        <v>48</v>
      </c>
      <c r="E1038" s="36" t="s">
        <v>45</v>
      </c>
    </row>
    <row r="1039" spans="1:5" ht="51">
      <c r="A1039" s="37" t="s">
        <v>49</v>
      </c>
      <c r="E1039" s="38" t="s">
        <v>2194</v>
      </c>
    </row>
    <row r="1040" spans="1:5" ht="12.75">
      <c r="A1040" t="s">
        <v>50</v>
      </c>
      <c r="E1040" s="36" t="s">
        <v>45</v>
      </c>
    </row>
    <row r="1041" spans="1:16" ht="12.75">
      <c r="A1041" s="25" t="s">
        <v>43</v>
      </c>
      <c r="B1041" s="29" t="s">
        <v>2195</v>
      </c>
      <c r="C1041" s="29" t="s">
        <v>1242</v>
      </c>
      <c r="D1041" s="25" t="s">
        <v>45</v>
      </c>
      <c r="E1041" s="30" t="s">
        <v>1246</v>
      </c>
      <c r="F1041" s="31" t="s">
        <v>190</v>
      </c>
      <c r="G1041" s="32">
        <v>167.02</v>
      </c>
      <c r="H1041" s="33">
        <v>0</v>
      </c>
      <c r="I1041" s="34">
        <f>ROUND(ROUND(H1041,2)*ROUND(G1041,3),2)</f>
      </c>
      <c r="O1041">
        <f>(I1041*21)/100</f>
      </c>
      <c r="P1041" t="s">
        <v>22</v>
      </c>
    </row>
    <row r="1042" spans="1:5" ht="12.75">
      <c r="A1042" s="35" t="s">
        <v>48</v>
      </c>
      <c r="E1042" s="36" t="s">
        <v>45</v>
      </c>
    </row>
    <row r="1043" spans="1:5" ht="102">
      <c r="A1043" s="37" t="s">
        <v>49</v>
      </c>
      <c r="E1043" s="38" t="s">
        <v>2196</v>
      </c>
    </row>
    <row r="1044" spans="1:5" ht="12.75">
      <c r="A1044" t="s">
        <v>50</v>
      </c>
      <c r="E1044" s="36" t="s">
        <v>45</v>
      </c>
    </row>
    <row r="1045" spans="1:16" ht="12.75">
      <c r="A1045" s="25" t="s">
        <v>43</v>
      </c>
      <c r="B1045" s="29" t="s">
        <v>2197</v>
      </c>
      <c r="C1045" s="29" t="s">
        <v>1242</v>
      </c>
      <c r="D1045" s="25" t="s">
        <v>14</v>
      </c>
      <c r="E1045" s="30" t="s">
        <v>1243</v>
      </c>
      <c r="F1045" s="31" t="s">
        <v>190</v>
      </c>
      <c r="G1045" s="32">
        <v>4.336</v>
      </c>
      <c r="H1045" s="33">
        <v>0</v>
      </c>
      <c r="I1045" s="34">
        <f>ROUND(ROUND(H1045,2)*ROUND(G1045,3),2)</f>
      </c>
      <c r="O1045">
        <f>(I1045*21)/100</f>
      </c>
      <c r="P1045" t="s">
        <v>22</v>
      </c>
    </row>
    <row r="1046" spans="1:5" ht="12.75">
      <c r="A1046" s="35" t="s">
        <v>48</v>
      </c>
      <c r="E1046" s="36" t="s">
        <v>45</v>
      </c>
    </row>
    <row r="1047" spans="1:5" ht="25.5">
      <c r="A1047" s="37" t="s">
        <v>49</v>
      </c>
      <c r="E1047" s="38" t="s">
        <v>2198</v>
      </c>
    </row>
    <row r="1048" spans="1:5" ht="12.75">
      <c r="A1048" t="s">
        <v>50</v>
      </c>
      <c r="E1048" s="36" t="s">
        <v>45</v>
      </c>
    </row>
    <row r="1049" spans="1:16" ht="12.75">
      <c r="A1049" s="25" t="s">
        <v>43</v>
      </c>
      <c r="B1049" s="29" t="s">
        <v>2199</v>
      </c>
      <c r="C1049" s="29" t="s">
        <v>1242</v>
      </c>
      <c r="D1049" s="25" t="s">
        <v>22</v>
      </c>
      <c r="E1049" s="30" t="s">
        <v>1246</v>
      </c>
      <c r="F1049" s="31" t="s">
        <v>190</v>
      </c>
      <c r="G1049" s="32">
        <v>23.14</v>
      </c>
      <c r="H1049" s="33">
        <v>0</v>
      </c>
      <c r="I1049" s="34">
        <f>ROUND(ROUND(H1049,2)*ROUND(G1049,3),2)</f>
      </c>
      <c r="O1049">
        <f>(I1049*21)/100</f>
      </c>
      <c r="P1049" t="s">
        <v>22</v>
      </c>
    </row>
    <row r="1050" spans="1:5" ht="12.75">
      <c r="A1050" s="35" t="s">
        <v>48</v>
      </c>
      <c r="E1050" s="36" t="s">
        <v>45</v>
      </c>
    </row>
    <row r="1051" spans="1:5" ht="25.5">
      <c r="A1051" s="37" t="s">
        <v>49</v>
      </c>
      <c r="E1051" s="38" t="s">
        <v>1249</v>
      </c>
    </row>
    <row r="1052" spans="1:5" ht="12.75">
      <c r="A1052" t="s">
        <v>50</v>
      </c>
      <c r="E1052" s="36" t="s">
        <v>45</v>
      </c>
    </row>
    <row r="1053" spans="1:16" ht="12.75">
      <c r="A1053" s="25" t="s">
        <v>43</v>
      </c>
      <c r="B1053" s="29" t="s">
        <v>2200</v>
      </c>
      <c r="C1053" s="29" t="s">
        <v>1251</v>
      </c>
      <c r="D1053" s="25" t="s">
        <v>45</v>
      </c>
      <c r="E1053" s="30" t="s">
        <v>1252</v>
      </c>
      <c r="F1053" s="31" t="s">
        <v>835</v>
      </c>
      <c r="G1053" s="32">
        <v>0</v>
      </c>
      <c r="H1053" s="33">
        <v>0</v>
      </c>
      <c r="I1053" s="34">
        <f>ROUND(ROUND(H1053,2)*ROUND(G1053,3),2)</f>
      </c>
      <c r="O1053">
        <f>(I1053*21)/100</f>
      </c>
      <c r="P1053" t="s">
        <v>22</v>
      </c>
    </row>
    <row r="1054" spans="1:5" ht="12.75">
      <c r="A1054" s="35" t="s">
        <v>48</v>
      </c>
      <c r="E1054" s="36" t="s">
        <v>45</v>
      </c>
    </row>
    <row r="1055" spans="1:5" ht="12.75">
      <c r="A1055" s="37" t="s">
        <v>49</v>
      </c>
      <c r="E1055" s="38" t="s">
        <v>45</v>
      </c>
    </row>
    <row r="1056" spans="1:5" ht="12.75">
      <c r="A1056" t="s">
        <v>50</v>
      </c>
      <c r="E1056" s="36" t="s">
        <v>45</v>
      </c>
    </row>
    <row r="1057" spans="1:18" ht="12.75" customHeight="1">
      <c r="A1057" s="6" t="s">
        <v>41</v>
      </c>
      <c r="B1057" s="6"/>
      <c r="C1057" s="40" t="s">
        <v>1253</v>
      </c>
      <c r="D1057" s="6"/>
      <c r="E1057" s="27" t="s">
        <v>1254</v>
      </c>
      <c r="F1057" s="6"/>
      <c r="G1057" s="6"/>
      <c r="H1057" s="6"/>
      <c r="I1057" s="41">
        <f>0+Q1057</f>
      </c>
      <c r="O1057">
        <f>0+R1057</f>
      </c>
      <c r="Q1057">
        <f>0+I1058+I1062+I1066+I1070</f>
      </c>
      <c r="R1057">
        <f>0+O1058+O1062+O1066+O1070</f>
      </c>
    </row>
    <row r="1058" spans="1:16" ht="12.75">
      <c r="A1058" s="25" t="s">
        <v>43</v>
      </c>
      <c r="B1058" s="29" t="s">
        <v>2201</v>
      </c>
      <c r="C1058" s="29" t="s">
        <v>1256</v>
      </c>
      <c r="D1058" s="25" t="s">
        <v>45</v>
      </c>
      <c r="E1058" s="30" t="s">
        <v>1257</v>
      </c>
      <c r="F1058" s="31" t="s">
        <v>190</v>
      </c>
      <c r="G1058" s="32">
        <v>426.73</v>
      </c>
      <c r="H1058" s="33">
        <v>0</v>
      </c>
      <c r="I1058" s="34">
        <f>ROUND(ROUND(H1058,2)*ROUND(G1058,3),2)</f>
      </c>
      <c r="O1058">
        <f>(I1058*21)/100</f>
      </c>
      <c r="P1058" t="s">
        <v>22</v>
      </c>
    </row>
    <row r="1059" spans="1:5" ht="12.75">
      <c r="A1059" s="35" t="s">
        <v>48</v>
      </c>
      <c r="E1059" s="36" t="s">
        <v>45</v>
      </c>
    </row>
    <row r="1060" spans="1:5" ht="102">
      <c r="A1060" s="37" t="s">
        <v>49</v>
      </c>
      <c r="E1060" s="38" t="s">
        <v>2202</v>
      </c>
    </row>
    <row r="1061" spans="1:5" ht="12.75">
      <c r="A1061" t="s">
        <v>50</v>
      </c>
      <c r="E1061" s="36" t="s">
        <v>1259</v>
      </c>
    </row>
    <row r="1062" spans="1:16" ht="12.75">
      <c r="A1062" s="25" t="s">
        <v>43</v>
      </c>
      <c r="B1062" s="29" t="s">
        <v>2203</v>
      </c>
      <c r="C1062" s="29" t="s">
        <v>1261</v>
      </c>
      <c r="D1062" s="25" t="s">
        <v>45</v>
      </c>
      <c r="E1062" s="30" t="s">
        <v>1262</v>
      </c>
      <c r="F1062" s="31" t="s">
        <v>76</v>
      </c>
      <c r="G1062" s="32">
        <v>356.862</v>
      </c>
      <c r="H1062" s="33">
        <v>0</v>
      </c>
      <c r="I1062" s="34">
        <f>ROUND(ROUND(H1062,2)*ROUND(G1062,3),2)</f>
      </c>
      <c r="O1062">
        <f>(I1062*21)/100</f>
      </c>
      <c r="P1062" t="s">
        <v>22</v>
      </c>
    </row>
    <row r="1063" spans="1:5" ht="12.75">
      <c r="A1063" s="35" t="s">
        <v>48</v>
      </c>
      <c r="E1063" s="36" t="s">
        <v>45</v>
      </c>
    </row>
    <row r="1064" spans="1:5" ht="280.5">
      <c r="A1064" s="37" t="s">
        <v>49</v>
      </c>
      <c r="E1064" s="38" t="s">
        <v>2204</v>
      </c>
    </row>
    <row r="1065" spans="1:5" ht="12.75">
      <c r="A1065" t="s">
        <v>50</v>
      </c>
      <c r="E1065" s="36" t="s">
        <v>1264</v>
      </c>
    </row>
    <row r="1066" spans="1:16" ht="12.75">
      <c r="A1066" s="25" t="s">
        <v>43</v>
      </c>
      <c r="B1066" s="29" t="s">
        <v>2205</v>
      </c>
      <c r="C1066" s="29" t="s">
        <v>1266</v>
      </c>
      <c r="D1066" s="25" t="s">
        <v>45</v>
      </c>
      <c r="E1066" s="30" t="s">
        <v>1267</v>
      </c>
      <c r="F1066" s="31" t="s">
        <v>190</v>
      </c>
      <c r="G1066" s="32">
        <v>426.73</v>
      </c>
      <c r="H1066" s="33">
        <v>0</v>
      </c>
      <c r="I1066" s="34">
        <f>ROUND(ROUND(H1066,2)*ROUND(G1066,3),2)</f>
      </c>
      <c r="O1066">
        <f>(I1066*21)/100</f>
      </c>
      <c r="P1066" t="s">
        <v>22</v>
      </c>
    </row>
    <row r="1067" spans="1:5" ht="12.75">
      <c r="A1067" s="35" t="s">
        <v>48</v>
      </c>
      <c r="E1067" s="36" t="s">
        <v>45</v>
      </c>
    </row>
    <row r="1068" spans="1:5" ht="25.5">
      <c r="A1068" s="37" t="s">
        <v>49</v>
      </c>
      <c r="E1068" s="38" t="s">
        <v>2206</v>
      </c>
    </row>
    <row r="1069" spans="1:5" ht="12.75">
      <c r="A1069" t="s">
        <v>50</v>
      </c>
      <c r="E1069" s="36" t="s">
        <v>1269</v>
      </c>
    </row>
    <row r="1070" spans="1:16" ht="12.75">
      <c r="A1070" s="25" t="s">
        <v>43</v>
      </c>
      <c r="B1070" s="29" t="s">
        <v>2207</v>
      </c>
      <c r="C1070" s="29" t="s">
        <v>1271</v>
      </c>
      <c r="D1070" s="25" t="s">
        <v>45</v>
      </c>
      <c r="E1070" s="30" t="s">
        <v>1272</v>
      </c>
      <c r="F1070" s="31" t="s">
        <v>835</v>
      </c>
      <c r="G1070" s="32">
        <v>0</v>
      </c>
      <c r="H1070" s="33">
        <v>0</v>
      </c>
      <c r="I1070" s="34">
        <f>ROUND(ROUND(H1070,2)*ROUND(G1070,3),2)</f>
      </c>
      <c r="O1070">
        <f>(I1070*21)/100</f>
      </c>
      <c r="P1070" t="s">
        <v>22</v>
      </c>
    </row>
    <row r="1071" spans="1:5" ht="12.75">
      <c r="A1071" s="35" t="s">
        <v>48</v>
      </c>
      <c r="E1071" s="36" t="s">
        <v>45</v>
      </c>
    </row>
    <row r="1072" spans="1:5" ht="12.75">
      <c r="A1072" s="37" t="s">
        <v>49</v>
      </c>
      <c r="E1072" s="38" t="s">
        <v>45</v>
      </c>
    </row>
    <row r="1073" spans="1:5" ht="12.75">
      <c r="A1073" t="s">
        <v>50</v>
      </c>
      <c r="E1073" s="36" t="s">
        <v>45</v>
      </c>
    </row>
    <row r="1074" spans="1:18" ht="12.75" customHeight="1">
      <c r="A1074" s="6" t="s">
        <v>41</v>
      </c>
      <c r="B1074" s="6"/>
      <c r="C1074" s="40" t="s">
        <v>1273</v>
      </c>
      <c r="D1074" s="6"/>
      <c r="E1074" s="27" t="s">
        <v>1274</v>
      </c>
      <c r="F1074" s="6"/>
      <c r="G1074" s="6"/>
      <c r="H1074" s="6"/>
      <c r="I1074" s="41">
        <f>0+Q1074</f>
      </c>
      <c r="O1074">
        <f>0+R1074</f>
      </c>
      <c r="Q1074">
        <f>0+I1075+I1079</f>
      </c>
      <c r="R1074">
        <f>0+O1075+O1079</f>
      </c>
    </row>
    <row r="1075" spans="1:16" ht="12.75">
      <c r="A1075" s="25" t="s">
        <v>43</v>
      </c>
      <c r="B1075" s="29" t="s">
        <v>2208</v>
      </c>
      <c r="C1075" s="29" t="s">
        <v>1276</v>
      </c>
      <c r="D1075" s="25" t="s">
        <v>45</v>
      </c>
      <c r="E1075" s="30" t="s">
        <v>1277</v>
      </c>
      <c r="F1075" s="31" t="s">
        <v>190</v>
      </c>
      <c r="G1075" s="32">
        <v>155.823</v>
      </c>
      <c r="H1075" s="33">
        <v>0</v>
      </c>
      <c r="I1075" s="34">
        <f>ROUND(ROUND(H1075,2)*ROUND(G1075,3),2)</f>
      </c>
      <c r="O1075">
        <f>(I1075*21)/100</f>
      </c>
      <c r="P1075" t="s">
        <v>22</v>
      </c>
    </row>
    <row r="1076" spans="1:5" ht="12.75">
      <c r="A1076" s="35" t="s">
        <v>48</v>
      </c>
      <c r="E1076" s="36" t="s">
        <v>45</v>
      </c>
    </row>
    <row r="1077" spans="1:5" ht="76.5">
      <c r="A1077" s="37" t="s">
        <v>49</v>
      </c>
      <c r="E1077" s="38" t="s">
        <v>2209</v>
      </c>
    </row>
    <row r="1078" spans="1:5" ht="12.75">
      <c r="A1078" t="s">
        <v>50</v>
      </c>
      <c r="E1078" s="36" t="s">
        <v>1279</v>
      </c>
    </row>
    <row r="1079" spans="1:16" ht="12.75">
      <c r="A1079" s="25" t="s">
        <v>43</v>
      </c>
      <c r="B1079" s="29" t="s">
        <v>2210</v>
      </c>
      <c r="C1079" s="29" t="s">
        <v>1281</v>
      </c>
      <c r="D1079" s="25" t="s">
        <v>45</v>
      </c>
      <c r="E1079" s="30" t="s">
        <v>1282</v>
      </c>
      <c r="F1079" s="31" t="s">
        <v>835</v>
      </c>
      <c r="G1079" s="32">
        <v>0</v>
      </c>
      <c r="H1079" s="33">
        <v>0</v>
      </c>
      <c r="I1079" s="34">
        <f>ROUND(ROUND(H1079,2)*ROUND(G1079,3),2)</f>
      </c>
      <c r="O1079">
        <f>(I1079*21)/100</f>
      </c>
      <c r="P1079" t="s">
        <v>22</v>
      </c>
    </row>
    <row r="1080" spans="1:5" ht="12.75">
      <c r="A1080" s="35" t="s">
        <v>48</v>
      </c>
      <c r="E1080" s="36" t="s">
        <v>45</v>
      </c>
    </row>
    <row r="1081" spans="1:5" ht="12.75">
      <c r="A1081" s="37" t="s">
        <v>49</v>
      </c>
      <c r="E1081" s="38" t="s">
        <v>45</v>
      </c>
    </row>
    <row r="1082" spans="1:5" ht="12.75">
      <c r="A1082" t="s">
        <v>50</v>
      </c>
      <c r="E1082" s="36" t="s">
        <v>45</v>
      </c>
    </row>
    <row r="1083" spans="1:18" ht="12.75" customHeight="1">
      <c r="A1083" s="6" t="s">
        <v>41</v>
      </c>
      <c r="B1083" s="6"/>
      <c r="C1083" s="40" t="s">
        <v>1283</v>
      </c>
      <c r="D1083" s="6"/>
      <c r="E1083" s="27" t="s">
        <v>1284</v>
      </c>
      <c r="F1083" s="6"/>
      <c r="G1083" s="6"/>
      <c r="H1083" s="6"/>
      <c r="I1083" s="41">
        <f>0+Q1083</f>
      </c>
      <c r="O1083">
        <f>0+R1083</f>
      </c>
      <c r="Q1083">
        <f>0+I1084+I1088+I1092+I1096</f>
      </c>
      <c r="R1083">
        <f>0+O1084+O1088+O1092+O1096</f>
      </c>
    </row>
    <row r="1084" spans="1:16" ht="12.75">
      <c r="A1084" s="25" t="s">
        <v>43</v>
      </c>
      <c r="B1084" s="29" t="s">
        <v>2211</v>
      </c>
      <c r="C1084" s="29" t="s">
        <v>1207</v>
      </c>
      <c r="D1084" s="25" t="s">
        <v>45</v>
      </c>
      <c r="E1084" s="30" t="s">
        <v>1286</v>
      </c>
      <c r="F1084" s="31" t="s">
        <v>190</v>
      </c>
      <c r="G1084" s="32">
        <v>367.773</v>
      </c>
      <c r="H1084" s="33">
        <v>0</v>
      </c>
      <c r="I1084" s="34">
        <f>ROUND(ROUND(H1084,2)*ROUND(G1084,3),2)</f>
      </c>
      <c r="O1084">
        <f>(I1084*21)/100</f>
      </c>
      <c r="P1084" t="s">
        <v>22</v>
      </c>
    </row>
    <row r="1085" spans="1:5" ht="12.75">
      <c r="A1085" s="35" t="s">
        <v>48</v>
      </c>
      <c r="E1085" s="36" t="s">
        <v>45</v>
      </c>
    </row>
    <row r="1086" spans="1:5" ht="25.5">
      <c r="A1086" s="37" t="s">
        <v>49</v>
      </c>
      <c r="E1086" s="38" t="s">
        <v>1287</v>
      </c>
    </row>
    <row r="1087" spans="1:5" ht="12.75">
      <c r="A1087" t="s">
        <v>50</v>
      </c>
      <c r="E1087" s="36" t="s">
        <v>45</v>
      </c>
    </row>
    <row r="1088" spans="1:16" ht="12.75">
      <c r="A1088" s="25" t="s">
        <v>43</v>
      </c>
      <c r="B1088" s="29" t="s">
        <v>2212</v>
      </c>
      <c r="C1088" s="29" t="s">
        <v>1289</v>
      </c>
      <c r="D1088" s="25" t="s">
        <v>45</v>
      </c>
      <c r="E1088" s="30" t="s">
        <v>1290</v>
      </c>
      <c r="F1088" s="31" t="s">
        <v>190</v>
      </c>
      <c r="G1088" s="32">
        <v>334.34</v>
      </c>
      <c r="H1088" s="33">
        <v>0</v>
      </c>
      <c r="I1088" s="34">
        <f>ROUND(ROUND(H1088,2)*ROUND(G1088,3),2)</f>
      </c>
      <c r="O1088">
        <f>(I1088*21)/100</f>
      </c>
      <c r="P1088" t="s">
        <v>22</v>
      </c>
    </row>
    <row r="1089" spans="1:5" ht="12.75">
      <c r="A1089" s="35" t="s">
        <v>48</v>
      </c>
      <c r="E1089" s="36" t="s">
        <v>45</v>
      </c>
    </row>
    <row r="1090" spans="1:5" ht="306">
      <c r="A1090" s="37" t="s">
        <v>49</v>
      </c>
      <c r="E1090" s="38" t="s">
        <v>2213</v>
      </c>
    </row>
    <row r="1091" spans="1:5" ht="12.75">
      <c r="A1091" t="s">
        <v>50</v>
      </c>
      <c r="E1091" s="36" t="s">
        <v>45</v>
      </c>
    </row>
    <row r="1092" spans="1:16" ht="12.75">
      <c r="A1092" s="25" t="s">
        <v>43</v>
      </c>
      <c r="B1092" s="29" t="s">
        <v>2214</v>
      </c>
      <c r="C1092" s="29" t="s">
        <v>1293</v>
      </c>
      <c r="D1092" s="25" t="s">
        <v>45</v>
      </c>
      <c r="E1092" s="30" t="s">
        <v>1294</v>
      </c>
      <c r="F1092" s="31" t="s">
        <v>190</v>
      </c>
      <c r="G1092" s="32">
        <v>334.34</v>
      </c>
      <c r="H1092" s="33">
        <v>0</v>
      </c>
      <c r="I1092" s="34">
        <f>ROUND(ROUND(H1092,2)*ROUND(G1092,3),2)</f>
      </c>
      <c r="O1092">
        <f>(I1092*21)/100</f>
      </c>
      <c r="P1092" t="s">
        <v>22</v>
      </c>
    </row>
    <row r="1093" spans="1:5" ht="12.75">
      <c r="A1093" s="35" t="s">
        <v>48</v>
      </c>
      <c r="E1093" s="36" t="s">
        <v>45</v>
      </c>
    </row>
    <row r="1094" spans="1:5" ht="12.75">
      <c r="A1094" s="37" t="s">
        <v>49</v>
      </c>
      <c r="E1094" s="38" t="s">
        <v>1295</v>
      </c>
    </row>
    <row r="1095" spans="1:5" ht="12.75">
      <c r="A1095" t="s">
        <v>50</v>
      </c>
      <c r="E1095" s="36" t="s">
        <v>45</v>
      </c>
    </row>
    <row r="1096" spans="1:16" ht="12.75">
      <c r="A1096" s="25" t="s">
        <v>43</v>
      </c>
      <c r="B1096" s="29" t="s">
        <v>2215</v>
      </c>
      <c r="C1096" s="29" t="s">
        <v>1297</v>
      </c>
      <c r="D1096" s="25" t="s">
        <v>45</v>
      </c>
      <c r="E1096" s="30" t="s">
        <v>1298</v>
      </c>
      <c r="F1096" s="31" t="s">
        <v>835</v>
      </c>
      <c r="G1096" s="32">
        <v>0</v>
      </c>
      <c r="H1096" s="33">
        <v>0</v>
      </c>
      <c r="I1096" s="34">
        <f>ROUND(ROUND(H1096,2)*ROUND(G1096,3),2)</f>
      </c>
      <c r="O1096">
        <f>(I1096*21)/100</f>
      </c>
      <c r="P1096" t="s">
        <v>22</v>
      </c>
    </row>
    <row r="1097" spans="1:5" ht="12.75">
      <c r="A1097" s="35" t="s">
        <v>48</v>
      </c>
      <c r="E1097" s="36" t="s">
        <v>45</v>
      </c>
    </row>
    <row r="1098" spans="1:5" ht="12.75">
      <c r="A1098" s="37" t="s">
        <v>49</v>
      </c>
      <c r="E1098" s="38" t="s">
        <v>45</v>
      </c>
    </row>
    <row r="1099" spans="1:5" ht="12.75">
      <c r="A1099" t="s">
        <v>50</v>
      </c>
      <c r="E1099" s="36" t="s">
        <v>45</v>
      </c>
    </row>
    <row r="1100" spans="1:18" ht="12.75" customHeight="1">
      <c r="A1100" s="6" t="s">
        <v>41</v>
      </c>
      <c r="B1100" s="6"/>
      <c r="C1100" s="40" t="s">
        <v>1299</v>
      </c>
      <c r="D1100" s="6"/>
      <c r="E1100" s="27" t="s">
        <v>1300</v>
      </c>
      <c r="F1100" s="6"/>
      <c r="G1100" s="6"/>
      <c r="H1100" s="6"/>
      <c r="I1100" s="41">
        <f>0+Q1100</f>
      </c>
      <c r="O1100">
        <f>0+R1100</f>
      </c>
      <c r="Q1100">
        <f>0+I1101</f>
      </c>
      <c r="R1100">
        <f>0+O1101</f>
      </c>
    </row>
    <row r="1101" spans="1:16" ht="12.75">
      <c r="A1101" s="25" t="s">
        <v>43</v>
      </c>
      <c r="B1101" s="29" t="s">
        <v>2216</v>
      </c>
      <c r="C1101" s="29" t="s">
        <v>1302</v>
      </c>
      <c r="D1101" s="25" t="s">
        <v>45</v>
      </c>
      <c r="E1101" s="30" t="s">
        <v>1303</v>
      </c>
      <c r="F1101" s="31" t="s">
        <v>190</v>
      </c>
      <c r="G1101" s="32">
        <v>4.977</v>
      </c>
      <c r="H1101" s="33">
        <v>0</v>
      </c>
      <c r="I1101" s="34">
        <f>ROUND(ROUND(H1101,2)*ROUND(G1101,3),2)</f>
      </c>
      <c r="O1101">
        <f>(I1101*21)/100</f>
      </c>
      <c r="P1101" t="s">
        <v>22</v>
      </c>
    </row>
    <row r="1102" spans="1:5" ht="12.75">
      <c r="A1102" s="35" t="s">
        <v>48</v>
      </c>
      <c r="E1102" s="36" t="s">
        <v>45</v>
      </c>
    </row>
    <row r="1103" spans="1:5" ht="25.5">
      <c r="A1103" s="37" t="s">
        <v>49</v>
      </c>
      <c r="E1103" s="38" t="s">
        <v>1304</v>
      </c>
    </row>
    <row r="1104" spans="1:5" ht="12.75">
      <c r="A1104" t="s">
        <v>50</v>
      </c>
      <c r="E1104" s="36" t="s">
        <v>45</v>
      </c>
    </row>
    <row r="1105" spans="1:18" ht="12.75" customHeight="1">
      <c r="A1105" s="6" t="s">
        <v>41</v>
      </c>
      <c r="B1105" s="6"/>
      <c r="C1105" s="40" t="s">
        <v>1305</v>
      </c>
      <c r="D1105" s="6"/>
      <c r="E1105" s="27" t="s">
        <v>1306</v>
      </c>
      <c r="F1105" s="6"/>
      <c r="G1105" s="6"/>
      <c r="H1105" s="6"/>
      <c r="I1105" s="41">
        <f>0+Q1105</f>
      </c>
      <c r="O1105">
        <f>0+R1105</f>
      </c>
      <c r="Q1105">
        <f>0+I1106+I1110</f>
      </c>
      <c r="R1105">
        <f>0+O1106+O1110</f>
      </c>
    </row>
    <row r="1106" spans="1:16" ht="12.75">
      <c r="A1106" s="25" t="s">
        <v>43</v>
      </c>
      <c r="B1106" s="29" t="s">
        <v>2217</v>
      </c>
      <c r="C1106" s="29" t="s">
        <v>1308</v>
      </c>
      <c r="D1106" s="25" t="s">
        <v>45</v>
      </c>
      <c r="E1106" s="30" t="s">
        <v>1309</v>
      </c>
      <c r="F1106" s="31" t="s">
        <v>190</v>
      </c>
      <c r="G1106" s="32">
        <v>3487.225</v>
      </c>
      <c r="H1106" s="33">
        <v>0</v>
      </c>
      <c r="I1106" s="34">
        <f>ROUND(ROUND(H1106,2)*ROUND(G1106,3),2)</f>
      </c>
      <c r="O1106">
        <f>(I1106*21)/100</f>
      </c>
      <c r="P1106" t="s">
        <v>22</v>
      </c>
    </row>
    <row r="1107" spans="1:5" ht="12.75">
      <c r="A1107" s="35" t="s">
        <v>48</v>
      </c>
      <c r="E1107" s="36" t="s">
        <v>45</v>
      </c>
    </row>
    <row r="1108" spans="1:5" ht="102">
      <c r="A1108" s="37" t="s">
        <v>49</v>
      </c>
      <c r="E1108" s="38" t="s">
        <v>2218</v>
      </c>
    </row>
    <row r="1109" spans="1:5" ht="12.75">
      <c r="A1109" t="s">
        <v>50</v>
      </c>
      <c r="E1109" s="36" t="s">
        <v>45</v>
      </c>
    </row>
    <row r="1110" spans="1:16" ht="12.75">
      <c r="A1110" s="25" t="s">
        <v>43</v>
      </c>
      <c r="B1110" s="29" t="s">
        <v>2219</v>
      </c>
      <c r="C1110" s="29" t="s">
        <v>1312</v>
      </c>
      <c r="D1110" s="25" t="s">
        <v>45</v>
      </c>
      <c r="E1110" s="30" t="s">
        <v>1313</v>
      </c>
      <c r="F1110" s="31" t="s">
        <v>190</v>
      </c>
      <c r="G1110" s="32">
        <v>3487.225</v>
      </c>
      <c r="H1110" s="33">
        <v>0</v>
      </c>
      <c r="I1110" s="34">
        <f>ROUND(ROUND(H1110,2)*ROUND(G1110,3),2)</f>
      </c>
      <c r="O1110">
        <f>(I1110*21)/100</f>
      </c>
      <c r="P1110" t="s">
        <v>22</v>
      </c>
    </row>
    <row r="1111" spans="1:5" ht="12.75">
      <c r="A1111" s="35" t="s">
        <v>48</v>
      </c>
      <c r="E1111" s="36" t="s">
        <v>45</v>
      </c>
    </row>
    <row r="1112" spans="1:5" ht="12.75">
      <c r="A1112" s="37" t="s">
        <v>49</v>
      </c>
      <c r="E1112" s="38" t="s">
        <v>45</v>
      </c>
    </row>
    <row r="1113" spans="1:5" ht="12.75">
      <c r="A1113" t="s">
        <v>50</v>
      </c>
      <c r="E1113" s="36" t="s">
        <v>45</v>
      </c>
    </row>
    <row r="1114" spans="1:18" ht="12.75" customHeight="1">
      <c r="A1114" s="6" t="s">
        <v>41</v>
      </c>
      <c r="B1114" s="6"/>
      <c r="C1114" s="40" t="s">
        <v>688</v>
      </c>
      <c r="D1114" s="6"/>
      <c r="E1114" s="27" t="s">
        <v>1314</v>
      </c>
      <c r="F1114" s="6"/>
      <c r="G1114" s="6"/>
      <c r="H1114" s="6"/>
      <c r="I1114" s="41">
        <f>0+Q1114</f>
      </c>
      <c r="O1114">
        <f>0+R1114</f>
      </c>
      <c r="Q1114">
        <f>0+I1115</f>
      </c>
      <c r="R1114">
        <f>0+O1115</f>
      </c>
    </row>
    <row r="1115" spans="1:16" ht="12.75">
      <c r="A1115" s="25" t="s">
        <v>43</v>
      </c>
      <c r="B1115" s="29" t="s">
        <v>2220</v>
      </c>
      <c r="C1115" s="29" t="s">
        <v>1316</v>
      </c>
      <c r="D1115" s="25" t="s">
        <v>45</v>
      </c>
      <c r="E1115" s="30" t="s">
        <v>1317</v>
      </c>
      <c r="F1115" s="31" t="s">
        <v>76</v>
      </c>
      <c r="G1115" s="32">
        <v>28.32</v>
      </c>
      <c r="H1115" s="33">
        <v>0</v>
      </c>
      <c r="I1115" s="34">
        <f>ROUND(ROUND(H1115,2)*ROUND(G1115,3),2)</f>
      </c>
      <c r="O1115">
        <f>(I1115*21)/100</f>
      </c>
      <c r="P1115" t="s">
        <v>22</v>
      </c>
    </row>
    <row r="1116" spans="1:5" ht="12.75">
      <c r="A1116" s="35" t="s">
        <v>48</v>
      </c>
      <c r="E1116" s="36" t="s">
        <v>45</v>
      </c>
    </row>
    <row r="1117" spans="1:5" ht="25.5">
      <c r="A1117" s="37" t="s">
        <v>49</v>
      </c>
      <c r="E1117" s="38" t="s">
        <v>2221</v>
      </c>
    </row>
    <row r="1118" spans="1:5" ht="12.75">
      <c r="A1118" t="s">
        <v>50</v>
      </c>
      <c r="E1118" s="36" t="s">
        <v>1319</v>
      </c>
    </row>
    <row r="1119" spans="1:18" ht="12.75" customHeight="1">
      <c r="A1119" s="6" t="s">
        <v>41</v>
      </c>
      <c r="B1119" s="6"/>
      <c r="C1119" s="40" t="s">
        <v>694</v>
      </c>
      <c r="D1119" s="6"/>
      <c r="E1119" s="27" t="s">
        <v>1320</v>
      </c>
      <c r="F1119" s="6"/>
      <c r="G1119" s="6"/>
      <c r="H1119" s="6"/>
      <c r="I1119" s="41">
        <f>0+Q1119</f>
      </c>
      <c r="O1119">
        <f>0+R1119</f>
      </c>
      <c r="Q1119">
        <f>0+I1120</f>
      </c>
      <c r="R1119">
        <f>0+O1120</f>
      </c>
    </row>
    <row r="1120" spans="1:16" ht="12.75">
      <c r="A1120" s="25" t="s">
        <v>43</v>
      </c>
      <c r="B1120" s="29" t="s">
        <v>2222</v>
      </c>
      <c r="C1120" s="29" t="s">
        <v>1322</v>
      </c>
      <c r="D1120" s="25" t="s">
        <v>45</v>
      </c>
      <c r="E1120" s="30" t="s">
        <v>1323</v>
      </c>
      <c r="F1120" s="31" t="s">
        <v>190</v>
      </c>
      <c r="G1120" s="32">
        <v>119.44</v>
      </c>
      <c r="H1120" s="33">
        <v>0</v>
      </c>
      <c r="I1120" s="34">
        <f>ROUND(ROUND(H1120,2)*ROUND(G1120,3),2)</f>
      </c>
      <c r="O1120">
        <f>(I1120*21)/100</f>
      </c>
      <c r="P1120" t="s">
        <v>22</v>
      </c>
    </row>
    <row r="1121" spans="1:5" ht="12.75">
      <c r="A1121" s="35" t="s">
        <v>48</v>
      </c>
      <c r="E1121" s="36" t="s">
        <v>45</v>
      </c>
    </row>
    <row r="1122" spans="1:5" ht="25.5">
      <c r="A1122" s="37" t="s">
        <v>49</v>
      </c>
      <c r="E1122" s="38" t="s">
        <v>1324</v>
      </c>
    </row>
    <row r="1123" spans="1:5" ht="12.75">
      <c r="A1123" t="s">
        <v>50</v>
      </c>
      <c r="E1123" s="36" t="s">
        <v>45</v>
      </c>
    </row>
    <row r="1124" spans="1:18" ht="12.75" customHeight="1">
      <c r="A1124" s="6" t="s">
        <v>41</v>
      </c>
      <c r="B1124" s="6"/>
      <c r="C1124" s="40" t="s">
        <v>698</v>
      </c>
      <c r="D1124" s="6"/>
      <c r="E1124" s="27" t="s">
        <v>1325</v>
      </c>
      <c r="F1124" s="6"/>
      <c r="G1124" s="6"/>
      <c r="H1124" s="6"/>
      <c r="I1124" s="41">
        <f>0+Q1124</f>
      </c>
      <c r="O1124">
        <f>0+R1124</f>
      </c>
      <c r="Q1124">
        <f>0+I1125+I1129+I1133+I1137</f>
      </c>
      <c r="R1124">
        <f>0+O1125+O1129+O1133+O1137</f>
      </c>
    </row>
    <row r="1125" spans="1:16" ht="12.75">
      <c r="A1125" s="25" t="s">
        <v>43</v>
      </c>
      <c r="B1125" s="29" t="s">
        <v>2223</v>
      </c>
      <c r="C1125" s="29" t="s">
        <v>1327</v>
      </c>
      <c r="D1125" s="25" t="s">
        <v>45</v>
      </c>
      <c r="E1125" s="30" t="s">
        <v>1328</v>
      </c>
      <c r="F1125" s="31" t="s">
        <v>190</v>
      </c>
      <c r="G1125" s="32">
        <v>535.248</v>
      </c>
      <c r="H1125" s="33">
        <v>0</v>
      </c>
      <c r="I1125" s="34">
        <f>ROUND(ROUND(H1125,2)*ROUND(G1125,3),2)</f>
      </c>
      <c r="O1125">
        <f>(I1125*21)/100</f>
      </c>
      <c r="P1125" t="s">
        <v>22</v>
      </c>
    </row>
    <row r="1126" spans="1:5" ht="12.75">
      <c r="A1126" s="35" t="s">
        <v>48</v>
      </c>
      <c r="E1126" s="36" t="s">
        <v>45</v>
      </c>
    </row>
    <row r="1127" spans="1:5" ht="63.75">
      <c r="A1127" s="37" t="s">
        <v>49</v>
      </c>
      <c r="E1127" s="38" t="s">
        <v>2224</v>
      </c>
    </row>
    <row r="1128" spans="1:5" ht="12.75">
      <c r="A1128" t="s">
        <v>50</v>
      </c>
      <c r="E1128" s="36" t="s">
        <v>45</v>
      </c>
    </row>
    <row r="1129" spans="1:16" ht="12.75">
      <c r="A1129" s="25" t="s">
        <v>43</v>
      </c>
      <c r="B1129" s="29" t="s">
        <v>2225</v>
      </c>
      <c r="C1129" s="29" t="s">
        <v>1331</v>
      </c>
      <c r="D1129" s="25" t="s">
        <v>45</v>
      </c>
      <c r="E1129" s="30" t="s">
        <v>1332</v>
      </c>
      <c r="F1129" s="31" t="s">
        <v>190</v>
      </c>
      <c r="G1129" s="32">
        <v>128459.4</v>
      </c>
      <c r="H1129" s="33">
        <v>0</v>
      </c>
      <c r="I1129" s="34">
        <f>ROUND(ROUND(H1129,2)*ROUND(G1129,3),2)</f>
      </c>
      <c r="O1129">
        <f>(I1129*21)/100</f>
      </c>
      <c r="P1129" t="s">
        <v>22</v>
      </c>
    </row>
    <row r="1130" spans="1:5" ht="12.75">
      <c r="A1130" s="35" t="s">
        <v>48</v>
      </c>
      <c r="E1130" s="36" t="s">
        <v>45</v>
      </c>
    </row>
    <row r="1131" spans="1:5" ht="12.75">
      <c r="A1131" s="37" t="s">
        <v>49</v>
      </c>
      <c r="E1131" s="38" t="s">
        <v>2226</v>
      </c>
    </row>
    <row r="1132" spans="1:5" ht="12.75">
      <c r="A1132" t="s">
        <v>50</v>
      </c>
      <c r="E1132" s="36" t="s">
        <v>45</v>
      </c>
    </row>
    <row r="1133" spans="1:16" ht="12.75">
      <c r="A1133" s="25" t="s">
        <v>43</v>
      </c>
      <c r="B1133" s="29" t="s">
        <v>2227</v>
      </c>
      <c r="C1133" s="29" t="s">
        <v>1335</v>
      </c>
      <c r="D1133" s="25" t="s">
        <v>45</v>
      </c>
      <c r="E1133" s="30" t="s">
        <v>1336</v>
      </c>
      <c r="F1133" s="31" t="s">
        <v>190</v>
      </c>
      <c r="G1133" s="32">
        <v>535.248</v>
      </c>
      <c r="H1133" s="33">
        <v>0</v>
      </c>
      <c r="I1133" s="34">
        <f>ROUND(ROUND(H1133,2)*ROUND(G1133,3),2)</f>
      </c>
      <c r="O1133">
        <f>(I1133*21)/100</f>
      </c>
      <c r="P1133" t="s">
        <v>22</v>
      </c>
    </row>
    <row r="1134" spans="1:5" ht="12.75">
      <c r="A1134" s="35" t="s">
        <v>48</v>
      </c>
      <c r="E1134" s="36" t="s">
        <v>45</v>
      </c>
    </row>
    <row r="1135" spans="1:5" ht="12.75">
      <c r="A1135" s="37" t="s">
        <v>49</v>
      </c>
      <c r="E1135" s="38" t="s">
        <v>45</v>
      </c>
    </row>
    <row r="1136" spans="1:5" ht="12.75">
      <c r="A1136" t="s">
        <v>50</v>
      </c>
      <c r="E1136" s="36" t="s">
        <v>45</v>
      </c>
    </row>
    <row r="1137" spans="1:16" ht="12.75">
      <c r="A1137" s="25" t="s">
        <v>43</v>
      </c>
      <c r="B1137" s="29" t="s">
        <v>2228</v>
      </c>
      <c r="C1137" s="29" t="s">
        <v>1338</v>
      </c>
      <c r="D1137" s="25" t="s">
        <v>45</v>
      </c>
      <c r="E1137" s="30" t="s">
        <v>1339</v>
      </c>
      <c r="F1137" s="31" t="s">
        <v>190</v>
      </c>
      <c r="G1137" s="32">
        <v>784.35</v>
      </c>
      <c r="H1137" s="33">
        <v>0</v>
      </c>
      <c r="I1137" s="34">
        <f>ROUND(ROUND(H1137,2)*ROUND(G1137,3),2)</f>
      </c>
      <c r="O1137">
        <f>(I1137*21)/100</f>
      </c>
      <c r="P1137" t="s">
        <v>22</v>
      </c>
    </row>
    <row r="1138" spans="1:5" ht="12.75">
      <c r="A1138" s="35" t="s">
        <v>48</v>
      </c>
      <c r="E1138" s="36" t="s">
        <v>45</v>
      </c>
    </row>
    <row r="1139" spans="1:5" ht="25.5">
      <c r="A1139" s="37" t="s">
        <v>49</v>
      </c>
      <c r="E1139" s="38" t="s">
        <v>2229</v>
      </c>
    </row>
    <row r="1140" spans="1:5" ht="12.75">
      <c r="A1140" t="s">
        <v>50</v>
      </c>
      <c r="E1140" s="36" t="s">
        <v>45</v>
      </c>
    </row>
    <row r="1141" spans="1:18" ht="12.75" customHeight="1">
      <c r="A1141" s="6" t="s">
        <v>41</v>
      </c>
      <c r="B1141" s="6"/>
      <c r="C1141" s="40" t="s">
        <v>727</v>
      </c>
      <c r="D1141" s="6"/>
      <c r="E1141" s="27" t="s">
        <v>1341</v>
      </c>
      <c r="F1141" s="6"/>
      <c r="G1141" s="6"/>
      <c r="H1141" s="6"/>
      <c r="I1141" s="41">
        <f>0+Q1141</f>
      </c>
      <c r="O1141">
        <f>0+R1141</f>
      </c>
      <c r="Q1141">
        <f>0+I1142+I1146+I1150+I1154</f>
      </c>
      <c r="R1141">
        <f>0+O1142+O1146+O1150+O1154</f>
      </c>
    </row>
    <row r="1142" spans="1:16" ht="12.75">
      <c r="A1142" s="25" t="s">
        <v>43</v>
      </c>
      <c r="B1142" s="29" t="s">
        <v>2230</v>
      </c>
      <c r="C1142" s="29" t="s">
        <v>1343</v>
      </c>
      <c r="D1142" s="25" t="s">
        <v>45</v>
      </c>
      <c r="E1142" s="30" t="s">
        <v>2231</v>
      </c>
      <c r="F1142" s="31" t="s">
        <v>61</v>
      </c>
      <c r="G1142" s="32">
        <v>4</v>
      </c>
      <c r="H1142" s="33">
        <v>0</v>
      </c>
      <c r="I1142" s="34">
        <f>ROUND(ROUND(H1142,2)*ROUND(G1142,3),2)</f>
      </c>
      <c r="O1142">
        <f>(I1142*21)/100</f>
      </c>
      <c r="P1142" t="s">
        <v>22</v>
      </c>
    </row>
    <row r="1143" spans="1:5" ht="12.75">
      <c r="A1143" s="35" t="s">
        <v>48</v>
      </c>
      <c r="E1143" s="36" t="s">
        <v>45</v>
      </c>
    </row>
    <row r="1144" spans="1:5" ht="12.75">
      <c r="A1144" s="37" t="s">
        <v>49</v>
      </c>
      <c r="E1144" s="38" t="s">
        <v>45</v>
      </c>
    </row>
    <row r="1145" spans="1:5" ht="12.75">
      <c r="A1145" t="s">
        <v>50</v>
      </c>
      <c r="E1145" s="36" t="s">
        <v>45</v>
      </c>
    </row>
    <row r="1146" spans="1:16" ht="12.75">
      <c r="A1146" s="25" t="s">
        <v>43</v>
      </c>
      <c r="B1146" s="29" t="s">
        <v>2232</v>
      </c>
      <c r="C1146" s="29" t="s">
        <v>1343</v>
      </c>
      <c r="D1146" s="25" t="s">
        <v>14</v>
      </c>
      <c r="E1146" s="30" t="s">
        <v>2233</v>
      </c>
      <c r="F1146" s="31" t="s">
        <v>61</v>
      </c>
      <c r="G1146" s="32">
        <v>1</v>
      </c>
      <c r="H1146" s="33">
        <v>0</v>
      </c>
      <c r="I1146" s="34">
        <f>ROUND(ROUND(H1146,2)*ROUND(G1146,3),2)</f>
      </c>
      <c r="O1146">
        <f>(I1146*21)/100</f>
      </c>
      <c r="P1146" t="s">
        <v>22</v>
      </c>
    </row>
    <row r="1147" spans="1:5" ht="12.75">
      <c r="A1147" s="35" t="s">
        <v>48</v>
      </c>
      <c r="E1147" s="36" t="s">
        <v>45</v>
      </c>
    </row>
    <row r="1148" spans="1:5" ht="12.75">
      <c r="A1148" s="37" t="s">
        <v>49</v>
      </c>
      <c r="E1148" s="38" t="s">
        <v>45</v>
      </c>
    </row>
    <row r="1149" spans="1:5" ht="12.75">
      <c r="A1149" t="s">
        <v>50</v>
      </c>
      <c r="E1149" s="36" t="s">
        <v>45</v>
      </c>
    </row>
    <row r="1150" spans="1:16" ht="12.75">
      <c r="A1150" s="25" t="s">
        <v>43</v>
      </c>
      <c r="B1150" s="29" t="s">
        <v>2234</v>
      </c>
      <c r="C1150" s="29" t="s">
        <v>1348</v>
      </c>
      <c r="D1150" s="25" t="s">
        <v>45</v>
      </c>
      <c r="E1150" s="30" t="s">
        <v>1349</v>
      </c>
      <c r="F1150" s="31" t="s">
        <v>190</v>
      </c>
      <c r="G1150" s="32">
        <v>1016.79</v>
      </c>
      <c r="H1150" s="33">
        <v>0</v>
      </c>
      <c r="I1150" s="34">
        <f>ROUND(ROUND(H1150,2)*ROUND(G1150,3),2)</f>
      </c>
      <c r="O1150">
        <f>(I1150*21)/100</f>
      </c>
      <c r="P1150" t="s">
        <v>22</v>
      </c>
    </row>
    <row r="1151" spans="1:5" ht="12.75">
      <c r="A1151" s="35" t="s">
        <v>48</v>
      </c>
      <c r="E1151" s="36" t="s">
        <v>45</v>
      </c>
    </row>
    <row r="1152" spans="1:5" ht="76.5">
      <c r="A1152" s="37" t="s">
        <v>49</v>
      </c>
      <c r="E1152" s="38" t="s">
        <v>2235</v>
      </c>
    </row>
    <row r="1153" spans="1:5" ht="12.75">
      <c r="A1153" t="s">
        <v>50</v>
      </c>
      <c r="E1153" s="36" t="s">
        <v>45</v>
      </c>
    </row>
    <row r="1154" spans="1:16" ht="12.75">
      <c r="A1154" s="25" t="s">
        <v>43</v>
      </c>
      <c r="B1154" s="29" t="s">
        <v>2236</v>
      </c>
      <c r="C1154" s="29" t="s">
        <v>1352</v>
      </c>
      <c r="D1154" s="25" t="s">
        <v>45</v>
      </c>
      <c r="E1154" s="30" t="s">
        <v>1353</v>
      </c>
      <c r="F1154" s="31" t="s">
        <v>61</v>
      </c>
      <c r="G1154" s="32">
        <v>5</v>
      </c>
      <c r="H1154" s="33">
        <v>0</v>
      </c>
      <c r="I1154" s="34">
        <f>ROUND(ROUND(H1154,2)*ROUND(G1154,3),2)</f>
      </c>
      <c r="O1154">
        <f>(I1154*21)/100</f>
      </c>
      <c r="P1154" t="s">
        <v>22</v>
      </c>
    </row>
    <row r="1155" spans="1:5" ht="12.75">
      <c r="A1155" s="35" t="s">
        <v>48</v>
      </c>
      <c r="E1155" s="36" t="s">
        <v>45</v>
      </c>
    </row>
    <row r="1156" spans="1:5" ht="38.25">
      <c r="A1156" s="37" t="s">
        <v>49</v>
      </c>
      <c r="E1156" s="38" t="s">
        <v>2237</v>
      </c>
    </row>
    <row r="1157" spans="1:5" ht="12.75">
      <c r="A1157" t="s">
        <v>50</v>
      </c>
      <c r="E1157" s="36" t="s">
        <v>45</v>
      </c>
    </row>
    <row r="1158" spans="1:18" ht="12.75" customHeight="1">
      <c r="A1158" s="6" t="s">
        <v>41</v>
      </c>
      <c r="B1158" s="6"/>
      <c r="C1158" s="40" t="s">
        <v>124</v>
      </c>
      <c r="D1158" s="6"/>
      <c r="E1158" s="27" t="s">
        <v>1355</v>
      </c>
      <c r="F1158" s="6"/>
      <c r="G1158" s="6"/>
      <c r="H1158" s="6"/>
      <c r="I1158" s="41">
        <f>0+Q1158</f>
      </c>
      <c r="O1158">
        <f>0+R1158</f>
      </c>
      <c r="Q1158">
        <f>0+I1159</f>
      </c>
      <c r="R1158">
        <f>0+O1159</f>
      </c>
    </row>
    <row r="1159" spans="1:16" ht="12.75">
      <c r="A1159" s="25" t="s">
        <v>43</v>
      </c>
      <c r="B1159" s="29" t="s">
        <v>2238</v>
      </c>
      <c r="C1159" s="29" t="s">
        <v>1357</v>
      </c>
      <c r="D1159" s="25" t="s">
        <v>45</v>
      </c>
      <c r="E1159" s="30" t="s">
        <v>1358</v>
      </c>
      <c r="F1159" s="31" t="s">
        <v>92</v>
      </c>
      <c r="G1159" s="32">
        <v>2128.095</v>
      </c>
      <c r="H1159" s="33">
        <v>0</v>
      </c>
      <c r="I1159" s="34">
        <f>ROUND(ROUND(H1159,2)*ROUND(G1159,3),2)</f>
      </c>
      <c r="O1159">
        <f>(I1159*21)/100</f>
      </c>
      <c r="P1159" t="s">
        <v>22</v>
      </c>
    </row>
    <row r="1160" spans="1:5" ht="12.75">
      <c r="A1160" s="35" t="s">
        <v>48</v>
      </c>
      <c r="E1160" s="36" t="s">
        <v>45</v>
      </c>
    </row>
    <row r="1161" spans="1:5" ht="12.75">
      <c r="A1161" s="37" t="s">
        <v>49</v>
      </c>
      <c r="E1161" s="38" t="s">
        <v>45</v>
      </c>
    </row>
    <row r="1162" spans="1:5" ht="12.75">
      <c r="A1162" t="s">
        <v>50</v>
      </c>
      <c r="E1162" s="36" t="s">
        <v>45</v>
      </c>
    </row>
  </sheetData>
  <sheetProtection password="F57F"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0+O9+O22+O27+O140+O341+O414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1359</v>
      </c>
      <c r="I3" s="42">
        <f>0+I9+I22+I27+I140+I341+I414</f>
      </c>
      <c r="O3" t="s">
        <v>18</v>
      </c>
      <c r="P3" t="s">
        <v>22</v>
      </c>
    </row>
    <row r="4" spans="1:16" ht="15" customHeight="1">
      <c r="A4" t="s">
        <v>16</v>
      </c>
      <c r="B4" s="12" t="s">
        <v>338</v>
      </c>
      <c r="C4" s="13" t="s">
        <v>1808</v>
      </c>
      <c r="D4" s="1"/>
      <c r="E4" s="14" t="s">
        <v>1809</v>
      </c>
      <c r="F4" s="1"/>
      <c r="G4" s="1"/>
      <c r="H4" s="11"/>
      <c r="I4" s="11"/>
      <c r="O4" t="s">
        <v>19</v>
      </c>
      <c r="P4" t="s">
        <v>22</v>
      </c>
    </row>
    <row r="5" spans="1:16" ht="12.75" customHeight="1">
      <c r="A5" t="s">
        <v>341</v>
      </c>
      <c r="B5" s="16" t="s">
        <v>17</v>
      </c>
      <c r="C5" s="17" t="s">
        <v>1359</v>
      </c>
      <c r="D5" s="6"/>
      <c r="E5" s="18" t="s">
        <v>1360</v>
      </c>
      <c r="F5" s="6"/>
      <c r="G5" s="6"/>
      <c r="H5" s="6"/>
      <c r="I5" s="6"/>
      <c r="O5" t="s">
        <v>20</v>
      </c>
      <c r="P5" t="s">
        <v>22</v>
      </c>
    </row>
    <row r="6" spans="1:9" ht="12.75" customHeight="1">
      <c r="A6" s="15" t="s">
        <v>25</v>
      </c>
      <c r="B6" s="15" t="s">
        <v>27</v>
      </c>
      <c r="C6" s="15" t="s">
        <v>28</v>
      </c>
      <c r="D6" s="15" t="s">
        <v>29</v>
      </c>
      <c r="E6" s="15" t="s">
        <v>30</v>
      </c>
      <c r="F6" s="15" t="s">
        <v>32</v>
      </c>
      <c r="G6" s="15" t="s">
        <v>34</v>
      </c>
      <c r="H6" s="15" t="s">
        <v>36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37</v>
      </c>
      <c r="I7" s="15" t="s">
        <v>39</v>
      </c>
    </row>
    <row r="8" spans="1:9" ht="12.75" customHeight="1">
      <c r="A8" s="15" t="s">
        <v>26</v>
      </c>
      <c r="B8" s="15" t="s">
        <v>14</v>
      </c>
      <c r="C8" s="15" t="s">
        <v>22</v>
      </c>
      <c r="D8" s="15" t="s">
        <v>21</v>
      </c>
      <c r="E8" s="15" t="s">
        <v>31</v>
      </c>
      <c r="F8" s="15" t="s">
        <v>33</v>
      </c>
      <c r="G8" s="15" t="s">
        <v>35</v>
      </c>
      <c r="H8" s="15" t="s">
        <v>38</v>
      </c>
      <c r="I8" s="15" t="s">
        <v>40</v>
      </c>
    </row>
    <row r="9" spans="1:18" ht="12.75" customHeight="1">
      <c r="A9" s="19" t="s">
        <v>41</v>
      </c>
      <c r="B9" s="19"/>
      <c r="C9" s="26" t="s">
        <v>14</v>
      </c>
      <c r="D9" s="19"/>
      <c r="E9" s="27" t="s">
        <v>42</v>
      </c>
      <c r="F9" s="19"/>
      <c r="G9" s="19"/>
      <c r="H9" s="19"/>
      <c r="I9" s="28">
        <f>0+Q9</f>
      </c>
      <c r="O9">
        <f>0+R9</f>
      </c>
      <c r="Q9">
        <f>0+I10+I14+I18</f>
      </c>
      <c r="R9">
        <f>0+O10+O14+O18</f>
      </c>
    </row>
    <row r="10" spans="1:16" ht="25.5">
      <c r="A10" s="25" t="s">
        <v>43</v>
      </c>
      <c r="B10" s="29" t="s">
        <v>14</v>
      </c>
      <c r="C10" s="29" t="s">
        <v>1362</v>
      </c>
      <c r="D10" s="25" t="s">
        <v>45</v>
      </c>
      <c r="E10" s="30" t="s">
        <v>1363</v>
      </c>
      <c r="F10" s="31" t="s">
        <v>47</v>
      </c>
      <c r="G10" s="32">
        <v>7.2</v>
      </c>
      <c r="H10" s="33">
        <v>0</v>
      </c>
      <c r="I10" s="34">
        <f>ROUND(ROUND(H10,2)*ROUND(G10,3),2)</f>
      </c>
      <c r="O10">
        <f>(I10*21)/100</f>
      </c>
      <c r="P10" t="s">
        <v>22</v>
      </c>
    </row>
    <row r="11" spans="1:5" ht="12.75">
      <c r="A11" s="35" t="s">
        <v>48</v>
      </c>
      <c r="E11" s="36" t="s">
        <v>45</v>
      </c>
    </row>
    <row r="12" spans="1:5" ht="12.75">
      <c r="A12" s="37" t="s">
        <v>49</v>
      </c>
      <c r="E12" s="38" t="s">
        <v>45</v>
      </c>
    </row>
    <row r="13" spans="1:5" ht="12.75">
      <c r="A13" t="s">
        <v>50</v>
      </c>
      <c r="E13" s="36" t="s">
        <v>45</v>
      </c>
    </row>
    <row r="14" spans="1:16" ht="12.75">
      <c r="A14" s="25" t="s">
        <v>43</v>
      </c>
      <c r="B14" s="29" t="s">
        <v>22</v>
      </c>
      <c r="C14" s="29" t="s">
        <v>376</v>
      </c>
      <c r="D14" s="25" t="s">
        <v>45</v>
      </c>
      <c r="E14" s="30" t="s">
        <v>1364</v>
      </c>
      <c r="F14" s="31" t="s">
        <v>47</v>
      </c>
      <c r="G14" s="32">
        <v>4.5</v>
      </c>
      <c r="H14" s="33">
        <v>0</v>
      </c>
      <c r="I14" s="34">
        <f>ROUND(ROUND(H14,2)*ROUND(G14,3),2)</f>
      </c>
      <c r="O14">
        <f>(I14*21)/100</f>
      </c>
      <c r="P14" t="s">
        <v>22</v>
      </c>
    </row>
    <row r="15" spans="1:5" ht="12.75">
      <c r="A15" s="35" t="s">
        <v>48</v>
      </c>
      <c r="E15" s="36" t="s">
        <v>45</v>
      </c>
    </row>
    <row r="16" spans="1:5" ht="12.75">
      <c r="A16" s="37" t="s">
        <v>49</v>
      </c>
      <c r="E16" s="38" t="s">
        <v>45</v>
      </c>
    </row>
    <row r="17" spans="1:5" ht="12.75">
      <c r="A17" t="s">
        <v>50</v>
      </c>
      <c r="E17" s="36" t="s">
        <v>45</v>
      </c>
    </row>
    <row r="18" spans="1:16" ht="12.75">
      <c r="A18" s="25" t="s">
        <v>43</v>
      </c>
      <c r="B18" s="29" t="s">
        <v>21</v>
      </c>
      <c r="C18" s="29" t="s">
        <v>53</v>
      </c>
      <c r="D18" s="25" t="s">
        <v>45</v>
      </c>
      <c r="E18" s="30" t="s">
        <v>54</v>
      </c>
      <c r="F18" s="31" t="s">
        <v>47</v>
      </c>
      <c r="G18" s="32">
        <v>1.8</v>
      </c>
      <c r="H18" s="33">
        <v>0</v>
      </c>
      <c r="I18" s="34">
        <f>ROUND(ROUND(H18,2)*ROUND(G18,3),2)</f>
      </c>
      <c r="O18">
        <f>(I18*21)/100</f>
      </c>
      <c r="P18" t="s">
        <v>22</v>
      </c>
    </row>
    <row r="19" spans="1:5" ht="12.75">
      <c r="A19" s="35" t="s">
        <v>48</v>
      </c>
      <c r="E19" s="36" t="s">
        <v>45</v>
      </c>
    </row>
    <row r="20" spans="1:5" ht="12.75">
      <c r="A20" s="37" t="s">
        <v>49</v>
      </c>
      <c r="E20" s="38" t="s">
        <v>45</v>
      </c>
    </row>
    <row r="21" spans="1:5" ht="12.75">
      <c r="A21" t="s">
        <v>50</v>
      </c>
      <c r="E21" s="36" t="s">
        <v>45</v>
      </c>
    </row>
    <row r="22" spans="1:18" ht="12.75" customHeight="1">
      <c r="A22" s="6" t="s">
        <v>41</v>
      </c>
      <c r="B22" s="6"/>
      <c r="C22" s="40" t="s">
        <v>31</v>
      </c>
      <c r="D22" s="6"/>
      <c r="E22" s="27" t="s">
        <v>55</v>
      </c>
      <c r="F22" s="6"/>
      <c r="G22" s="6"/>
      <c r="H22" s="6"/>
      <c r="I22" s="41">
        <f>0+Q22</f>
      </c>
      <c r="O22">
        <f>0+R22</f>
      </c>
      <c r="Q22">
        <f>0+I23</f>
      </c>
      <c r="R22">
        <f>0+O23</f>
      </c>
    </row>
    <row r="23" spans="1:16" ht="12.75">
      <c r="A23" s="25" t="s">
        <v>43</v>
      </c>
      <c r="B23" s="29" t="s">
        <v>31</v>
      </c>
      <c r="C23" s="29" t="s">
        <v>56</v>
      </c>
      <c r="D23" s="25" t="s">
        <v>45</v>
      </c>
      <c r="E23" s="30" t="s">
        <v>57</v>
      </c>
      <c r="F23" s="31" t="s">
        <v>47</v>
      </c>
      <c r="G23" s="32">
        <v>0.9</v>
      </c>
      <c r="H23" s="33">
        <v>0</v>
      </c>
      <c r="I23" s="34">
        <f>ROUND(ROUND(H23,2)*ROUND(G23,3),2)</f>
      </c>
      <c r="O23">
        <f>(I23*21)/100</f>
      </c>
      <c r="P23" t="s">
        <v>22</v>
      </c>
    </row>
    <row r="24" spans="1:5" ht="12.75">
      <c r="A24" s="35" t="s">
        <v>48</v>
      </c>
      <c r="E24" s="36" t="s">
        <v>45</v>
      </c>
    </row>
    <row r="25" spans="1:5" ht="12.75">
      <c r="A25" s="37" t="s">
        <v>49</v>
      </c>
      <c r="E25" s="38" t="s">
        <v>45</v>
      </c>
    </row>
    <row r="26" spans="1:5" ht="12.75">
      <c r="A26" t="s">
        <v>50</v>
      </c>
      <c r="E26" s="36" t="s">
        <v>45</v>
      </c>
    </row>
    <row r="27" spans="1:18" ht="12.75" customHeight="1">
      <c r="A27" s="6" t="s">
        <v>41</v>
      </c>
      <c r="B27" s="6"/>
      <c r="C27" s="40" t="s">
        <v>976</v>
      </c>
      <c r="D27" s="6"/>
      <c r="E27" s="27" t="s">
        <v>1365</v>
      </c>
      <c r="F27" s="6"/>
      <c r="G27" s="6"/>
      <c r="H27" s="6"/>
      <c r="I27" s="41">
        <f>0+Q27</f>
      </c>
      <c r="O27">
        <f>0+R27</f>
      </c>
      <c r="Q27">
        <f>0+I28+I32+I36+I40+I44+I48+I52+I56+I60+I64+I68+I72+I76+I80+I84+I88+I92+I96+I100+I104+I108+I112+I116+I120+I124+I128+I132+I136</f>
      </c>
      <c r="R27">
        <f>0+O28+O32+O36+O40+O44+O48+O52+O56+O60+O64+O68+O72+O76+O80+O84+O88+O92+O96+O100+O104+O108+O112+O116+O120+O124+O128+O132+O136</f>
      </c>
    </row>
    <row r="28" spans="1:16" ht="12.75">
      <c r="A28" s="25" t="s">
        <v>43</v>
      </c>
      <c r="B28" s="29" t="s">
        <v>100</v>
      </c>
      <c r="C28" s="29" t="s">
        <v>1366</v>
      </c>
      <c r="D28" s="25" t="s">
        <v>45</v>
      </c>
      <c r="E28" s="30" t="s">
        <v>1367</v>
      </c>
      <c r="F28" s="31" t="s">
        <v>76</v>
      </c>
      <c r="G28" s="32">
        <v>48</v>
      </c>
      <c r="H28" s="33">
        <v>0</v>
      </c>
      <c r="I28" s="34">
        <f>ROUND(ROUND(H28,2)*ROUND(G28,3),2)</f>
      </c>
      <c r="O28">
        <f>(I28*21)/100</f>
      </c>
      <c r="P28" t="s">
        <v>22</v>
      </c>
    </row>
    <row r="29" spans="1:5" ht="12.75">
      <c r="A29" s="35" t="s">
        <v>48</v>
      </c>
      <c r="E29" s="36" t="s">
        <v>45</v>
      </c>
    </row>
    <row r="30" spans="1:5" ht="12.75">
      <c r="A30" s="37" t="s">
        <v>49</v>
      </c>
      <c r="E30" s="38" t="s">
        <v>45</v>
      </c>
    </row>
    <row r="31" spans="1:5" ht="12.75">
      <c r="A31" t="s">
        <v>50</v>
      </c>
      <c r="E31" s="36" t="s">
        <v>45</v>
      </c>
    </row>
    <row r="32" spans="1:16" ht="12.75">
      <c r="A32" s="25" t="s">
        <v>43</v>
      </c>
      <c r="B32" s="29" t="s">
        <v>103</v>
      </c>
      <c r="C32" s="29" t="s">
        <v>1368</v>
      </c>
      <c r="D32" s="25" t="s">
        <v>45</v>
      </c>
      <c r="E32" s="30" t="s">
        <v>1369</v>
      </c>
      <c r="F32" s="31" t="s">
        <v>76</v>
      </c>
      <c r="G32" s="32">
        <v>44</v>
      </c>
      <c r="H32" s="33">
        <v>0</v>
      </c>
      <c r="I32" s="34">
        <f>ROUND(ROUND(H32,2)*ROUND(G32,3),2)</f>
      </c>
      <c r="O32">
        <f>(I32*21)/100</f>
      </c>
      <c r="P32" t="s">
        <v>22</v>
      </c>
    </row>
    <row r="33" spans="1:5" ht="12.75">
      <c r="A33" s="35" t="s">
        <v>48</v>
      </c>
      <c r="E33" s="36" t="s">
        <v>45</v>
      </c>
    </row>
    <row r="34" spans="1:5" ht="12.75">
      <c r="A34" s="37" t="s">
        <v>49</v>
      </c>
      <c r="E34" s="38" t="s">
        <v>45</v>
      </c>
    </row>
    <row r="35" spans="1:5" ht="12.75">
      <c r="A35" t="s">
        <v>50</v>
      </c>
      <c r="E35" s="36" t="s">
        <v>45</v>
      </c>
    </row>
    <row r="36" spans="1:16" ht="12.75">
      <c r="A36" s="25" t="s">
        <v>43</v>
      </c>
      <c r="B36" s="29" t="s">
        <v>89</v>
      </c>
      <c r="C36" s="29" t="s">
        <v>1370</v>
      </c>
      <c r="D36" s="25" t="s">
        <v>45</v>
      </c>
      <c r="E36" s="30" t="s">
        <v>1371</v>
      </c>
      <c r="F36" s="31" t="s">
        <v>61</v>
      </c>
      <c r="G36" s="32">
        <v>34</v>
      </c>
      <c r="H36" s="33">
        <v>0</v>
      </c>
      <c r="I36" s="34">
        <f>ROUND(ROUND(H36,2)*ROUND(G36,3),2)</f>
      </c>
      <c r="O36">
        <f>(I36*21)/100</f>
      </c>
      <c r="P36" t="s">
        <v>22</v>
      </c>
    </row>
    <row r="37" spans="1:5" ht="12.75">
      <c r="A37" s="35" t="s">
        <v>48</v>
      </c>
      <c r="E37" s="36" t="s">
        <v>45</v>
      </c>
    </row>
    <row r="38" spans="1:5" ht="12.75">
      <c r="A38" s="37" t="s">
        <v>49</v>
      </c>
      <c r="E38" s="38" t="s">
        <v>45</v>
      </c>
    </row>
    <row r="39" spans="1:5" ht="12.75">
      <c r="A39" t="s">
        <v>50</v>
      </c>
      <c r="E39" s="36" t="s">
        <v>45</v>
      </c>
    </row>
    <row r="40" spans="1:16" ht="12.75">
      <c r="A40" s="25" t="s">
        <v>43</v>
      </c>
      <c r="B40" s="29" t="s">
        <v>292</v>
      </c>
      <c r="C40" s="29" t="s">
        <v>1372</v>
      </c>
      <c r="D40" s="25" t="s">
        <v>45</v>
      </c>
      <c r="E40" s="30" t="s">
        <v>1373</v>
      </c>
      <c r="F40" s="31" t="s">
        <v>61</v>
      </c>
      <c r="G40" s="32">
        <v>3</v>
      </c>
      <c r="H40" s="33">
        <v>0</v>
      </c>
      <c r="I40" s="34">
        <f>ROUND(ROUND(H40,2)*ROUND(G40,3),2)</f>
      </c>
      <c r="O40">
        <f>(I40*21)/100</f>
      </c>
      <c r="P40" t="s">
        <v>22</v>
      </c>
    </row>
    <row r="41" spans="1:5" ht="12.75">
      <c r="A41" s="35" t="s">
        <v>48</v>
      </c>
      <c r="E41" s="36" t="s">
        <v>45</v>
      </c>
    </row>
    <row r="42" spans="1:5" ht="12.75">
      <c r="A42" s="37" t="s">
        <v>49</v>
      </c>
      <c r="E42" s="38" t="s">
        <v>45</v>
      </c>
    </row>
    <row r="43" spans="1:5" ht="12.75">
      <c r="A43" t="s">
        <v>50</v>
      </c>
      <c r="E43" s="36" t="s">
        <v>45</v>
      </c>
    </row>
    <row r="44" spans="1:16" ht="12.75">
      <c r="A44" s="25" t="s">
        <v>43</v>
      </c>
      <c r="B44" s="29" t="s">
        <v>126</v>
      </c>
      <c r="C44" s="29" t="s">
        <v>1374</v>
      </c>
      <c r="D44" s="25" t="s">
        <v>45</v>
      </c>
      <c r="E44" s="30" t="s">
        <v>1375</v>
      </c>
      <c r="F44" s="31" t="s">
        <v>61</v>
      </c>
      <c r="G44" s="32">
        <v>2</v>
      </c>
      <c r="H44" s="33">
        <v>0</v>
      </c>
      <c r="I44" s="34">
        <f>ROUND(ROUND(H44,2)*ROUND(G44,3),2)</f>
      </c>
      <c r="O44">
        <f>(I44*21)/100</f>
      </c>
      <c r="P44" t="s">
        <v>22</v>
      </c>
    </row>
    <row r="45" spans="1:5" ht="12.75">
      <c r="A45" s="35" t="s">
        <v>48</v>
      </c>
      <c r="E45" s="36" t="s">
        <v>45</v>
      </c>
    </row>
    <row r="46" spans="1:5" ht="12.75">
      <c r="A46" s="37" t="s">
        <v>49</v>
      </c>
      <c r="E46" s="38" t="s">
        <v>45</v>
      </c>
    </row>
    <row r="47" spans="1:5" ht="12.75">
      <c r="A47" t="s">
        <v>50</v>
      </c>
      <c r="E47" s="36" t="s">
        <v>45</v>
      </c>
    </row>
    <row r="48" spans="1:16" ht="12.75">
      <c r="A48" s="25" t="s">
        <v>43</v>
      </c>
      <c r="B48" s="29" t="s">
        <v>77</v>
      </c>
      <c r="C48" s="29" t="s">
        <v>1376</v>
      </c>
      <c r="D48" s="25" t="s">
        <v>45</v>
      </c>
      <c r="E48" s="30" t="s">
        <v>1377</v>
      </c>
      <c r="F48" s="31" t="s">
        <v>61</v>
      </c>
      <c r="G48" s="32">
        <v>4</v>
      </c>
      <c r="H48" s="33">
        <v>0</v>
      </c>
      <c r="I48" s="34">
        <f>ROUND(ROUND(H48,2)*ROUND(G48,3),2)</f>
      </c>
      <c r="O48">
        <f>(I48*21)/100</f>
      </c>
      <c r="P48" t="s">
        <v>22</v>
      </c>
    </row>
    <row r="49" spans="1:5" ht="12.75">
      <c r="A49" s="35" t="s">
        <v>48</v>
      </c>
      <c r="E49" s="36" t="s">
        <v>45</v>
      </c>
    </row>
    <row r="50" spans="1:5" ht="12.75">
      <c r="A50" s="37" t="s">
        <v>49</v>
      </c>
      <c r="E50" s="38" t="s">
        <v>45</v>
      </c>
    </row>
    <row r="51" spans="1:5" ht="12.75">
      <c r="A51" t="s">
        <v>50</v>
      </c>
      <c r="E51" s="36" t="s">
        <v>45</v>
      </c>
    </row>
    <row r="52" spans="1:16" ht="12.75">
      <c r="A52" s="25" t="s">
        <v>43</v>
      </c>
      <c r="B52" s="29" t="s">
        <v>121</v>
      </c>
      <c r="C52" s="29" t="s">
        <v>1378</v>
      </c>
      <c r="D52" s="25" t="s">
        <v>45</v>
      </c>
      <c r="E52" s="30" t="s">
        <v>1379</v>
      </c>
      <c r="F52" s="31" t="s">
        <v>61</v>
      </c>
      <c r="G52" s="32">
        <v>1</v>
      </c>
      <c r="H52" s="33">
        <v>0</v>
      </c>
      <c r="I52" s="34">
        <f>ROUND(ROUND(H52,2)*ROUND(G52,3),2)</f>
      </c>
      <c r="O52">
        <f>(I52*21)/100</f>
      </c>
      <c r="P52" t="s">
        <v>22</v>
      </c>
    </row>
    <row r="53" spans="1:5" ht="12.75">
      <c r="A53" s="35" t="s">
        <v>48</v>
      </c>
      <c r="E53" s="36" t="s">
        <v>45</v>
      </c>
    </row>
    <row r="54" spans="1:5" ht="12.75">
      <c r="A54" s="37" t="s">
        <v>49</v>
      </c>
      <c r="E54" s="38" t="s">
        <v>45</v>
      </c>
    </row>
    <row r="55" spans="1:5" ht="12.75">
      <c r="A55" t="s">
        <v>50</v>
      </c>
      <c r="E55" s="36" t="s">
        <v>45</v>
      </c>
    </row>
    <row r="56" spans="1:16" ht="12.75">
      <c r="A56" s="25" t="s">
        <v>43</v>
      </c>
      <c r="B56" s="29" t="s">
        <v>35</v>
      </c>
      <c r="C56" s="29" t="s">
        <v>1380</v>
      </c>
      <c r="D56" s="25" t="s">
        <v>45</v>
      </c>
      <c r="E56" s="30" t="s">
        <v>1381</v>
      </c>
      <c r="F56" s="31" t="s">
        <v>76</v>
      </c>
      <c r="G56" s="32">
        <v>21</v>
      </c>
      <c r="H56" s="33">
        <v>0</v>
      </c>
      <c r="I56" s="34">
        <f>ROUND(ROUND(H56,2)*ROUND(G56,3),2)</f>
      </c>
      <c r="O56">
        <f>(I56*21)/100</f>
      </c>
      <c r="P56" t="s">
        <v>22</v>
      </c>
    </row>
    <row r="57" spans="1:5" ht="12.75">
      <c r="A57" s="35" t="s">
        <v>48</v>
      </c>
      <c r="E57" s="36" t="s">
        <v>45</v>
      </c>
    </row>
    <row r="58" spans="1:5" ht="12.75">
      <c r="A58" s="37" t="s">
        <v>49</v>
      </c>
      <c r="E58" s="38" t="s">
        <v>45</v>
      </c>
    </row>
    <row r="59" spans="1:5" ht="12.75">
      <c r="A59" t="s">
        <v>50</v>
      </c>
      <c r="E59" s="36" t="s">
        <v>45</v>
      </c>
    </row>
    <row r="60" spans="1:16" ht="12.75">
      <c r="A60" s="25" t="s">
        <v>43</v>
      </c>
      <c r="B60" s="29" t="s">
        <v>66</v>
      </c>
      <c r="C60" s="29" t="s">
        <v>1382</v>
      </c>
      <c r="D60" s="25" t="s">
        <v>45</v>
      </c>
      <c r="E60" s="30" t="s">
        <v>1383</v>
      </c>
      <c r="F60" s="31" t="s">
        <v>76</v>
      </c>
      <c r="G60" s="32">
        <v>93</v>
      </c>
      <c r="H60" s="33">
        <v>0</v>
      </c>
      <c r="I60" s="34">
        <f>ROUND(ROUND(H60,2)*ROUND(G60,3),2)</f>
      </c>
      <c r="O60">
        <f>(I60*21)/100</f>
      </c>
      <c r="P60" t="s">
        <v>22</v>
      </c>
    </row>
    <row r="61" spans="1:5" ht="12.75">
      <c r="A61" s="35" t="s">
        <v>48</v>
      </c>
      <c r="E61" s="36" t="s">
        <v>45</v>
      </c>
    </row>
    <row r="62" spans="1:5" ht="12.75">
      <c r="A62" s="37" t="s">
        <v>49</v>
      </c>
      <c r="E62" s="38" t="s">
        <v>45</v>
      </c>
    </row>
    <row r="63" spans="1:5" ht="12.75">
      <c r="A63" t="s">
        <v>50</v>
      </c>
      <c r="E63" s="36" t="s">
        <v>45</v>
      </c>
    </row>
    <row r="64" spans="1:16" ht="12.75">
      <c r="A64" s="25" t="s">
        <v>43</v>
      </c>
      <c r="B64" s="29" t="s">
        <v>58</v>
      </c>
      <c r="C64" s="29" t="s">
        <v>1384</v>
      </c>
      <c r="D64" s="25" t="s">
        <v>45</v>
      </c>
      <c r="E64" s="30" t="s">
        <v>1385</v>
      </c>
      <c r="F64" s="31" t="s">
        <v>76</v>
      </c>
      <c r="G64" s="32">
        <v>21</v>
      </c>
      <c r="H64" s="33">
        <v>0</v>
      </c>
      <c r="I64" s="34">
        <f>ROUND(ROUND(H64,2)*ROUND(G64,3),2)</f>
      </c>
      <c r="O64">
        <f>(I64*21)/100</f>
      </c>
      <c r="P64" t="s">
        <v>22</v>
      </c>
    </row>
    <row r="65" spans="1:5" ht="12.75">
      <c r="A65" s="35" t="s">
        <v>48</v>
      </c>
      <c r="E65" s="36" t="s">
        <v>45</v>
      </c>
    </row>
    <row r="66" spans="1:5" ht="12.75">
      <c r="A66" s="37" t="s">
        <v>49</v>
      </c>
      <c r="E66" s="38" t="s">
        <v>45</v>
      </c>
    </row>
    <row r="67" spans="1:5" ht="12.75">
      <c r="A67" t="s">
        <v>50</v>
      </c>
      <c r="E67" s="36" t="s">
        <v>45</v>
      </c>
    </row>
    <row r="68" spans="1:16" ht="12.75">
      <c r="A68" s="25" t="s">
        <v>43</v>
      </c>
      <c r="B68" s="29" t="s">
        <v>112</v>
      </c>
      <c r="C68" s="29" t="s">
        <v>1386</v>
      </c>
      <c r="D68" s="25" t="s">
        <v>45</v>
      </c>
      <c r="E68" s="30" t="s">
        <v>1387</v>
      </c>
      <c r="F68" s="31" t="s">
        <v>76</v>
      </c>
      <c r="G68" s="32">
        <v>2</v>
      </c>
      <c r="H68" s="33">
        <v>0</v>
      </c>
      <c r="I68" s="34">
        <f>ROUND(ROUND(H68,2)*ROUND(G68,3),2)</f>
      </c>
      <c r="O68">
        <f>(I68*21)/100</f>
      </c>
      <c r="P68" t="s">
        <v>22</v>
      </c>
    </row>
    <row r="69" spans="1:5" ht="12.75">
      <c r="A69" s="35" t="s">
        <v>48</v>
      </c>
      <c r="E69" s="36" t="s">
        <v>45</v>
      </c>
    </row>
    <row r="70" spans="1:5" ht="12.75">
      <c r="A70" s="37" t="s">
        <v>49</v>
      </c>
      <c r="E70" s="38" t="s">
        <v>45</v>
      </c>
    </row>
    <row r="71" spans="1:5" ht="12.75">
      <c r="A71" t="s">
        <v>50</v>
      </c>
      <c r="E71" s="36" t="s">
        <v>45</v>
      </c>
    </row>
    <row r="72" spans="1:16" ht="12.75">
      <c r="A72" s="25" t="s">
        <v>43</v>
      </c>
      <c r="B72" s="29" t="s">
        <v>97</v>
      </c>
      <c r="C72" s="29" t="s">
        <v>1388</v>
      </c>
      <c r="D72" s="25" t="s">
        <v>45</v>
      </c>
      <c r="E72" s="30" t="s">
        <v>1389</v>
      </c>
      <c r="F72" s="31" t="s">
        <v>76</v>
      </c>
      <c r="G72" s="32">
        <v>2</v>
      </c>
      <c r="H72" s="33">
        <v>0</v>
      </c>
      <c r="I72" s="34">
        <f>ROUND(ROUND(H72,2)*ROUND(G72,3),2)</f>
      </c>
      <c r="O72">
        <f>(I72*21)/100</f>
      </c>
      <c r="P72" t="s">
        <v>22</v>
      </c>
    </row>
    <row r="73" spans="1:5" ht="12.75">
      <c r="A73" s="35" t="s">
        <v>48</v>
      </c>
      <c r="E73" s="36" t="s">
        <v>45</v>
      </c>
    </row>
    <row r="74" spans="1:5" ht="12.75">
      <c r="A74" s="37" t="s">
        <v>49</v>
      </c>
      <c r="E74" s="38" t="s">
        <v>45</v>
      </c>
    </row>
    <row r="75" spans="1:5" ht="12.75">
      <c r="A75" t="s">
        <v>50</v>
      </c>
      <c r="E75" s="36" t="s">
        <v>45</v>
      </c>
    </row>
    <row r="76" spans="1:16" ht="12.75">
      <c r="A76" s="25" t="s">
        <v>43</v>
      </c>
      <c r="B76" s="29" t="s">
        <v>94</v>
      </c>
      <c r="C76" s="29" t="s">
        <v>1390</v>
      </c>
      <c r="D76" s="25" t="s">
        <v>45</v>
      </c>
      <c r="E76" s="30" t="s">
        <v>1391</v>
      </c>
      <c r="F76" s="31" t="s">
        <v>76</v>
      </c>
      <c r="G76" s="32">
        <v>6</v>
      </c>
      <c r="H76" s="33">
        <v>0</v>
      </c>
      <c r="I76" s="34">
        <f>ROUND(ROUND(H76,2)*ROUND(G76,3),2)</f>
      </c>
      <c r="O76">
        <f>(I76*21)/100</f>
      </c>
      <c r="P76" t="s">
        <v>22</v>
      </c>
    </row>
    <row r="77" spans="1:5" ht="12.75">
      <c r="A77" s="35" t="s">
        <v>48</v>
      </c>
      <c r="E77" s="36" t="s">
        <v>45</v>
      </c>
    </row>
    <row r="78" spans="1:5" ht="12.75">
      <c r="A78" s="37" t="s">
        <v>49</v>
      </c>
      <c r="E78" s="38" t="s">
        <v>45</v>
      </c>
    </row>
    <row r="79" spans="1:5" ht="12.75">
      <c r="A79" t="s">
        <v>50</v>
      </c>
      <c r="E79" s="36" t="s">
        <v>45</v>
      </c>
    </row>
    <row r="80" spans="1:16" ht="12.75">
      <c r="A80" s="25" t="s">
        <v>43</v>
      </c>
      <c r="B80" s="29" t="s">
        <v>38</v>
      </c>
      <c r="C80" s="29" t="s">
        <v>1392</v>
      </c>
      <c r="D80" s="25" t="s">
        <v>45</v>
      </c>
      <c r="E80" s="30" t="s">
        <v>1393</v>
      </c>
      <c r="F80" s="31" t="s">
        <v>76</v>
      </c>
      <c r="G80" s="32">
        <v>63</v>
      </c>
      <c r="H80" s="33">
        <v>0</v>
      </c>
      <c r="I80" s="34">
        <f>ROUND(ROUND(H80,2)*ROUND(G80,3),2)</f>
      </c>
      <c r="O80">
        <f>(I80*21)/100</f>
      </c>
      <c r="P80" t="s">
        <v>22</v>
      </c>
    </row>
    <row r="81" spans="1:5" ht="12.75">
      <c r="A81" s="35" t="s">
        <v>48</v>
      </c>
      <c r="E81" s="36" t="s">
        <v>45</v>
      </c>
    </row>
    <row r="82" spans="1:5" ht="12.75">
      <c r="A82" s="37" t="s">
        <v>49</v>
      </c>
      <c r="E82" s="38" t="s">
        <v>45</v>
      </c>
    </row>
    <row r="83" spans="1:5" ht="12.75">
      <c r="A83" t="s">
        <v>50</v>
      </c>
      <c r="E83" s="36" t="s">
        <v>45</v>
      </c>
    </row>
    <row r="84" spans="1:16" ht="12.75">
      <c r="A84" s="25" t="s">
        <v>43</v>
      </c>
      <c r="B84" s="29" t="s">
        <v>115</v>
      </c>
      <c r="C84" s="29" t="s">
        <v>1394</v>
      </c>
      <c r="D84" s="25" t="s">
        <v>45</v>
      </c>
      <c r="E84" s="30" t="s">
        <v>1395</v>
      </c>
      <c r="F84" s="31" t="s">
        <v>76</v>
      </c>
      <c r="G84" s="32">
        <v>90</v>
      </c>
      <c r="H84" s="33">
        <v>0</v>
      </c>
      <c r="I84" s="34">
        <f>ROUND(ROUND(H84,2)*ROUND(G84,3),2)</f>
      </c>
      <c r="O84">
        <f>(I84*21)/100</f>
      </c>
      <c r="P84" t="s">
        <v>22</v>
      </c>
    </row>
    <row r="85" spans="1:5" ht="12.75">
      <c r="A85" s="35" t="s">
        <v>48</v>
      </c>
      <c r="E85" s="36" t="s">
        <v>45</v>
      </c>
    </row>
    <row r="86" spans="1:5" ht="12.75">
      <c r="A86" s="37" t="s">
        <v>49</v>
      </c>
      <c r="E86" s="38" t="s">
        <v>45</v>
      </c>
    </row>
    <row r="87" spans="1:5" ht="12.75">
      <c r="A87" t="s">
        <v>50</v>
      </c>
      <c r="E87" s="36" t="s">
        <v>45</v>
      </c>
    </row>
    <row r="88" spans="1:16" ht="12.75">
      <c r="A88" s="25" t="s">
        <v>43</v>
      </c>
      <c r="B88" s="29" t="s">
        <v>106</v>
      </c>
      <c r="C88" s="29" t="s">
        <v>1396</v>
      </c>
      <c r="D88" s="25" t="s">
        <v>45</v>
      </c>
      <c r="E88" s="30" t="s">
        <v>1397</v>
      </c>
      <c r="F88" s="31" t="s">
        <v>76</v>
      </c>
      <c r="G88" s="32">
        <v>3</v>
      </c>
      <c r="H88" s="33">
        <v>0</v>
      </c>
      <c r="I88" s="34">
        <f>ROUND(ROUND(H88,2)*ROUND(G88,3),2)</f>
      </c>
      <c r="O88">
        <f>(I88*21)/100</f>
      </c>
      <c r="P88" t="s">
        <v>22</v>
      </c>
    </row>
    <row r="89" spans="1:5" ht="12.75">
      <c r="A89" s="35" t="s">
        <v>48</v>
      </c>
      <c r="E89" s="36" t="s">
        <v>45</v>
      </c>
    </row>
    <row r="90" spans="1:5" ht="12.75">
      <c r="A90" s="37" t="s">
        <v>49</v>
      </c>
      <c r="E90" s="38" t="s">
        <v>45</v>
      </c>
    </row>
    <row r="91" spans="1:5" ht="12.75">
      <c r="A91" t="s">
        <v>50</v>
      </c>
      <c r="E91" s="36" t="s">
        <v>45</v>
      </c>
    </row>
    <row r="92" spans="1:16" ht="12.75">
      <c r="A92" s="25" t="s">
        <v>43</v>
      </c>
      <c r="B92" s="29" t="s">
        <v>40</v>
      </c>
      <c r="C92" s="29" t="s">
        <v>1398</v>
      </c>
      <c r="D92" s="25" t="s">
        <v>45</v>
      </c>
      <c r="E92" s="30" t="s">
        <v>1399</v>
      </c>
      <c r="F92" s="31" t="s">
        <v>76</v>
      </c>
      <c r="G92" s="32">
        <v>48</v>
      </c>
      <c r="H92" s="33">
        <v>0</v>
      </c>
      <c r="I92" s="34">
        <f>ROUND(ROUND(H92,2)*ROUND(G92,3),2)</f>
      </c>
      <c r="O92">
        <f>(I92*21)/100</f>
      </c>
      <c r="P92" t="s">
        <v>22</v>
      </c>
    </row>
    <row r="93" spans="1:5" ht="12.75">
      <c r="A93" s="35" t="s">
        <v>48</v>
      </c>
      <c r="E93" s="36" t="s">
        <v>45</v>
      </c>
    </row>
    <row r="94" spans="1:5" ht="12.75">
      <c r="A94" s="37" t="s">
        <v>49</v>
      </c>
      <c r="E94" s="38" t="s">
        <v>45</v>
      </c>
    </row>
    <row r="95" spans="1:5" ht="12.75">
      <c r="A95" t="s">
        <v>50</v>
      </c>
      <c r="E95" s="36" t="s">
        <v>45</v>
      </c>
    </row>
    <row r="96" spans="1:16" ht="12.75">
      <c r="A96" s="25" t="s">
        <v>43</v>
      </c>
      <c r="B96" s="29" t="s">
        <v>83</v>
      </c>
      <c r="C96" s="29" t="s">
        <v>1400</v>
      </c>
      <c r="D96" s="25" t="s">
        <v>45</v>
      </c>
      <c r="E96" s="30" t="s">
        <v>1401</v>
      </c>
      <c r="F96" s="31" t="s">
        <v>61</v>
      </c>
      <c r="G96" s="32">
        <v>21</v>
      </c>
      <c r="H96" s="33">
        <v>0</v>
      </c>
      <c r="I96" s="34">
        <f>ROUND(ROUND(H96,2)*ROUND(G96,3),2)</f>
      </c>
      <c r="O96">
        <f>(I96*21)/100</f>
      </c>
      <c r="P96" t="s">
        <v>22</v>
      </c>
    </row>
    <row r="97" spans="1:5" ht="12.75">
      <c r="A97" s="35" t="s">
        <v>48</v>
      </c>
      <c r="E97" s="36" t="s">
        <v>45</v>
      </c>
    </row>
    <row r="98" spans="1:5" ht="12.75">
      <c r="A98" s="37" t="s">
        <v>49</v>
      </c>
      <c r="E98" s="38" t="s">
        <v>45</v>
      </c>
    </row>
    <row r="99" spans="1:5" ht="12.75">
      <c r="A99" t="s">
        <v>50</v>
      </c>
      <c r="E99" s="36" t="s">
        <v>45</v>
      </c>
    </row>
    <row r="100" spans="1:16" ht="12.75">
      <c r="A100" s="25" t="s">
        <v>43</v>
      </c>
      <c r="B100" s="29" t="s">
        <v>80</v>
      </c>
      <c r="C100" s="29" t="s">
        <v>1402</v>
      </c>
      <c r="D100" s="25" t="s">
        <v>45</v>
      </c>
      <c r="E100" s="30" t="s">
        <v>1403</v>
      </c>
      <c r="F100" s="31" t="s">
        <v>61</v>
      </c>
      <c r="G100" s="32">
        <v>24</v>
      </c>
      <c r="H100" s="33">
        <v>0</v>
      </c>
      <c r="I100" s="34">
        <f>ROUND(ROUND(H100,2)*ROUND(G100,3),2)</f>
      </c>
      <c r="O100">
        <f>(I100*21)/100</f>
      </c>
      <c r="P100" t="s">
        <v>22</v>
      </c>
    </row>
    <row r="101" spans="1:5" ht="12.75">
      <c r="A101" s="35" t="s">
        <v>48</v>
      </c>
      <c r="E101" s="36" t="s">
        <v>45</v>
      </c>
    </row>
    <row r="102" spans="1:5" ht="12.75">
      <c r="A102" s="37" t="s">
        <v>49</v>
      </c>
      <c r="E102" s="38" t="s">
        <v>45</v>
      </c>
    </row>
    <row r="103" spans="1:5" ht="12.75">
      <c r="A103" t="s">
        <v>50</v>
      </c>
      <c r="E103" s="36" t="s">
        <v>45</v>
      </c>
    </row>
    <row r="104" spans="1:16" ht="25.5">
      <c r="A104" s="25" t="s">
        <v>43</v>
      </c>
      <c r="B104" s="29" t="s">
        <v>73</v>
      </c>
      <c r="C104" s="29" t="s">
        <v>1404</v>
      </c>
      <c r="D104" s="25" t="s">
        <v>45</v>
      </c>
      <c r="E104" s="30" t="s">
        <v>1405</v>
      </c>
      <c r="F104" s="31" t="s">
        <v>61</v>
      </c>
      <c r="G104" s="32">
        <v>24</v>
      </c>
      <c r="H104" s="33">
        <v>0</v>
      </c>
      <c r="I104" s="34">
        <f>ROUND(ROUND(H104,2)*ROUND(G104,3),2)</f>
      </c>
      <c r="O104">
        <f>(I104*21)/100</f>
      </c>
      <c r="P104" t="s">
        <v>22</v>
      </c>
    </row>
    <row r="105" spans="1:5" ht="12.75">
      <c r="A105" s="35" t="s">
        <v>48</v>
      </c>
      <c r="E105" s="36" t="s">
        <v>45</v>
      </c>
    </row>
    <row r="106" spans="1:5" ht="12.75">
      <c r="A106" s="37" t="s">
        <v>49</v>
      </c>
      <c r="E106" s="38" t="s">
        <v>45</v>
      </c>
    </row>
    <row r="107" spans="1:5" ht="12.75">
      <c r="A107" t="s">
        <v>50</v>
      </c>
      <c r="E107" s="36" t="s">
        <v>45</v>
      </c>
    </row>
    <row r="108" spans="1:16" ht="12.75">
      <c r="A108" s="25" t="s">
        <v>43</v>
      </c>
      <c r="B108" s="29" t="s">
        <v>86</v>
      </c>
      <c r="C108" s="29" t="s">
        <v>1406</v>
      </c>
      <c r="D108" s="25" t="s">
        <v>45</v>
      </c>
      <c r="E108" s="30" t="s">
        <v>1407</v>
      </c>
      <c r="F108" s="31" t="s">
        <v>61</v>
      </c>
      <c r="G108" s="32">
        <v>14</v>
      </c>
      <c r="H108" s="33">
        <v>0</v>
      </c>
      <c r="I108" s="34">
        <f>ROUND(ROUND(H108,2)*ROUND(G108,3),2)</f>
      </c>
      <c r="O108">
        <f>(I108*21)/100</f>
      </c>
      <c r="P108" t="s">
        <v>22</v>
      </c>
    </row>
    <row r="109" spans="1:5" ht="12.75">
      <c r="A109" s="35" t="s">
        <v>48</v>
      </c>
      <c r="E109" s="36" t="s">
        <v>45</v>
      </c>
    </row>
    <row r="110" spans="1:5" ht="12.75">
      <c r="A110" s="37" t="s">
        <v>49</v>
      </c>
      <c r="E110" s="38" t="s">
        <v>45</v>
      </c>
    </row>
    <row r="111" spans="1:5" ht="12.75">
      <c r="A111" t="s">
        <v>50</v>
      </c>
      <c r="E111" s="36" t="s">
        <v>45</v>
      </c>
    </row>
    <row r="112" spans="1:16" ht="12.75">
      <c r="A112" s="25" t="s">
        <v>43</v>
      </c>
      <c r="B112" s="29" t="s">
        <v>109</v>
      </c>
      <c r="C112" s="29" t="s">
        <v>1408</v>
      </c>
      <c r="D112" s="25" t="s">
        <v>45</v>
      </c>
      <c r="E112" s="30" t="s">
        <v>1409</v>
      </c>
      <c r="F112" s="31" t="s">
        <v>61</v>
      </c>
      <c r="G112" s="32">
        <v>4</v>
      </c>
      <c r="H112" s="33">
        <v>0</v>
      </c>
      <c r="I112" s="34">
        <f>ROUND(ROUND(H112,2)*ROUND(G112,3),2)</f>
      </c>
      <c r="O112">
        <f>(I112*21)/100</f>
      </c>
      <c r="P112" t="s">
        <v>22</v>
      </c>
    </row>
    <row r="113" spans="1:5" ht="12.75">
      <c r="A113" s="35" t="s">
        <v>48</v>
      </c>
      <c r="E113" s="36" t="s">
        <v>45</v>
      </c>
    </row>
    <row r="114" spans="1:5" ht="12.75">
      <c r="A114" s="37" t="s">
        <v>49</v>
      </c>
      <c r="E114" s="38" t="s">
        <v>45</v>
      </c>
    </row>
    <row r="115" spans="1:5" ht="12.75">
      <c r="A115" t="s">
        <v>50</v>
      </c>
      <c r="E115" s="36" t="s">
        <v>45</v>
      </c>
    </row>
    <row r="116" spans="1:16" ht="12.75">
      <c r="A116" s="25" t="s">
        <v>43</v>
      </c>
      <c r="B116" s="29" t="s">
        <v>266</v>
      </c>
      <c r="C116" s="29" t="s">
        <v>1410</v>
      </c>
      <c r="D116" s="25" t="s">
        <v>45</v>
      </c>
      <c r="E116" s="30" t="s">
        <v>1411</v>
      </c>
      <c r="F116" s="31" t="s">
        <v>76</v>
      </c>
      <c r="G116" s="32">
        <v>10</v>
      </c>
      <c r="H116" s="33">
        <v>0</v>
      </c>
      <c r="I116" s="34">
        <f>ROUND(ROUND(H116,2)*ROUND(G116,3),2)</f>
      </c>
      <c r="O116">
        <f>(I116*21)/100</f>
      </c>
      <c r="P116" t="s">
        <v>22</v>
      </c>
    </row>
    <row r="117" spans="1:5" ht="12.75">
      <c r="A117" s="35" t="s">
        <v>48</v>
      </c>
      <c r="E117" s="36" t="s">
        <v>45</v>
      </c>
    </row>
    <row r="118" spans="1:5" ht="12.75">
      <c r="A118" s="37" t="s">
        <v>49</v>
      </c>
      <c r="E118" s="38" t="s">
        <v>45</v>
      </c>
    </row>
    <row r="119" spans="1:5" ht="12.75">
      <c r="A119" t="s">
        <v>50</v>
      </c>
      <c r="E119" s="36" t="s">
        <v>45</v>
      </c>
    </row>
    <row r="120" spans="1:16" ht="12.75">
      <c r="A120" s="25" t="s">
        <v>43</v>
      </c>
      <c r="B120" s="29" t="s">
        <v>200</v>
      </c>
      <c r="C120" s="29" t="s">
        <v>1412</v>
      </c>
      <c r="D120" s="25" t="s">
        <v>45</v>
      </c>
      <c r="E120" s="30" t="s">
        <v>1413</v>
      </c>
      <c r="F120" s="31" t="s">
        <v>76</v>
      </c>
      <c r="G120" s="32">
        <v>354</v>
      </c>
      <c r="H120" s="33">
        <v>0</v>
      </c>
      <c r="I120" s="34">
        <f>ROUND(ROUND(H120,2)*ROUND(G120,3),2)</f>
      </c>
      <c r="O120">
        <f>(I120*21)/100</f>
      </c>
      <c r="P120" t="s">
        <v>22</v>
      </c>
    </row>
    <row r="121" spans="1:5" ht="12.75">
      <c r="A121" s="35" t="s">
        <v>48</v>
      </c>
      <c r="E121" s="36" t="s">
        <v>45</v>
      </c>
    </row>
    <row r="122" spans="1:5" ht="12.75">
      <c r="A122" s="37" t="s">
        <v>49</v>
      </c>
      <c r="E122" s="38" t="s">
        <v>45</v>
      </c>
    </row>
    <row r="123" spans="1:5" ht="12.75">
      <c r="A123" t="s">
        <v>50</v>
      </c>
      <c r="E123" s="36" t="s">
        <v>45</v>
      </c>
    </row>
    <row r="124" spans="1:16" ht="12.75">
      <c r="A124" s="25" t="s">
        <v>43</v>
      </c>
      <c r="B124" s="29" t="s">
        <v>288</v>
      </c>
      <c r="C124" s="29" t="s">
        <v>1414</v>
      </c>
      <c r="D124" s="25" t="s">
        <v>45</v>
      </c>
      <c r="E124" s="30" t="s">
        <v>1415</v>
      </c>
      <c r="F124" s="31" t="s">
        <v>92</v>
      </c>
      <c r="G124" s="32">
        <v>0.682</v>
      </c>
      <c r="H124" s="33">
        <v>0</v>
      </c>
      <c r="I124" s="34">
        <f>ROUND(ROUND(H124,2)*ROUND(G124,3),2)</f>
      </c>
      <c r="O124">
        <f>(I124*21)/100</f>
      </c>
      <c r="P124" t="s">
        <v>22</v>
      </c>
    </row>
    <row r="125" spans="1:5" ht="12.75">
      <c r="A125" s="35" t="s">
        <v>48</v>
      </c>
      <c r="E125" s="36" t="s">
        <v>45</v>
      </c>
    </row>
    <row r="126" spans="1:5" ht="12.75">
      <c r="A126" s="37" t="s">
        <v>49</v>
      </c>
      <c r="E126" s="38" t="s">
        <v>45</v>
      </c>
    </row>
    <row r="127" spans="1:5" ht="12.75">
      <c r="A127" t="s">
        <v>50</v>
      </c>
      <c r="E127" s="36" t="s">
        <v>45</v>
      </c>
    </row>
    <row r="128" spans="1:16" ht="12.75">
      <c r="A128" s="25" t="s">
        <v>43</v>
      </c>
      <c r="B128" s="29" t="s">
        <v>301</v>
      </c>
      <c r="C128" s="29" t="s">
        <v>140</v>
      </c>
      <c r="D128" s="25" t="s">
        <v>45</v>
      </c>
      <c r="E128" s="30" t="s">
        <v>1416</v>
      </c>
      <c r="F128" s="31" t="s">
        <v>61</v>
      </c>
      <c r="G128" s="32">
        <v>1</v>
      </c>
      <c r="H128" s="33">
        <v>0</v>
      </c>
      <c r="I128" s="34">
        <f>ROUND(ROUND(H128,2)*ROUND(G128,3),2)</f>
      </c>
      <c r="O128">
        <f>(I128*21)/100</f>
      </c>
      <c r="P128" t="s">
        <v>22</v>
      </c>
    </row>
    <row r="129" spans="1:5" ht="12.75">
      <c r="A129" s="35" t="s">
        <v>48</v>
      </c>
      <c r="E129" s="36" t="s">
        <v>45</v>
      </c>
    </row>
    <row r="130" spans="1:5" ht="12.75">
      <c r="A130" s="37" t="s">
        <v>49</v>
      </c>
      <c r="E130" s="38" t="s">
        <v>45</v>
      </c>
    </row>
    <row r="131" spans="1:5" ht="12.75">
      <c r="A131" t="s">
        <v>50</v>
      </c>
      <c r="E131" s="36" t="s">
        <v>45</v>
      </c>
    </row>
    <row r="132" spans="1:16" ht="12.75">
      <c r="A132" s="25" t="s">
        <v>43</v>
      </c>
      <c r="B132" s="29" t="s">
        <v>283</v>
      </c>
      <c r="C132" s="29" t="s">
        <v>142</v>
      </c>
      <c r="D132" s="25" t="s">
        <v>45</v>
      </c>
      <c r="E132" s="30" t="s">
        <v>1417</v>
      </c>
      <c r="F132" s="31" t="s">
        <v>61</v>
      </c>
      <c r="G132" s="32">
        <v>1</v>
      </c>
      <c r="H132" s="33">
        <v>0</v>
      </c>
      <c r="I132" s="34">
        <f>ROUND(ROUND(H132,2)*ROUND(G132,3),2)</f>
      </c>
      <c r="O132">
        <f>(I132*21)/100</f>
      </c>
      <c r="P132" t="s">
        <v>22</v>
      </c>
    </row>
    <row r="133" spans="1:5" ht="12.75">
      <c r="A133" s="35" t="s">
        <v>48</v>
      </c>
      <c r="E133" s="36" t="s">
        <v>45</v>
      </c>
    </row>
    <row r="134" spans="1:5" ht="12.75">
      <c r="A134" s="37" t="s">
        <v>49</v>
      </c>
      <c r="E134" s="38" t="s">
        <v>45</v>
      </c>
    </row>
    <row r="135" spans="1:5" ht="12.75">
      <c r="A135" t="s">
        <v>50</v>
      </c>
      <c r="E135" s="36" t="s">
        <v>45</v>
      </c>
    </row>
    <row r="136" spans="1:16" ht="12.75">
      <c r="A136" s="25" t="s">
        <v>43</v>
      </c>
      <c r="B136" s="29" t="s">
        <v>272</v>
      </c>
      <c r="C136" s="29" t="s">
        <v>1418</v>
      </c>
      <c r="D136" s="25" t="s">
        <v>45</v>
      </c>
      <c r="E136" s="30" t="s">
        <v>1419</v>
      </c>
      <c r="F136" s="31" t="s">
        <v>76</v>
      </c>
      <c r="G136" s="32">
        <v>15</v>
      </c>
      <c r="H136" s="33">
        <v>0</v>
      </c>
      <c r="I136" s="34">
        <f>ROUND(ROUND(H136,2)*ROUND(G136,3),2)</f>
      </c>
      <c r="O136">
        <f>(I136*21)/100</f>
      </c>
      <c r="P136" t="s">
        <v>22</v>
      </c>
    </row>
    <row r="137" spans="1:5" ht="12.75">
      <c r="A137" s="35" t="s">
        <v>48</v>
      </c>
      <c r="E137" s="36" t="s">
        <v>45</v>
      </c>
    </row>
    <row r="138" spans="1:5" ht="12.75">
      <c r="A138" s="37" t="s">
        <v>49</v>
      </c>
      <c r="E138" s="38" t="s">
        <v>45</v>
      </c>
    </row>
    <row r="139" spans="1:5" ht="12.75">
      <c r="A139" t="s">
        <v>50</v>
      </c>
      <c r="E139" s="36" t="s">
        <v>45</v>
      </c>
    </row>
    <row r="140" spans="1:18" ht="12.75" customHeight="1">
      <c r="A140" s="6" t="s">
        <v>41</v>
      </c>
      <c r="B140" s="6"/>
      <c r="C140" s="40" t="s">
        <v>71</v>
      </c>
      <c r="D140" s="6"/>
      <c r="E140" s="27" t="s">
        <v>72</v>
      </c>
      <c r="F140" s="6"/>
      <c r="G140" s="6"/>
      <c r="H140" s="6"/>
      <c r="I140" s="41">
        <f>0+Q140</f>
      </c>
      <c r="O140">
        <f>0+R140</f>
      </c>
      <c r="Q140">
        <f>0+I141+I145+I149+I153+I157+I161+I165+I169+I173+I177+I181+I185+I189+I193+I197+I201+I205+I209+I213+I217+I221+I225+I229+I233+I237+I241+I245+I249+I253+I257+I261+I265+I269+I273+I277+I281+I285+I289+I293+I297+I301+I305+I309+I313+I317+I321+I325+I329+I333+I337</f>
      </c>
      <c r="R140">
        <f>0+O141+O145+O149+O153+O157+O161+O165+O169+O173+O177+O181+O185+O189+O193+O197+O201+O205+O209+O213+O217+O221+O225+O229+O233+O237+O241+O245+O249+O253+O257+O261+O265+O269+O273+O277+O281+O285+O289+O293+O297+O301+O305+O309+O313+O317+O321+O325+O329+O333+O337</f>
      </c>
    </row>
    <row r="141" spans="1:16" ht="12.75">
      <c r="A141" s="25" t="s">
        <v>43</v>
      </c>
      <c r="B141" s="29" t="s">
        <v>602</v>
      </c>
      <c r="C141" s="29" t="s">
        <v>1420</v>
      </c>
      <c r="D141" s="25" t="s">
        <v>45</v>
      </c>
      <c r="E141" s="30" t="s">
        <v>1421</v>
      </c>
      <c r="F141" s="31" t="s">
        <v>1422</v>
      </c>
      <c r="G141" s="32">
        <v>30</v>
      </c>
      <c r="H141" s="33">
        <v>0</v>
      </c>
      <c r="I141" s="34">
        <f>ROUND(ROUND(H141,2)*ROUND(G141,3),2)</f>
      </c>
      <c r="O141">
        <f>(I141*21)/100</f>
      </c>
      <c r="P141" t="s">
        <v>22</v>
      </c>
    </row>
    <row r="142" spans="1:5" ht="12.75">
      <c r="A142" s="35" t="s">
        <v>48</v>
      </c>
      <c r="E142" s="36" t="s">
        <v>45</v>
      </c>
    </row>
    <row r="143" spans="1:5" ht="12.75">
      <c r="A143" s="37" t="s">
        <v>49</v>
      </c>
      <c r="E143" s="38" t="s">
        <v>45</v>
      </c>
    </row>
    <row r="144" spans="1:5" ht="12.75">
      <c r="A144" t="s">
        <v>50</v>
      </c>
      <c r="E144" s="36" t="s">
        <v>45</v>
      </c>
    </row>
    <row r="145" spans="1:16" ht="12.75">
      <c r="A145" s="25" t="s">
        <v>43</v>
      </c>
      <c r="B145" s="29" t="s">
        <v>462</v>
      </c>
      <c r="C145" s="29" t="s">
        <v>1423</v>
      </c>
      <c r="D145" s="25" t="s">
        <v>45</v>
      </c>
      <c r="E145" s="30" t="s">
        <v>1424</v>
      </c>
      <c r="F145" s="31" t="s">
        <v>76</v>
      </c>
      <c r="G145" s="32">
        <v>80</v>
      </c>
      <c r="H145" s="33">
        <v>0</v>
      </c>
      <c r="I145" s="34">
        <f>ROUND(ROUND(H145,2)*ROUND(G145,3),2)</f>
      </c>
      <c r="O145">
        <f>(I145*21)/100</f>
      </c>
      <c r="P145" t="s">
        <v>22</v>
      </c>
    </row>
    <row r="146" spans="1:5" ht="12.75">
      <c r="A146" s="35" t="s">
        <v>48</v>
      </c>
      <c r="E146" s="36" t="s">
        <v>45</v>
      </c>
    </row>
    <row r="147" spans="1:5" ht="12.75">
      <c r="A147" s="37" t="s">
        <v>49</v>
      </c>
      <c r="E147" s="38" t="s">
        <v>45</v>
      </c>
    </row>
    <row r="148" spans="1:5" ht="12.75">
      <c r="A148" t="s">
        <v>50</v>
      </c>
      <c r="E148" s="36" t="s">
        <v>45</v>
      </c>
    </row>
    <row r="149" spans="1:16" ht="12.75">
      <c r="A149" s="25" t="s">
        <v>43</v>
      </c>
      <c r="B149" s="29" t="s">
        <v>485</v>
      </c>
      <c r="C149" s="29" t="s">
        <v>1425</v>
      </c>
      <c r="D149" s="25" t="s">
        <v>45</v>
      </c>
      <c r="E149" s="30" t="s">
        <v>1426</v>
      </c>
      <c r="F149" s="31" t="s">
        <v>76</v>
      </c>
      <c r="G149" s="32">
        <v>48</v>
      </c>
      <c r="H149" s="33">
        <v>0</v>
      </c>
      <c r="I149" s="34">
        <f>ROUND(ROUND(H149,2)*ROUND(G149,3),2)</f>
      </c>
      <c r="O149">
        <f>(I149*21)/100</f>
      </c>
      <c r="P149" t="s">
        <v>22</v>
      </c>
    </row>
    <row r="150" spans="1:5" ht="12.75">
      <c r="A150" s="35" t="s">
        <v>48</v>
      </c>
      <c r="E150" s="36" t="s">
        <v>45</v>
      </c>
    </row>
    <row r="151" spans="1:5" ht="12.75">
      <c r="A151" s="37" t="s">
        <v>49</v>
      </c>
      <c r="E151" s="38" t="s">
        <v>45</v>
      </c>
    </row>
    <row r="152" spans="1:5" ht="12.75">
      <c r="A152" t="s">
        <v>50</v>
      </c>
      <c r="E152" s="36" t="s">
        <v>45</v>
      </c>
    </row>
    <row r="153" spans="1:16" ht="12.75">
      <c r="A153" s="25" t="s">
        <v>43</v>
      </c>
      <c r="B153" s="29" t="s">
        <v>494</v>
      </c>
      <c r="C153" s="29" t="s">
        <v>1427</v>
      </c>
      <c r="D153" s="25" t="s">
        <v>45</v>
      </c>
      <c r="E153" s="30" t="s">
        <v>1428</v>
      </c>
      <c r="F153" s="31" t="s">
        <v>76</v>
      </c>
      <c r="G153" s="32">
        <v>32</v>
      </c>
      <c r="H153" s="33">
        <v>0</v>
      </c>
      <c r="I153" s="34">
        <f>ROUND(ROUND(H153,2)*ROUND(G153,3),2)</f>
      </c>
      <c r="O153">
        <f>(I153*21)/100</f>
      </c>
      <c r="P153" t="s">
        <v>22</v>
      </c>
    </row>
    <row r="154" spans="1:5" ht="12.75">
      <c r="A154" s="35" t="s">
        <v>48</v>
      </c>
      <c r="E154" s="36" t="s">
        <v>45</v>
      </c>
    </row>
    <row r="155" spans="1:5" ht="12.75">
      <c r="A155" s="37" t="s">
        <v>49</v>
      </c>
      <c r="E155" s="38" t="s">
        <v>45</v>
      </c>
    </row>
    <row r="156" spans="1:5" ht="12.75">
      <c r="A156" t="s">
        <v>50</v>
      </c>
      <c r="E156" s="36" t="s">
        <v>45</v>
      </c>
    </row>
    <row r="157" spans="1:16" ht="12.75">
      <c r="A157" s="25" t="s">
        <v>43</v>
      </c>
      <c r="B157" s="29" t="s">
        <v>500</v>
      </c>
      <c r="C157" s="29" t="s">
        <v>1429</v>
      </c>
      <c r="D157" s="25" t="s">
        <v>45</v>
      </c>
      <c r="E157" s="30" t="s">
        <v>1430</v>
      </c>
      <c r="F157" s="31" t="s">
        <v>76</v>
      </c>
      <c r="G157" s="32">
        <v>25</v>
      </c>
      <c r="H157" s="33">
        <v>0</v>
      </c>
      <c r="I157" s="34">
        <f>ROUND(ROUND(H157,2)*ROUND(G157,3),2)</f>
      </c>
      <c r="O157">
        <f>(I157*21)/100</f>
      </c>
      <c r="P157" t="s">
        <v>22</v>
      </c>
    </row>
    <row r="158" spans="1:5" ht="12.75">
      <c r="A158" s="35" t="s">
        <v>48</v>
      </c>
      <c r="E158" s="36" t="s">
        <v>45</v>
      </c>
    </row>
    <row r="159" spans="1:5" ht="12.75">
      <c r="A159" s="37" t="s">
        <v>49</v>
      </c>
      <c r="E159" s="38" t="s">
        <v>45</v>
      </c>
    </row>
    <row r="160" spans="1:5" ht="12.75">
      <c r="A160" t="s">
        <v>50</v>
      </c>
      <c r="E160" s="36" t="s">
        <v>45</v>
      </c>
    </row>
    <row r="161" spans="1:16" ht="12.75">
      <c r="A161" s="25" t="s">
        <v>43</v>
      </c>
      <c r="B161" s="29" t="s">
        <v>506</v>
      </c>
      <c r="C161" s="29" t="s">
        <v>1431</v>
      </c>
      <c r="D161" s="25" t="s">
        <v>45</v>
      </c>
      <c r="E161" s="30" t="s">
        <v>1432</v>
      </c>
      <c r="F161" s="31" t="s">
        <v>76</v>
      </c>
      <c r="G161" s="32">
        <v>45</v>
      </c>
      <c r="H161" s="33">
        <v>0</v>
      </c>
      <c r="I161" s="34">
        <f>ROUND(ROUND(H161,2)*ROUND(G161,3),2)</f>
      </c>
      <c r="O161">
        <f>(I161*21)/100</f>
      </c>
      <c r="P161" t="s">
        <v>22</v>
      </c>
    </row>
    <row r="162" spans="1:5" ht="12.75">
      <c r="A162" s="35" t="s">
        <v>48</v>
      </c>
      <c r="E162" s="36" t="s">
        <v>45</v>
      </c>
    </row>
    <row r="163" spans="1:5" ht="12.75">
      <c r="A163" s="37" t="s">
        <v>49</v>
      </c>
      <c r="E163" s="38" t="s">
        <v>45</v>
      </c>
    </row>
    <row r="164" spans="1:5" ht="12.75">
      <c r="A164" t="s">
        <v>50</v>
      </c>
      <c r="E164" s="36" t="s">
        <v>45</v>
      </c>
    </row>
    <row r="165" spans="1:16" ht="12.75">
      <c r="A165" s="25" t="s">
        <v>43</v>
      </c>
      <c r="B165" s="29" t="s">
        <v>553</v>
      </c>
      <c r="C165" s="29" t="s">
        <v>1433</v>
      </c>
      <c r="D165" s="25" t="s">
        <v>45</v>
      </c>
      <c r="E165" s="30" t="s">
        <v>1434</v>
      </c>
      <c r="F165" s="31" t="s">
        <v>76</v>
      </c>
      <c r="G165" s="32">
        <v>22</v>
      </c>
      <c r="H165" s="33">
        <v>0</v>
      </c>
      <c r="I165" s="34">
        <f>ROUND(ROUND(H165,2)*ROUND(G165,3),2)</f>
      </c>
      <c r="O165">
        <f>(I165*21)/100</f>
      </c>
      <c r="P165" t="s">
        <v>22</v>
      </c>
    </row>
    <row r="166" spans="1:5" ht="12.75">
      <c r="A166" s="35" t="s">
        <v>48</v>
      </c>
      <c r="E166" s="36" t="s">
        <v>45</v>
      </c>
    </row>
    <row r="167" spans="1:5" ht="12.75">
      <c r="A167" s="37" t="s">
        <v>49</v>
      </c>
      <c r="E167" s="38" t="s">
        <v>45</v>
      </c>
    </row>
    <row r="168" spans="1:5" ht="12.75">
      <c r="A168" t="s">
        <v>50</v>
      </c>
      <c r="E168" s="36" t="s">
        <v>45</v>
      </c>
    </row>
    <row r="169" spans="1:16" ht="12.75">
      <c r="A169" s="25" t="s">
        <v>43</v>
      </c>
      <c r="B169" s="29" t="s">
        <v>481</v>
      </c>
      <c r="C169" s="29" t="s">
        <v>1435</v>
      </c>
      <c r="D169" s="25" t="s">
        <v>45</v>
      </c>
      <c r="E169" s="30" t="s">
        <v>1436</v>
      </c>
      <c r="F169" s="31" t="s">
        <v>76</v>
      </c>
      <c r="G169" s="32">
        <v>62</v>
      </c>
      <c r="H169" s="33">
        <v>0</v>
      </c>
      <c r="I169" s="34">
        <f>ROUND(ROUND(H169,2)*ROUND(G169,3),2)</f>
      </c>
      <c r="O169">
        <f>(I169*21)/100</f>
      </c>
      <c r="P169" t="s">
        <v>22</v>
      </c>
    </row>
    <row r="170" spans="1:5" ht="12.75">
      <c r="A170" s="35" t="s">
        <v>48</v>
      </c>
      <c r="E170" s="36" t="s">
        <v>45</v>
      </c>
    </row>
    <row r="171" spans="1:5" ht="12.75">
      <c r="A171" s="37" t="s">
        <v>49</v>
      </c>
      <c r="E171" s="38" t="s">
        <v>45</v>
      </c>
    </row>
    <row r="172" spans="1:5" ht="12.75">
      <c r="A172" t="s">
        <v>50</v>
      </c>
      <c r="E172" s="36" t="s">
        <v>45</v>
      </c>
    </row>
    <row r="173" spans="1:16" ht="12.75">
      <c r="A173" s="25" t="s">
        <v>43</v>
      </c>
      <c r="B173" s="29" t="s">
        <v>490</v>
      </c>
      <c r="C173" s="29" t="s">
        <v>1437</v>
      </c>
      <c r="D173" s="25" t="s">
        <v>45</v>
      </c>
      <c r="E173" s="30" t="s">
        <v>1438</v>
      </c>
      <c r="F173" s="31" t="s">
        <v>76</v>
      </c>
      <c r="G173" s="32">
        <v>58</v>
      </c>
      <c r="H173" s="33">
        <v>0</v>
      </c>
      <c r="I173" s="34">
        <f>ROUND(ROUND(H173,2)*ROUND(G173,3),2)</f>
      </c>
      <c r="O173">
        <f>(I173*21)/100</f>
      </c>
      <c r="P173" t="s">
        <v>22</v>
      </c>
    </row>
    <row r="174" spans="1:5" ht="12.75">
      <c r="A174" s="35" t="s">
        <v>48</v>
      </c>
      <c r="E174" s="36" t="s">
        <v>45</v>
      </c>
    </row>
    <row r="175" spans="1:5" ht="12.75">
      <c r="A175" s="37" t="s">
        <v>49</v>
      </c>
      <c r="E175" s="38" t="s">
        <v>45</v>
      </c>
    </row>
    <row r="176" spans="1:5" ht="12.75">
      <c r="A176" t="s">
        <v>50</v>
      </c>
      <c r="E176" s="36" t="s">
        <v>45</v>
      </c>
    </row>
    <row r="177" spans="1:16" ht="12.75">
      <c r="A177" s="25" t="s">
        <v>43</v>
      </c>
      <c r="B177" s="29" t="s">
        <v>497</v>
      </c>
      <c r="C177" s="29" t="s">
        <v>1439</v>
      </c>
      <c r="D177" s="25" t="s">
        <v>45</v>
      </c>
      <c r="E177" s="30" t="s">
        <v>1440</v>
      </c>
      <c r="F177" s="31" t="s">
        <v>76</v>
      </c>
      <c r="G177" s="32">
        <v>78</v>
      </c>
      <c r="H177" s="33">
        <v>0</v>
      </c>
      <c r="I177" s="34">
        <f>ROUND(ROUND(H177,2)*ROUND(G177,3),2)</f>
      </c>
      <c r="O177">
        <f>(I177*21)/100</f>
      </c>
      <c r="P177" t="s">
        <v>22</v>
      </c>
    </row>
    <row r="178" spans="1:5" ht="12.75">
      <c r="A178" s="35" t="s">
        <v>48</v>
      </c>
      <c r="E178" s="36" t="s">
        <v>45</v>
      </c>
    </row>
    <row r="179" spans="1:5" ht="12.75">
      <c r="A179" s="37" t="s">
        <v>49</v>
      </c>
      <c r="E179" s="38" t="s">
        <v>45</v>
      </c>
    </row>
    <row r="180" spans="1:5" ht="12.75">
      <c r="A180" t="s">
        <v>50</v>
      </c>
      <c r="E180" s="36" t="s">
        <v>45</v>
      </c>
    </row>
    <row r="181" spans="1:16" ht="12.75">
      <c r="A181" s="25" t="s">
        <v>43</v>
      </c>
      <c r="B181" s="29" t="s">
        <v>503</v>
      </c>
      <c r="C181" s="29" t="s">
        <v>1441</v>
      </c>
      <c r="D181" s="25" t="s">
        <v>45</v>
      </c>
      <c r="E181" s="30" t="s">
        <v>1442</v>
      </c>
      <c r="F181" s="31" t="s">
        <v>76</v>
      </c>
      <c r="G181" s="32">
        <v>66</v>
      </c>
      <c r="H181" s="33">
        <v>0</v>
      </c>
      <c r="I181" s="34">
        <f>ROUND(ROUND(H181,2)*ROUND(G181,3),2)</f>
      </c>
      <c r="O181">
        <f>(I181*21)/100</f>
      </c>
      <c r="P181" t="s">
        <v>22</v>
      </c>
    </row>
    <row r="182" spans="1:5" ht="12.75">
      <c r="A182" s="35" t="s">
        <v>48</v>
      </c>
      <c r="E182" s="36" t="s">
        <v>45</v>
      </c>
    </row>
    <row r="183" spans="1:5" ht="12.75">
      <c r="A183" s="37" t="s">
        <v>49</v>
      </c>
      <c r="E183" s="38" t="s">
        <v>45</v>
      </c>
    </row>
    <row r="184" spans="1:5" ht="12.75">
      <c r="A184" t="s">
        <v>50</v>
      </c>
      <c r="E184" s="36" t="s">
        <v>45</v>
      </c>
    </row>
    <row r="185" spans="1:16" ht="12.75">
      <c r="A185" s="25" t="s">
        <v>43</v>
      </c>
      <c r="B185" s="29" t="s">
        <v>549</v>
      </c>
      <c r="C185" s="29" t="s">
        <v>1443</v>
      </c>
      <c r="D185" s="25" t="s">
        <v>45</v>
      </c>
      <c r="E185" s="30" t="s">
        <v>1444</v>
      </c>
      <c r="F185" s="31" t="s">
        <v>76</v>
      </c>
      <c r="G185" s="32">
        <v>35</v>
      </c>
      <c r="H185" s="33">
        <v>0</v>
      </c>
      <c r="I185" s="34">
        <f>ROUND(ROUND(H185,2)*ROUND(G185,3),2)</f>
      </c>
      <c r="O185">
        <f>(I185*21)/100</f>
      </c>
      <c r="P185" t="s">
        <v>22</v>
      </c>
    </row>
    <row r="186" spans="1:5" ht="12.75">
      <c r="A186" s="35" t="s">
        <v>48</v>
      </c>
      <c r="E186" s="36" t="s">
        <v>45</v>
      </c>
    </row>
    <row r="187" spans="1:5" ht="12.75">
      <c r="A187" s="37" t="s">
        <v>49</v>
      </c>
      <c r="E187" s="38" t="s">
        <v>45</v>
      </c>
    </row>
    <row r="188" spans="1:5" ht="12.75">
      <c r="A188" t="s">
        <v>50</v>
      </c>
      <c r="E188" s="36" t="s">
        <v>45</v>
      </c>
    </row>
    <row r="189" spans="1:16" ht="12.75">
      <c r="A189" s="25" t="s">
        <v>43</v>
      </c>
      <c r="B189" s="29" t="s">
        <v>557</v>
      </c>
      <c r="C189" s="29" t="s">
        <v>1445</v>
      </c>
      <c r="D189" s="25" t="s">
        <v>45</v>
      </c>
      <c r="E189" s="30" t="s">
        <v>1446</v>
      </c>
      <c r="F189" s="31" t="s">
        <v>76</v>
      </c>
      <c r="G189" s="32">
        <v>12</v>
      </c>
      <c r="H189" s="33">
        <v>0</v>
      </c>
      <c r="I189" s="34">
        <f>ROUND(ROUND(H189,2)*ROUND(G189,3),2)</f>
      </c>
      <c r="O189">
        <f>(I189*21)/100</f>
      </c>
      <c r="P189" t="s">
        <v>22</v>
      </c>
    </row>
    <row r="190" spans="1:5" ht="12.75">
      <c r="A190" s="35" t="s">
        <v>48</v>
      </c>
      <c r="E190" s="36" t="s">
        <v>45</v>
      </c>
    </row>
    <row r="191" spans="1:5" ht="12.75">
      <c r="A191" s="37" t="s">
        <v>49</v>
      </c>
      <c r="E191" s="38" t="s">
        <v>45</v>
      </c>
    </row>
    <row r="192" spans="1:5" ht="12.75">
      <c r="A192" t="s">
        <v>50</v>
      </c>
      <c r="E192" s="36" t="s">
        <v>45</v>
      </c>
    </row>
    <row r="193" spans="1:16" ht="12.75">
      <c r="A193" s="25" t="s">
        <v>43</v>
      </c>
      <c r="B193" s="29" t="s">
        <v>641</v>
      </c>
      <c r="C193" s="29" t="s">
        <v>1447</v>
      </c>
      <c r="D193" s="25" t="s">
        <v>45</v>
      </c>
      <c r="E193" s="30" t="s">
        <v>1448</v>
      </c>
      <c r="F193" s="31" t="s">
        <v>61</v>
      </c>
      <c r="G193" s="32">
        <v>1</v>
      </c>
      <c r="H193" s="33">
        <v>0</v>
      </c>
      <c r="I193" s="34">
        <f>ROUND(ROUND(H193,2)*ROUND(G193,3),2)</f>
      </c>
      <c r="O193">
        <f>(I193*21)/100</f>
      </c>
      <c r="P193" t="s">
        <v>22</v>
      </c>
    </row>
    <row r="194" spans="1:5" ht="12.75">
      <c r="A194" s="35" t="s">
        <v>48</v>
      </c>
      <c r="E194" s="36" t="s">
        <v>45</v>
      </c>
    </row>
    <row r="195" spans="1:5" ht="12.75">
      <c r="A195" s="37" t="s">
        <v>49</v>
      </c>
      <c r="E195" s="38" t="s">
        <v>45</v>
      </c>
    </row>
    <row r="196" spans="1:5" ht="12.75">
      <c r="A196" t="s">
        <v>50</v>
      </c>
      <c r="E196" s="36" t="s">
        <v>45</v>
      </c>
    </row>
    <row r="197" spans="1:16" ht="12.75">
      <c r="A197" s="25" t="s">
        <v>43</v>
      </c>
      <c r="B197" s="29" t="s">
        <v>580</v>
      </c>
      <c r="C197" s="29" t="s">
        <v>1449</v>
      </c>
      <c r="D197" s="25" t="s">
        <v>45</v>
      </c>
      <c r="E197" s="30" t="s">
        <v>1450</v>
      </c>
      <c r="F197" s="31" t="s">
        <v>61</v>
      </c>
      <c r="G197" s="32">
        <v>1</v>
      </c>
      <c r="H197" s="33">
        <v>0</v>
      </c>
      <c r="I197" s="34">
        <f>ROUND(ROUND(H197,2)*ROUND(G197,3),2)</f>
      </c>
      <c r="O197">
        <f>(I197*21)/100</f>
      </c>
      <c r="P197" t="s">
        <v>22</v>
      </c>
    </row>
    <row r="198" spans="1:5" ht="12.75">
      <c r="A198" s="35" t="s">
        <v>48</v>
      </c>
      <c r="E198" s="36" t="s">
        <v>45</v>
      </c>
    </row>
    <row r="199" spans="1:5" ht="12.75">
      <c r="A199" s="37" t="s">
        <v>49</v>
      </c>
      <c r="E199" s="38" t="s">
        <v>45</v>
      </c>
    </row>
    <row r="200" spans="1:5" ht="12.75">
      <c r="A200" t="s">
        <v>50</v>
      </c>
      <c r="E200" s="36" t="s">
        <v>45</v>
      </c>
    </row>
    <row r="201" spans="1:16" ht="12.75">
      <c r="A201" s="25" t="s">
        <v>43</v>
      </c>
      <c r="B201" s="29" t="s">
        <v>654</v>
      </c>
      <c r="C201" s="29" t="s">
        <v>1451</v>
      </c>
      <c r="D201" s="25" t="s">
        <v>45</v>
      </c>
      <c r="E201" s="30" t="s">
        <v>1452</v>
      </c>
      <c r="F201" s="31" t="s">
        <v>61</v>
      </c>
      <c r="G201" s="32">
        <v>1</v>
      </c>
      <c r="H201" s="33">
        <v>0</v>
      </c>
      <c r="I201" s="34">
        <f>ROUND(ROUND(H201,2)*ROUND(G201,3),2)</f>
      </c>
      <c r="O201">
        <f>(I201*21)/100</f>
      </c>
      <c r="P201" t="s">
        <v>22</v>
      </c>
    </row>
    <row r="202" spans="1:5" ht="12.75">
      <c r="A202" s="35" t="s">
        <v>48</v>
      </c>
      <c r="E202" s="36" t="s">
        <v>45</v>
      </c>
    </row>
    <row r="203" spans="1:5" ht="12.75">
      <c r="A203" s="37" t="s">
        <v>49</v>
      </c>
      <c r="E203" s="38" t="s">
        <v>45</v>
      </c>
    </row>
    <row r="204" spans="1:5" ht="12.75">
      <c r="A204" t="s">
        <v>50</v>
      </c>
      <c r="E204" s="36" t="s">
        <v>45</v>
      </c>
    </row>
    <row r="205" spans="1:16" ht="12.75">
      <c r="A205" s="25" t="s">
        <v>43</v>
      </c>
      <c r="B205" s="29" t="s">
        <v>616</v>
      </c>
      <c r="C205" s="29" t="s">
        <v>1453</v>
      </c>
      <c r="D205" s="25" t="s">
        <v>45</v>
      </c>
      <c r="E205" s="30" t="s">
        <v>1454</v>
      </c>
      <c r="F205" s="31" t="s">
        <v>61</v>
      </c>
      <c r="G205" s="32">
        <v>1</v>
      </c>
      <c r="H205" s="33">
        <v>0</v>
      </c>
      <c r="I205" s="34">
        <f>ROUND(ROUND(H205,2)*ROUND(G205,3),2)</f>
      </c>
      <c r="O205">
        <f>(I205*21)/100</f>
      </c>
      <c r="P205" t="s">
        <v>22</v>
      </c>
    </row>
    <row r="206" spans="1:5" ht="12.75">
      <c r="A206" s="35" t="s">
        <v>48</v>
      </c>
      <c r="E206" s="36" t="s">
        <v>45</v>
      </c>
    </row>
    <row r="207" spans="1:5" ht="12.75">
      <c r="A207" s="37" t="s">
        <v>49</v>
      </c>
      <c r="E207" s="38" t="s">
        <v>45</v>
      </c>
    </row>
    <row r="208" spans="1:5" ht="12.75">
      <c r="A208" t="s">
        <v>50</v>
      </c>
      <c r="E208" s="36" t="s">
        <v>45</v>
      </c>
    </row>
    <row r="209" spans="1:16" ht="12.75">
      <c r="A209" s="25" t="s">
        <v>43</v>
      </c>
      <c r="B209" s="29" t="s">
        <v>620</v>
      </c>
      <c r="C209" s="29" t="s">
        <v>1455</v>
      </c>
      <c r="D209" s="25" t="s">
        <v>45</v>
      </c>
      <c r="E209" s="30" t="s">
        <v>1456</v>
      </c>
      <c r="F209" s="31" t="s">
        <v>61</v>
      </c>
      <c r="G209" s="32">
        <v>1</v>
      </c>
      <c r="H209" s="33">
        <v>0</v>
      </c>
      <c r="I209" s="34">
        <f>ROUND(ROUND(H209,2)*ROUND(G209,3),2)</f>
      </c>
      <c r="O209">
        <f>(I209*21)/100</f>
      </c>
      <c r="P209" t="s">
        <v>22</v>
      </c>
    </row>
    <row r="210" spans="1:5" ht="12.75">
      <c r="A210" s="35" t="s">
        <v>48</v>
      </c>
      <c r="E210" s="36" t="s">
        <v>45</v>
      </c>
    </row>
    <row r="211" spans="1:5" ht="12.75">
      <c r="A211" s="37" t="s">
        <v>49</v>
      </c>
      <c r="E211" s="38" t="s">
        <v>45</v>
      </c>
    </row>
    <row r="212" spans="1:5" ht="12.75">
      <c r="A212" t="s">
        <v>50</v>
      </c>
      <c r="E212" s="36" t="s">
        <v>45</v>
      </c>
    </row>
    <row r="213" spans="1:16" ht="12.75">
      <c r="A213" s="25" t="s">
        <v>43</v>
      </c>
      <c r="B213" s="29" t="s">
        <v>593</v>
      </c>
      <c r="C213" s="29" t="s">
        <v>1457</v>
      </c>
      <c r="D213" s="25" t="s">
        <v>45</v>
      </c>
      <c r="E213" s="30" t="s">
        <v>1458</v>
      </c>
      <c r="F213" s="31" t="s">
        <v>61</v>
      </c>
      <c r="G213" s="32">
        <v>2</v>
      </c>
      <c r="H213" s="33">
        <v>0</v>
      </c>
      <c r="I213" s="34">
        <f>ROUND(ROUND(H213,2)*ROUND(G213,3),2)</f>
      </c>
      <c r="O213">
        <f>(I213*21)/100</f>
      </c>
      <c r="P213" t="s">
        <v>22</v>
      </c>
    </row>
    <row r="214" spans="1:5" ht="12.75">
      <c r="A214" s="35" t="s">
        <v>48</v>
      </c>
      <c r="E214" s="36" t="s">
        <v>45</v>
      </c>
    </row>
    <row r="215" spans="1:5" ht="12.75">
      <c r="A215" s="37" t="s">
        <v>49</v>
      </c>
      <c r="E215" s="38" t="s">
        <v>45</v>
      </c>
    </row>
    <row r="216" spans="1:5" ht="12.75">
      <c r="A216" t="s">
        <v>50</v>
      </c>
      <c r="E216" s="36" t="s">
        <v>45</v>
      </c>
    </row>
    <row r="217" spans="1:16" ht="12.75">
      <c r="A217" s="25" t="s">
        <v>43</v>
      </c>
      <c r="B217" s="29" t="s">
        <v>278</v>
      </c>
      <c r="C217" s="29" t="s">
        <v>1459</v>
      </c>
      <c r="D217" s="25" t="s">
        <v>45</v>
      </c>
      <c r="E217" s="30" t="s">
        <v>1460</v>
      </c>
      <c r="F217" s="31" t="s">
        <v>76</v>
      </c>
      <c r="G217" s="32">
        <v>9</v>
      </c>
      <c r="H217" s="33">
        <v>0</v>
      </c>
      <c r="I217" s="34">
        <f>ROUND(ROUND(H217,2)*ROUND(G217,3),2)</f>
      </c>
      <c r="O217">
        <f>(I217*21)/100</f>
      </c>
      <c r="P217" t="s">
        <v>22</v>
      </c>
    </row>
    <row r="218" spans="1:5" ht="12.75">
      <c r="A218" s="35" t="s">
        <v>48</v>
      </c>
      <c r="E218" s="36" t="s">
        <v>45</v>
      </c>
    </row>
    <row r="219" spans="1:5" ht="12.75">
      <c r="A219" s="37" t="s">
        <v>49</v>
      </c>
      <c r="E219" s="38" t="s">
        <v>45</v>
      </c>
    </row>
    <row r="220" spans="1:5" ht="12.75">
      <c r="A220" t="s">
        <v>50</v>
      </c>
      <c r="E220" s="36" t="s">
        <v>45</v>
      </c>
    </row>
    <row r="221" spans="1:16" ht="12.75">
      <c r="A221" s="25" t="s">
        <v>43</v>
      </c>
      <c r="B221" s="29" t="s">
        <v>305</v>
      </c>
      <c r="C221" s="29" t="s">
        <v>1461</v>
      </c>
      <c r="D221" s="25" t="s">
        <v>45</v>
      </c>
      <c r="E221" s="30" t="s">
        <v>1462</v>
      </c>
      <c r="F221" s="31" t="s">
        <v>76</v>
      </c>
      <c r="G221" s="32">
        <v>15</v>
      </c>
      <c r="H221" s="33">
        <v>0</v>
      </c>
      <c r="I221" s="34">
        <f>ROUND(ROUND(H221,2)*ROUND(G221,3),2)</f>
      </c>
      <c r="O221">
        <f>(I221*21)/100</f>
      </c>
      <c r="P221" t="s">
        <v>22</v>
      </c>
    </row>
    <row r="222" spans="1:5" ht="12.75">
      <c r="A222" s="35" t="s">
        <v>48</v>
      </c>
      <c r="E222" s="36" t="s">
        <v>45</v>
      </c>
    </row>
    <row r="223" spans="1:5" ht="12.75">
      <c r="A223" s="37" t="s">
        <v>49</v>
      </c>
      <c r="E223" s="38" t="s">
        <v>45</v>
      </c>
    </row>
    <row r="224" spans="1:5" ht="12.75">
      <c r="A224" t="s">
        <v>50</v>
      </c>
      <c r="E224" s="36" t="s">
        <v>45</v>
      </c>
    </row>
    <row r="225" spans="1:16" ht="12.75">
      <c r="A225" s="25" t="s">
        <v>43</v>
      </c>
      <c r="B225" s="29" t="s">
        <v>329</v>
      </c>
      <c r="C225" s="29" t="s">
        <v>1463</v>
      </c>
      <c r="D225" s="25" t="s">
        <v>45</v>
      </c>
      <c r="E225" s="30" t="s">
        <v>1464</v>
      </c>
      <c r="F225" s="31" t="s">
        <v>76</v>
      </c>
      <c r="G225" s="32">
        <v>142</v>
      </c>
      <c r="H225" s="33">
        <v>0</v>
      </c>
      <c r="I225" s="34">
        <f>ROUND(ROUND(H225,2)*ROUND(G225,3),2)</f>
      </c>
      <c r="O225">
        <f>(I225*21)/100</f>
      </c>
      <c r="P225" t="s">
        <v>22</v>
      </c>
    </row>
    <row r="226" spans="1:5" ht="12.75">
      <c r="A226" s="35" t="s">
        <v>48</v>
      </c>
      <c r="E226" s="36" t="s">
        <v>45</v>
      </c>
    </row>
    <row r="227" spans="1:5" ht="12.75">
      <c r="A227" s="37" t="s">
        <v>49</v>
      </c>
      <c r="E227" s="38" t="s">
        <v>45</v>
      </c>
    </row>
    <row r="228" spans="1:5" ht="12.75">
      <c r="A228" t="s">
        <v>50</v>
      </c>
      <c r="E228" s="36" t="s">
        <v>45</v>
      </c>
    </row>
    <row r="229" spans="1:16" ht="12.75">
      <c r="A229" s="25" t="s">
        <v>43</v>
      </c>
      <c r="B229" s="29" t="s">
        <v>334</v>
      </c>
      <c r="C229" s="29" t="s">
        <v>1465</v>
      </c>
      <c r="D229" s="25" t="s">
        <v>45</v>
      </c>
      <c r="E229" s="30" t="s">
        <v>1466</v>
      </c>
      <c r="F229" s="31" t="s">
        <v>76</v>
      </c>
      <c r="G229" s="32">
        <v>106</v>
      </c>
      <c r="H229" s="33">
        <v>0</v>
      </c>
      <c r="I229" s="34">
        <f>ROUND(ROUND(H229,2)*ROUND(G229,3),2)</f>
      </c>
      <c r="O229">
        <f>(I229*21)/100</f>
      </c>
      <c r="P229" t="s">
        <v>22</v>
      </c>
    </row>
    <row r="230" spans="1:5" ht="12.75">
      <c r="A230" s="35" t="s">
        <v>48</v>
      </c>
      <c r="E230" s="36" t="s">
        <v>45</v>
      </c>
    </row>
    <row r="231" spans="1:5" ht="12.75">
      <c r="A231" s="37" t="s">
        <v>49</v>
      </c>
      <c r="E231" s="38" t="s">
        <v>45</v>
      </c>
    </row>
    <row r="232" spans="1:5" ht="12.75">
      <c r="A232" t="s">
        <v>50</v>
      </c>
      <c r="E232" s="36" t="s">
        <v>45</v>
      </c>
    </row>
    <row r="233" spans="1:16" ht="12.75">
      <c r="A233" s="25" t="s">
        <v>43</v>
      </c>
      <c r="B233" s="29" t="s">
        <v>311</v>
      </c>
      <c r="C233" s="29" t="s">
        <v>1467</v>
      </c>
      <c r="D233" s="25" t="s">
        <v>45</v>
      </c>
      <c r="E233" s="30" t="s">
        <v>1468</v>
      </c>
      <c r="F233" s="31" t="s">
        <v>76</v>
      </c>
      <c r="G233" s="32">
        <v>110</v>
      </c>
      <c r="H233" s="33">
        <v>0</v>
      </c>
      <c r="I233" s="34">
        <f>ROUND(ROUND(H233,2)*ROUND(G233,3),2)</f>
      </c>
      <c r="O233">
        <f>(I233*21)/100</f>
      </c>
      <c r="P233" t="s">
        <v>22</v>
      </c>
    </row>
    <row r="234" spans="1:5" ht="12.75">
      <c r="A234" s="35" t="s">
        <v>48</v>
      </c>
      <c r="E234" s="36" t="s">
        <v>45</v>
      </c>
    </row>
    <row r="235" spans="1:5" ht="12.75">
      <c r="A235" s="37" t="s">
        <v>49</v>
      </c>
      <c r="E235" s="38" t="s">
        <v>45</v>
      </c>
    </row>
    <row r="236" spans="1:5" ht="12.75">
      <c r="A236" t="s">
        <v>50</v>
      </c>
      <c r="E236" s="36" t="s">
        <v>45</v>
      </c>
    </row>
    <row r="237" spans="1:16" ht="12.75">
      <c r="A237" s="25" t="s">
        <v>43</v>
      </c>
      <c r="B237" s="29" t="s">
        <v>320</v>
      </c>
      <c r="C237" s="29" t="s">
        <v>1469</v>
      </c>
      <c r="D237" s="25" t="s">
        <v>45</v>
      </c>
      <c r="E237" s="30" t="s">
        <v>1470</v>
      </c>
      <c r="F237" s="31" t="s">
        <v>76</v>
      </c>
      <c r="G237" s="32">
        <v>91</v>
      </c>
      <c r="H237" s="33">
        <v>0</v>
      </c>
      <c r="I237" s="34">
        <f>ROUND(ROUND(H237,2)*ROUND(G237,3),2)</f>
      </c>
      <c r="O237">
        <f>(I237*21)/100</f>
      </c>
      <c r="P237" t="s">
        <v>22</v>
      </c>
    </row>
    <row r="238" spans="1:5" ht="12.75">
      <c r="A238" s="35" t="s">
        <v>48</v>
      </c>
      <c r="E238" s="36" t="s">
        <v>45</v>
      </c>
    </row>
    <row r="239" spans="1:5" ht="12.75">
      <c r="A239" s="37" t="s">
        <v>49</v>
      </c>
      <c r="E239" s="38" t="s">
        <v>45</v>
      </c>
    </row>
    <row r="240" spans="1:5" ht="12.75">
      <c r="A240" t="s">
        <v>50</v>
      </c>
      <c r="E240" s="36" t="s">
        <v>45</v>
      </c>
    </row>
    <row r="241" spans="1:16" ht="12.75">
      <c r="A241" s="25" t="s">
        <v>43</v>
      </c>
      <c r="B241" s="29" t="s">
        <v>316</v>
      </c>
      <c r="C241" s="29" t="s">
        <v>1471</v>
      </c>
      <c r="D241" s="25" t="s">
        <v>45</v>
      </c>
      <c r="E241" s="30" t="s">
        <v>1472</v>
      </c>
      <c r="F241" s="31" t="s">
        <v>76</v>
      </c>
      <c r="G241" s="32">
        <v>80</v>
      </c>
      <c r="H241" s="33">
        <v>0</v>
      </c>
      <c r="I241" s="34">
        <f>ROUND(ROUND(H241,2)*ROUND(G241,3),2)</f>
      </c>
      <c r="O241">
        <f>(I241*21)/100</f>
      </c>
      <c r="P241" t="s">
        <v>22</v>
      </c>
    </row>
    <row r="242" spans="1:5" ht="12.75">
      <c r="A242" s="35" t="s">
        <v>48</v>
      </c>
      <c r="E242" s="36" t="s">
        <v>45</v>
      </c>
    </row>
    <row r="243" spans="1:5" ht="12.75">
      <c r="A243" s="37" t="s">
        <v>49</v>
      </c>
      <c r="E243" s="38" t="s">
        <v>45</v>
      </c>
    </row>
    <row r="244" spans="1:5" ht="12.75">
      <c r="A244" t="s">
        <v>50</v>
      </c>
      <c r="E244" s="36" t="s">
        <v>45</v>
      </c>
    </row>
    <row r="245" spans="1:16" ht="12.75">
      <c r="A245" s="25" t="s">
        <v>43</v>
      </c>
      <c r="B245" s="29" t="s">
        <v>324</v>
      </c>
      <c r="C245" s="29" t="s">
        <v>1473</v>
      </c>
      <c r="D245" s="25" t="s">
        <v>45</v>
      </c>
      <c r="E245" s="30" t="s">
        <v>1474</v>
      </c>
      <c r="F245" s="31" t="s">
        <v>76</v>
      </c>
      <c r="G245" s="32">
        <v>34</v>
      </c>
      <c r="H245" s="33">
        <v>0</v>
      </c>
      <c r="I245" s="34">
        <f>ROUND(ROUND(H245,2)*ROUND(G245,3),2)</f>
      </c>
      <c r="O245">
        <f>(I245*21)/100</f>
      </c>
      <c r="P245" t="s">
        <v>22</v>
      </c>
    </row>
    <row r="246" spans="1:5" ht="12.75">
      <c r="A246" s="35" t="s">
        <v>48</v>
      </c>
      <c r="E246" s="36" t="s">
        <v>45</v>
      </c>
    </row>
    <row r="247" spans="1:5" ht="12.75">
      <c r="A247" s="37" t="s">
        <v>49</v>
      </c>
      <c r="E247" s="38" t="s">
        <v>45</v>
      </c>
    </row>
    <row r="248" spans="1:5" ht="12.75">
      <c r="A248" t="s">
        <v>50</v>
      </c>
      <c r="E248" s="36" t="s">
        <v>45</v>
      </c>
    </row>
    <row r="249" spans="1:16" ht="12.75">
      <c r="A249" s="25" t="s">
        <v>43</v>
      </c>
      <c r="B249" s="29" t="s">
        <v>477</v>
      </c>
      <c r="C249" s="29" t="s">
        <v>1475</v>
      </c>
      <c r="D249" s="25" t="s">
        <v>45</v>
      </c>
      <c r="E249" s="30" t="s">
        <v>1476</v>
      </c>
      <c r="F249" s="31" t="s">
        <v>76</v>
      </c>
      <c r="G249" s="32">
        <v>367</v>
      </c>
      <c r="H249" s="33">
        <v>0</v>
      </c>
      <c r="I249" s="34">
        <f>ROUND(ROUND(H249,2)*ROUND(G249,3),2)</f>
      </c>
      <c r="O249">
        <f>(I249*21)/100</f>
      </c>
      <c r="P249" t="s">
        <v>22</v>
      </c>
    </row>
    <row r="250" spans="1:5" ht="12.75">
      <c r="A250" s="35" t="s">
        <v>48</v>
      </c>
      <c r="E250" s="36" t="s">
        <v>45</v>
      </c>
    </row>
    <row r="251" spans="1:5" ht="12.75">
      <c r="A251" s="37" t="s">
        <v>49</v>
      </c>
      <c r="E251" s="38" t="s">
        <v>45</v>
      </c>
    </row>
    <row r="252" spans="1:5" ht="12.75">
      <c r="A252" t="s">
        <v>50</v>
      </c>
      <c r="E252" s="36" t="s">
        <v>45</v>
      </c>
    </row>
    <row r="253" spans="1:16" ht="12.75">
      <c r="A253" s="25" t="s">
        <v>43</v>
      </c>
      <c r="B253" s="29" t="s">
        <v>465</v>
      </c>
      <c r="C253" s="29" t="s">
        <v>1477</v>
      </c>
      <c r="D253" s="25" t="s">
        <v>45</v>
      </c>
      <c r="E253" s="30" t="s">
        <v>1478</v>
      </c>
      <c r="F253" s="31" t="s">
        <v>76</v>
      </c>
      <c r="G253" s="32">
        <v>220</v>
      </c>
      <c r="H253" s="33">
        <v>0</v>
      </c>
      <c r="I253" s="34">
        <f>ROUND(ROUND(H253,2)*ROUND(G253,3),2)</f>
      </c>
      <c r="O253">
        <f>(I253*21)/100</f>
      </c>
      <c r="P253" t="s">
        <v>22</v>
      </c>
    </row>
    <row r="254" spans="1:5" ht="12.75">
      <c r="A254" s="35" t="s">
        <v>48</v>
      </c>
      <c r="E254" s="36" t="s">
        <v>45</v>
      </c>
    </row>
    <row r="255" spans="1:5" ht="12.75">
      <c r="A255" s="37" t="s">
        <v>49</v>
      </c>
      <c r="E255" s="38" t="s">
        <v>45</v>
      </c>
    </row>
    <row r="256" spans="1:5" ht="12.75">
      <c r="A256" t="s">
        <v>50</v>
      </c>
      <c r="E256" s="36" t="s">
        <v>45</v>
      </c>
    </row>
    <row r="257" spans="1:16" ht="12.75">
      <c r="A257" s="25" t="s">
        <v>43</v>
      </c>
      <c r="B257" s="29" t="s">
        <v>541</v>
      </c>
      <c r="C257" s="29" t="s">
        <v>1479</v>
      </c>
      <c r="D257" s="25" t="s">
        <v>45</v>
      </c>
      <c r="E257" s="30" t="s">
        <v>1480</v>
      </c>
      <c r="F257" s="31" t="s">
        <v>61</v>
      </c>
      <c r="G257" s="32">
        <v>129</v>
      </c>
      <c r="H257" s="33">
        <v>0</v>
      </c>
      <c r="I257" s="34">
        <f>ROUND(ROUND(H257,2)*ROUND(G257,3),2)</f>
      </c>
      <c r="O257">
        <f>(I257*21)/100</f>
      </c>
      <c r="P257" t="s">
        <v>22</v>
      </c>
    </row>
    <row r="258" spans="1:5" ht="12.75">
      <c r="A258" s="35" t="s">
        <v>48</v>
      </c>
      <c r="E258" s="36" t="s">
        <v>45</v>
      </c>
    </row>
    <row r="259" spans="1:5" ht="12.75">
      <c r="A259" s="37" t="s">
        <v>49</v>
      </c>
      <c r="E259" s="38" t="s">
        <v>45</v>
      </c>
    </row>
    <row r="260" spans="1:5" ht="12.75">
      <c r="A260" t="s">
        <v>50</v>
      </c>
      <c r="E260" s="36" t="s">
        <v>45</v>
      </c>
    </row>
    <row r="261" spans="1:16" ht="12.75">
      <c r="A261" s="25" t="s">
        <v>43</v>
      </c>
      <c r="B261" s="29" t="s">
        <v>510</v>
      </c>
      <c r="C261" s="29" t="s">
        <v>1481</v>
      </c>
      <c r="D261" s="25" t="s">
        <v>45</v>
      </c>
      <c r="E261" s="30" t="s">
        <v>1482</v>
      </c>
      <c r="F261" s="31" t="s">
        <v>61</v>
      </c>
      <c r="G261" s="32">
        <v>2</v>
      </c>
      <c r="H261" s="33">
        <v>0</v>
      </c>
      <c r="I261" s="34">
        <f>ROUND(ROUND(H261,2)*ROUND(G261,3),2)</f>
      </c>
      <c r="O261">
        <f>(I261*21)/100</f>
      </c>
      <c r="P261" t="s">
        <v>22</v>
      </c>
    </row>
    <row r="262" spans="1:5" ht="12.75">
      <c r="A262" s="35" t="s">
        <v>48</v>
      </c>
      <c r="E262" s="36" t="s">
        <v>45</v>
      </c>
    </row>
    <row r="263" spans="1:5" ht="12.75">
      <c r="A263" s="37" t="s">
        <v>49</v>
      </c>
      <c r="E263" s="38" t="s">
        <v>45</v>
      </c>
    </row>
    <row r="264" spans="1:5" ht="12.75">
      <c r="A264" t="s">
        <v>50</v>
      </c>
      <c r="E264" s="36" t="s">
        <v>45</v>
      </c>
    </row>
    <row r="265" spans="1:16" ht="12.75">
      <c r="A265" s="25" t="s">
        <v>43</v>
      </c>
      <c r="B265" s="29" t="s">
        <v>514</v>
      </c>
      <c r="C265" s="29" t="s">
        <v>1483</v>
      </c>
      <c r="D265" s="25" t="s">
        <v>45</v>
      </c>
      <c r="E265" s="30" t="s">
        <v>1484</v>
      </c>
      <c r="F265" s="31" t="s">
        <v>61</v>
      </c>
      <c r="G265" s="32">
        <v>4</v>
      </c>
      <c r="H265" s="33">
        <v>0</v>
      </c>
      <c r="I265" s="34">
        <f>ROUND(ROUND(H265,2)*ROUND(G265,3),2)</f>
      </c>
      <c r="O265">
        <f>(I265*21)/100</f>
      </c>
      <c r="P265" t="s">
        <v>22</v>
      </c>
    </row>
    <row r="266" spans="1:5" ht="12.75">
      <c r="A266" s="35" t="s">
        <v>48</v>
      </c>
      <c r="E266" s="36" t="s">
        <v>45</v>
      </c>
    </row>
    <row r="267" spans="1:5" ht="12.75">
      <c r="A267" s="37" t="s">
        <v>49</v>
      </c>
      <c r="E267" s="38" t="s">
        <v>45</v>
      </c>
    </row>
    <row r="268" spans="1:5" ht="12.75">
      <c r="A268" t="s">
        <v>50</v>
      </c>
      <c r="E268" s="36" t="s">
        <v>45</v>
      </c>
    </row>
    <row r="269" spans="1:16" ht="12.75">
      <c r="A269" s="25" t="s">
        <v>43</v>
      </c>
      <c r="B269" s="29" t="s">
        <v>518</v>
      </c>
      <c r="C269" s="29" t="s">
        <v>1485</v>
      </c>
      <c r="D269" s="25" t="s">
        <v>45</v>
      </c>
      <c r="E269" s="30" t="s">
        <v>1486</v>
      </c>
      <c r="F269" s="31" t="s">
        <v>61</v>
      </c>
      <c r="G269" s="32">
        <v>2</v>
      </c>
      <c r="H269" s="33">
        <v>0</v>
      </c>
      <c r="I269" s="34">
        <f>ROUND(ROUND(H269,2)*ROUND(G269,3),2)</f>
      </c>
      <c r="O269">
        <f>(I269*21)/100</f>
      </c>
      <c r="P269" t="s">
        <v>22</v>
      </c>
    </row>
    <row r="270" spans="1:5" ht="12.75">
      <c r="A270" s="35" t="s">
        <v>48</v>
      </c>
      <c r="E270" s="36" t="s">
        <v>45</v>
      </c>
    </row>
    <row r="271" spans="1:5" ht="12.75">
      <c r="A271" s="37" t="s">
        <v>49</v>
      </c>
      <c r="E271" s="38" t="s">
        <v>45</v>
      </c>
    </row>
    <row r="272" spans="1:5" ht="12.75">
      <c r="A272" t="s">
        <v>50</v>
      </c>
      <c r="E272" s="36" t="s">
        <v>45</v>
      </c>
    </row>
    <row r="273" spans="1:16" ht="12.75">
      <c r="A273" s="25" t="s">
        <v>43</v>
      </c>
      <c r="B273" s="29" t="s">
        <v>523</v>
      </c>
      <c r="C273" s="29" t="s">
        <v>1487</v>
      </c>
      <c r="D273" s="25" t="s">
        <v>45</v>
      </c>
      <c r="E273" s="30" t="s">
        <v>1488</v>
      </c>
      <c r="F273" s="31" t="s">
        <v>61</v>
      </c>
      <c r="G273" s="32">
        <v>24</v>
      </c>
      <c r="H273" s="33">
        <v>0</v>
      </c>
      <c r="I273" s="34">
        <f>ROUND(ROUND(H273,2)*ROUND(G273,3),2)</f>
      </c>
      <c r="O273">
        <f>(I273*21)/100</f>
      </c>
      <c r="P273" t="s">
        <v>22</v>
      </c>
    </row>
    <row r="274" spans="1:5" ht="12.75">
      <c r="A274" s="35" t="s">
        <v>48</v>
      </c>
      <c r="E274" s="36" t="s">
        <v>45</v>
      </c>
    </row>
    <row r="275" spans="1:5" ht="12.75">
      <c r="A275" s="37" t="s">
        <v>49</v>
      </c>
      <c r="E275" s="38" t="s">
        <v>45</v>
      </c>
    </row>
    <row r="276" spans="1:5" ht="12.75">
      <c r="A276" t="s">
        <v>50</v>
      </c>
      <c r="E276" s="36" t="s">
        <v>45</v>
      </c>
    </row>
    <row r="277" spans="1:16" ht="12.75">
      <c r="A277" s="25" t="s">
        <v>43</v>
      </c>
      <c r="B277" s="29" t="s">
        <v>526</v>
      </c>
      <c r="C277" s="29" t="s">
        <v>1489</v>
      </c>
      <c r="D277" s="25" t="s">
        <v>45</v>
      </c>
      <c r="E277" s="30" t="s">
        <v>1490</v>
      </c>
      <c r="F277" s="31" t="s">
        <v>61</v>
      </c>
      <c r="G277" s="32">
        <v>5</v>
      </c>
      <c r="H277" s="33">
        <v>0</v>
      </c>
      <c r="I277" s="34">
        <f>ROUND(ROUND(H277,2)*ROUND(G277,3),2)</f>
      </c>
      <c r="O277">
        <f>(I277*21)/100</f>
      </c>
      <c r="P277" t="s">
        <v>22</v>
      </c>
    </row>
    <row r="278" spans="1:5" ht="12.75">
      <c r="A278" s="35" t="s">
        <v>48</v>
      </c>
      <c r="E278" s="36" t="s">
        <v>45</v>
      </c>
    </row>
    <row r="279" spans="1:5" ht="12.75">
      <c r="A279" s="37" t="s">
        <v>49</v>
      </c>
      <c r="E279" s="38" t="s">
        <v>45</v>
      </c>
    </row>
    <row r="280" spans="1:5" ht="12.75">
      <c r="A280" t="s">
        <v>50</v>
      </c>
      <c r="E280" s="36" t="s">
        <v>45</v>
      </c>
    </row>
    <row r="281" spans="1:16" ht="12.75">
      <c r="A281" s="25" t="s">
        <v>43</v>
      </c>
      <c r="B281" s="29" t="s">
        <v>530</v>
      </c>
      <c r="C281" s="29" t="s">
        <v>1491</v>
      </c>
      <c r="D281" s="25" t="s">
        <v>45</v>
      </c>
      <c r="E281" s="30" t="s">
        <v>1492</v>
      </c>
      <c r="F281" s="31" t="s">
        <v>61</v>
      </c>
      <c r="G281" s="32">
        <v>5</v>
      </c>
      <c r="H281" s="33">
        <v>0</v>
      </c>
      <c r="I281" s="34">
        <f>ROUND(ROUND(H281,2)*ROUND(G281,3),2)</f>
      </c>
      <c r="O281">
        <f>(I281*21)/100</f>
      </c>
      <c r="P281" t="s">
        <v>22</v>
      </c>
    </row>
    <row r="282" spans="1:5" ht="12.75">
      <c r="A282" s="35" t="s">
        <v>48</v>
      </c>
      <c r="E282" s="36" t="s">
        <v>45</v>
      </c>
    </row>
    <row r="283" spans="1:5" ht="12.75">
      <c r="A283" s="37" t="s">
        <v>49</v>
      </c>
      <c r="E283" s="38" t="s">
        <v>45</v>
      </c>
    </row>
    <row r="284" spans="1:5" ht="12.75">
      <c r="A284" t="s">
        <v>50</v>
      </c>
      <c r="E284" s="36" t="s">
        <v>45</v>
      </c>
    </row>
    <row r="285" spans="1:16" ht="12.75">
      <c r="A285" s="25" t="s">
        <v>43</v>
      </c>
      <c r="B285" s="29" t="s">
        <v>533</v>
      </c>
      <c r="C285" s="29" t="s">
        <v>78</v>
      </c>
      <c r="D285" s="25" t="s">
        <v>45</v>
      </c>
      <c r="E285" s="30" t="s">
        <v>1493</v>
      </c>
      <c r="F285" s="31" t="s">
        <v>61</v>
      </c>
      <c r="G285" s="32">
        <v>2</v>
      </c>
      <c r="H285" s="33">
        <v>0</v>
      </c>
      <c r="I285" s="34">
        <f>ROUND(ROUND(H285,2)*ROUND(G285,3),2)</f>
      </c>
      <c r="O285">
        <f>(I285*21)/100</f>
      </c>
      <c r="P285" t="s">
        <v>22</v>
      </c>
    </row>
    <row r="286" spans="1:5" ht="12.75">
      <c r="A286" s="35" t="s">
        <v>48</v>
      </c>
      <c r="E286" s="36" t="s">
        <v>45</v>
      </c>
    </row>
    <row r="287" spans="1:5" ht="12.75">
      <c r="A287" s="37" t="s">
        <v>49</v>
      </c>
      <c r="E287" s="38" t="s">
        <v>45</v>
      </c>
    </row>
    <row r="288" spans="1:5" ht="12.75">
      <c r="A288" t="s">
        <v>50</v>
      </c>
      <c r="E288" s="36" t="s">
        <v>45</v>
      </c>
    </row>
    <row r="289" spans="1:16" ht="12.75">
      <c r="A289" s="25" t="s">
        <v>43</v>
      </c>
      <c r="B289" s="29" t="s">
        <v>537</v>
      </c>
      <c r="C289" s="29" t="s">
        <v>1494</v>
      </c>
      <c r="D289" s="25" t="s">
        <v>45</v>
      </c>
      <c r="E289" s="30" t="s">
        <v>1495</v>
      </c>
      <c r="F289" s="31" t="s">
        <v>61</v>
      </c>
      <c r="G289" s="32">
        <v>1</v>
      </c>
      <c r="H289" s="33">
        <v>0</v>
      </c>
      <c r="I289" s="34">
        <f>ROUND(ROUND(H289,2)*ROUND(G289,3),2)</f>
      </c>
      <c r="O289">
        <f>(I289*21)/100</f>
      </c>
      <c r="P289" t="s">
        <v>22</v>
      </c>
    </row>
    <row r="290" spans="1:5" ht="12.75">
      <c r="A290" s="35" t="s">
        <v>48</v>
      </c>
      <c r="E290" s="36" t="s">
        <v>45</v>
      </c>
    </row>
    <row r="291" spans="1:5" ht="12.75">
      <c r="A291" s="37" t="s">
        <v>49</v>
      </c>
      <c r="E291" s="38" t="s">
        <v>45</v>
      </c>
    </row>
    <row r="292" spans="1:5" ht="12.75">
      <c r="A292" t="s">
        <v>50</v>
      </c>
      <c r="E292" s="36" t="s">
        <v>45</v>
      </c>
    </row>
    <row r="293" spans="1:16" ht="12.75">
      <c r="A293" s="25" t="s">
        <v>43</v>
      </c>
      <c r="B293" s="29" t="s">
        <v>545</v>
      </c>
      <c r="C293" s="29" t="s">
        <v>1496</v>
      </c>
      <c r="D293" s="25" t="s">
        <v>45</v>
      </c>
      <c r="E293" s="30" t="s">
        <v>1497</v>
      </c>
      <c r="F293" s="31" t="s">
        <v>61</v>
      </c>
      <c r="G293" s="32">
        <v>1</v>
      </c>
      <c r="H293" s="33">
        <v>0</v>
      </c>
      <c r="I293" s="34">
        <f>ROUND(ROUND(H293,2)*ROUND(G293,3),2)</f>
      </c>
      <c r="O293">
        <f>(I293*21)/100</f>
      </c>
      <c r="P293" t="s">
        <v>22</v>
      </c>
    </row>
    <row r="294" spans="1:5" ht="12.75">
      <c r="A294" s="35" t="s">
        <v>48</v>
      </c>
      <c r="E294" s="36" t="s">
        <v>45</v>
      </c>
    </row>
    <row r="295" spans="1:5" ht="12.75">
      <c r="A295" s="37" t="s">
        <v>49</v>
      </c>
      <c r="E295" s="38" t="s">
        <v>45</v>
      </c>
    </row>
    <row r="296" spans="1:5" ht="12.75">
      <c r="A296" t="s">
        <v>50</v>
      </c>
      <c r="E296" s="36" t="s">
        <v>45</v>
      </c>
    </row>
    <row r="297" spans="1:16" ht="12.75">
      <c r="A297" s="25" t="s">
        <v>43</v>
      </c>
      <c r="B297" s="29" t="s">
        <v>565</v>
      </c>
      <c r="C297" s="29" t="s">
        <v>1498</v>
      </c>
      <c r="D297" s="25" t="s">
        <v>45</v>
      </c>
      <c r="E297" s="30" t="s">
        <v>1499</v>
      </c>
      <c r="F297" s="31" t="s">
        <v>61</v>
      </c>
      <c r="G297" s="32">
        <v>1</v>
      </c>
      <c r="H297" s="33">
        <v>0</v>
      </c>
      <c r="I297" s="34">
        <f>ROUND(ROUND(H297,2)*ROUND(G297,3),2)</f>
      </c>
      <c r="O297">
        <f>(I297*21)/100</f>
      </c>
      <c r="P297" t="s">
        <v>22</v>
      </c>
    </row>
    <row r="298" spans="1:5" ht="12.75">
      <c r="A298" s="35" t="s">
        <v>48</v>
      </c>
      <c r="E298" s="36" t="s">
        <v>45</v>
      </c>
    </row>
    <row r="299" spans="1:5" ht="12.75">
      <c r="A299" s="37" t="s">
        <v>49</v>
      </c>
      <c r="E299" s="38" t="s">
        <v>45</v>
      </c>
    </row>
    <row r="300" spans="1:5" ht="12.75">
      <c r="A300" t="s">
        <v>50</v>
      </c>
      <c r="E300" s="36" t="s">
        <v>45</v>
      </c>
    </row>
    <row r="301" spans="1:16" ht="12.75">
      <c r="A301" s="25" t="s">
        <v>43</v>
      </c>
      <c r="B301" s="29" t="s">
        <v>569</v>
      </c>
      <c r="C301" s="29" t="s">
        <v>1500</v>
      </c>
      <c r="D301" s="25" t="s">
        <v>45</v>
      </c>
      <c r="E301" s="30" t="s">
        <v>1501</v>
      </c>
      <c r="F301" s="31" t="s">
        <v>61</v>
      </c>
      <c r="G301" s="32">
        <v>1</v>
      </c>
      <c r="H301" s="33">
        <v>0</v>
      </c>
      <c r="I301" s="34">
        <f>ROUND(ROUND(H301,2)*ROUND(G301,3),2)</f>
      </c>
      <c r="O301">
        <f>(I301*21)/100</f>
      </c>
      <c r="P301" t="s">
        <v>22</v>
      </c>
    </row>
    <row r="302" spans="1:5" ht="12.75">
      <c r="A302" s="35" t="s">
        <v>48</v>
      </c>
      <c r="E302" s="36" t="s">
        <v>45</v>
      </c>
    </row>
    <row r="303" spans="1:5" ht="12.75">
      <c r="A303" s="37" t="s">
        <v>49</v>
      </c>
      <c r="E303" s="38" t="s">
        <v>45</v>
      </c>
    </row>
    <row r="304" spans="1:5" ht="12.75">
      <c r="A304" t="s">
        <v>50</v>
      </c>
      <c r="E304" s="36" t="s">
        <v>45</v>
      </c>
    </row>
    <row r="305" spans="1:16" ht="12.75">
      <c r="A305" s="25" t="s">
        <v>43</v>
      </c>
      <c r="B305" s="29" t="s">
        <v>589</v>
      </c>
      <c r="C305" s="29" t="s">
        <v>1502</v>
      </c>
      <c r="D305" s="25" t="s">
        <v>45</v>
      </c>
      <c r="E305" s="30" t="s">
        <v>1503</v>
      </c>
      <c r="F305" s="31" t="s">
        <v>61</v>
      </c>
      <c r="G305" s="32">
        <v>1</v>
      </c>
      <c r="H305" s="33">
        <v>0</v>
      </c>
      <c r="I305" s="34">
        <f>ROUND(ROUND(H305,2)*ROUND(G305,3),2)</f>
      </c>
      <c r="O305">
        <f>(I305*21)/100</f>
      </c>
      <c r="P305" t="s">
        <v>22</v>
      </c>
    </row>
    <row r="306" spans="1:5" ht="12.75">
      <c r="A306" s="35" t="s">
        <v>48</v>
      </c>
      <c r="E306" s="36" t="s">
        <v>45</v>
      </c>
    </row>
    <row r="307" spans="1:5" ht="12.75">
      <c r="A307" s="37" t="s">
        <v>49</v>
      </c>
      <c r="E307" s="38" t="s">
        <v>45</v>
      </c>
    </row>
    <row r="308" spans="1:5" ht="12.75">
      <c r="A308" t="s">
        <v>50</v>
      </c>
      <c r="E308" s="36" t="s">
        <v>45</v>
      </c>
    </row>
    <row r="309" spans="1:16" ht="12.75">
      <c r="A309" s="25" t="s">
        <v>43</v>
      </c>
      <c r="B309" s="29" t="s">
        <v>597</v>
      </c>
      <c r="C309" s="29" t="s">
        <v>1504</v>
      </c>
      <c r="D309" s="25" t="s">
        <v>45</v>
      </c>
      <c r="E309" s="30" t="s">
        <v>1505</v>
      </c>
      <c r="F309" s="31" t="s">
        <v>61</v>
      </c>
      <c r="G309" s="32">
        <v>2</v>
      </c>
      <c r="H309" s="33">
        <v>0</v>
      </c>
      <c r="I309" s="34">
        <f>ROUND(ROUND(H309,2)*ROUND(G309,3),2)</f>
      </c>
      <c r="O309">
        <f>(I309*21)/100</f>
      </c>
      <c r="P309" t="s">
        <v>22</v>
      </c>
    </row>
    <row r="310" spans="1:5" ht="12.75">
      <c r="A310" s="35" t="s">
        <v>48</v>
      </c>
      <c r="E310" s="36" t="s">
        <v>45</v>
      </c>
    </row>
    <row r="311" spans="1:5" ht="12.75">
      <c r="A311" s="37" t="s">
        <v>49</v>
      </c>
      <c r="E311" s="38" t="s">
        <v>45</v>
      </c>
    </row>
    <row r="312" spans="1:5" ht="12.75">
      <c r="A312" t="s">
        <v>50</v>
      </c>
      <c r="E312" s="36" t="s">
        <v>45</v>
      </c>
    </row>
    <row r="313" spans="1:16" ht="12.75">
      <c r="A313" s="25" t="s">
        <v>43</v>
      </c>
      <c r="B313" s="29" t="s">
        <v>645</v>
      </c>
      <c r="C313" s="29" t="s">
        <v>1506</v>
      </c>
      <c r="D313" s="25" t="s">
        <v>45</v>
      </c>
      <c r="E313" s="30" t="s">
        <v>1507</v>
      </c>
      <c r="F313" s="31" t="s">
        <v>61</v>
      </c>
      <c r="G313" s="32">
        <v>30</v>
      </c>
      <c r="H313" s="33">
        <v>0</v>
      </c>
      <c r="I313" s="34">
        <f>ROUND(ROUND(H313,2)*ROUND(G313,3),2)</f>
      </c>
      <c r="O313">
        <f>(I313*21)/100</f>
      </c>
      <c r="P313" t="s">
        <v>22</v>
      </c>
    </row>
    <row r="314" spans="1:5" ht="12.75">
      <c r="A314" s="35" t="s">
        <v>48</v>
      </c>
      <c r="E314" s="36" t="s">
        <v>45</v>
      </c>
    </row>
    <row r="315" spans="1:5" ht="12.75">
      <c r="A315" s="37" t="s">
        <v>49</v>
      </c>
      <c r="E315" s="38" t="s">
        <v>45</v>
      </c>
    </row>
    <row r="316" spans="1:5" ht="12.75">
      <c r="A316" t="s">
        <v>50</v>
      </c>
      <c r="E316" s="36" t="s">
        <v>45</v>
      </c>
    </row>
    <row r="317" spans="1:16" ht="12.75">
      <c r="A317" s="25" t="s">
        <v>43</v>
      </c>
      <c r="B317" s="29" t="s">
        <v>606</v>
      </c>
      <c r="C317" s="29" t="s">
        <v>1508</v>
      </c>
      <c r="D317" s="25" t="s">
        <v>45</v>
      </c>
      <c r="E317" s="30" t="s">
        <v>1509</v>
      </c>
      <c r="F317" s="31" t="s">
        <v>76</v>
      </c>
      <c r="G317" s="32">
        <v>587</v>
      </c>
      <c r="H317" s="33">
        <v>0</v>
      </c>
      <c r="I317" s="34">
        <f>ROUND(ROUND(H317,2)*ROUND(G317,3),2)</f>
      </c>
      <c r="O317">
        <f>(I317*21)/100</f>
      </c>
      <c r="P317" t="s">
        <v>22</v>
      </c>
    </row>
    <row r="318" spans="1:5" ht="12.75">
      <c r="A318" s="35" t="s">
        <v>48</v>
      </c>
      <c r="E318" s="36" t="s">
        <v>45</v>
      </c>
    </row>
    <row r="319" spans="1:5" ht="12.75">
      <c r="A319" s="37" t="s">
        <v>49</v>
      </c>
      <c r="E319" s="38" t="s">
        <v>45</v>
      </c>
    </row>
    <row r="320" spans="1:5" ht="12.75">
      <c r="A320" t="s">
        <v>50</v>
      </c>
      <c r="E320" s="36" t="s">
        <v>45</v>
      </c>
    </row>
    <row r="321" spans="1:16" ht="12.75">
      <c r="A321" s="25" t="s">
        <v>43</v>
      </c>
      <c r="B321" s="29" t="s">
        <v>650</v>
      </c>
      <c r="C321" s="29" t="s">
        <v>1510</v>
      </c>
      <c r="D321" s="25" t="s">
        <v>45</v>
      </c>
      <c r="E321" s="30" t="s">
        <v>1511</v>
      </c>
      <c r="F321" s="31" t="s">
        <v>76</v>
      </c>
      <c r="G321" s="32">
        <v>587</v>
      </c>
      <c r="H321" s="33">
        <v>0</v>
      </c>
      <c r="I321" s="34">
        <f>ROUND(ROUND(H321,2)*ROUND(G321,3),2)</f>
      </c>
      <c r="O321">
        <f>(I321*21)/100</f>
      </c>
      <c r="P321" t="s">
        <v>22</v>
      </c>
    </row>
    <row r="322" spans="1:5" ht="12.75">
      <c r="A322" s="35" t="s">
        <v>48</v>
      </c>
      <c r="E322" s="36" t="s">
        <v>45</v>
      </c>
    </row>
    <row r="323" spans="1:5" ht="12.75">
      <c r="A323" s="37" t="s">
        <v>49</v>
      </c>
      <c r="E323" s="38" t="s">
        <v>45</v>
      </c>
    </row>
    <row r="324" spans="1:5" ht="12.75">
      <c r="A324" t="s">
        <v>50</v>
      </c>
      <c r="E324" s="36" t="s">
        <v>45</v>
      </c>
    </row>
    <row r="325" spans="1:16" ht="12.75">
      <c r="A325" s="25" t="s">
        <v>43</v>
      </c>
      <c r="B325" s="29" t="s">
        <v>560</v>
      </c>
      <c r="C325" s="29" t="s">
        <v>1512</v>
      </c>
      <c r="D325" s="25" t="s">
        <v>45</v>
      </c>
      <c r="E325" s="30" t="s">
        <v>1513</v>
      </c>
      <c r="F325" s="31" t="s">
        <v>988</v>
      </c>
      <c r="G325" s="32">
        <v>79</v>
      </c>
      <c r="H325" s="33">
        <v>0</v>
      </c>
      <c r="I325" s="34">
        <f>ROUND(ROUND(H325,2)*ROUND(G325,3),2)</f>
      </c>
      <c r="O325">
        <f>(I325*21)/100</f>
      </c>
      <c r="P325" t="s">
        <v>22</v>
      </c>
    </row>
    <row r="326" spans="1:5" ht="12.75">
      <c r="A326" s="35" t="s">
        <v>48</v>
      </c>
      <c r="E326" s="36" t="s">
        <v>45</v>
      </c>
    </row>
    <row r="327" spans="1:5" ht="12.75">
      <c r="A327" s="37" t="s">
        <v>49</v>
      </c>
      <c r="E327" s="38" t="s">
        <v>45</v>
      </c>
    </row>
    <row r="328" spans="1:5" ht="12.75">
      <c r="A328" t="s">
        <v>50</v>
      </c>
      <c r="E328" s="36" t="s">
        <v>45</v>
      </c>
    </row>
    <row r="329" spans="1:16" ht="12.75">
      <c r="A329" s="25" t="s">
        <v>43</v>
      </c>
      <c r="B329" s="29" t="s">
        <v>574</v>
      </c>
      <c r="C329" s="29" t="s">
        <v>1514</v>
      </c>
      <c r="D329" s="25" t="s">
        <v>45</v>
      </c>
      <c r="E329" s="30" t="s">
        <v>1515</v>
      </c>
      <c r="F329" s="31" t="s">
        <v>61</v>
      </c>
      <c r="G329" s="32">
        <v>3</v>
      </c>
      <c r="H329" s="33">
        <v>0</v>
      </c>
      <c r="I329" s="34">
        <f>ROUND(ROUND(H329,2)*ROUND(G329,3),2)</f>
      </c>
      <c r="O329">
        <f>(I329*21)/100</f>
      </c>
      <c r="P329" t="s">
        <v>22</v>
      </c>
    </row>
    <row r="330" spans="1:5" ht="12.75">
      <c r="A330" s="35" t="s">
        <v>48</v>
      </c>
      <c r="E330" s="36" t="s">
        <v>45</v>
      </c>
    </row>
    <row r="331" spans="1:5" ht="12.75">
      <c r="A331" s="37" t="s">
        <v>49</v>
      </c>
      <c r="E331" s="38" t="s">
        <v>45</v>
      </c>
    </row>
    <row r="332" spans="1:5" ht="12.75">
      <c r="A332" t="s">
        <v>50</v>
      </c>
      <c r="E332" s="36" t="s">
        <v>45</v>
      </c>
    </row>
    <row r="333" spans="1:16" ht="12.75">
      <c r="A333" s="25" t="s">
        <v>43</v>
      </c>
      <c r="B333" s="29" t="s">
        <v>585</v>
      </c>
      <c r="C333" s="29" t="s">
        <v>1516</v>
      </c>
      <c r="D333" s="25" t="s">
        <v>45</v>
      </c>
      <c r="E333" s="30" t="s">
        <v>1517</v>
      </c>
      <c r="F333" s="31" t="s">
        <v>61</v>
      </c>
      <c r="G333" s="32">
        <v>1</v>
      </c>
      <c r="H333" s="33">
        <v>0</v>
      </c>
      <c r="I333" s="34">
        <f>ROUND(ROUND(H333,2)*ROUND(G333,3),2)</f>
      </c>
      <c r="O333">
        <f>(I333*21)/100</f>
      </c>
      <c r="P333" t="s">
        <v>22</v>
      </c>
    </row>
    <row r="334" spans="1:5" ht="12.75">
      <c r="A334" s="35" t="s">
        <v>48</v>
      </c>
      <c r="E334" s="36" t="s">
        <v>45</v>
      </c>
    </row>
    <row r="335" spans="1:5" ht="12.75">
      <c r="A335" s="37" t="s">
        <v>49</v>
      </c>
      <c r="E335" s="38" t="s">
        <v>45</v>
      </c>
    </row>
    <row r="336" spans="1:5" ht="12.75">
      <c r="A336" t="s">
        <v>50</v>
      </c>
      <c r="E336" s="36" t="s">
        <v>45</v>
      </c>
    </row>
    <row r="337" spans="1:16" ht="12.75">
      <c r="A337" s="25" t="s">
        <v>43</v>
      </c>
      <c r="B337" s="29" t="s">
        <v>611</v>
      </c>
      <c r="C337" s="29" t="s">
        <v>1518</v>
      </c>
      <c r="D337" s="25" t="s">
        <v>45</v>
      </c>
      <c r="E337" s="30" t="s">
        <v>1519</v>
      </c>
      <c r="F337" s="31" t="s">
        <v>92</v>
      </c>
      <c r="G337" s="32">
        <v>1.89</v>
      </c>
      <c r="H337" s="33">
        <v>0</v>
      </c>
      <c r="I337" s="34">
        <f>ROUND(ROUND(H337,2)*ROUND(G337,3),2)</f>
      </c>
      <c r="O337">
        <f>(I337*21)/100</f>
      </c>
      <c r="P337" t="s">
        <v>22</v>
      </c>
    </row>
    <row r="338" spans="1:5" ht="12.75">
      <c r="A338" s="35" t="s">
        <v>48</v>
      </c>
      <c r="E338" s="36" t="s">
        <v>45</v>
      </c>
    </row>
    <row r="339" spans="1:5" ht="12.75">
      <c r="A339" s="37" t="s">
        <v>49</v>
      </c>
      <c r="E339" s="38" t="s">
        <v>45</v>
      </c>
    </row>
    <row r="340" spans="1:5" ht="12.75">
      <c r="A340" t="s">
        <v>50</v>
      </c>
      <c r="E340" s="36" t="s">
        <v>45</v>
      </c>
    </row>
    <row r="341" spans="1:18" ht="12.75" customHeight="1">
      <c r="A341" s="6" t="s">
        <v>41</v>
      </c>
      <c r="B341" s="6"/>
      <c r="C341" s="40" t="s">
        <v>1520</v>
      </c>
      <c r="D341" s="6"/>
      <c r="E341" s="27" t="s">
        <v>1521</v>
      </c>
      <c r="F341" s="6"/>
      <c r="G341" s="6"/>
      <c r="H341" s="6"/>
      <c r="I341" s="41">
        <f>0+Q341</f>
      </c>
      <c r="O341">
        <f>0+R341</f>
      </c>
      <c r="Q341">
        <f>0+I342+I346+I350+I354+I358+I362+I366+I370+I374+I378+I382+I386+I390+I394+I398+I402+I406+I410</f>
      </c>
      <c r="R341">
        <f>0+O342+O346+O350+O354+O358+O362+O366+O370+O374+O378+O382+O386+O390+O394+O398+O402+O406+O410</f>
      </c>
    </row>
    <row r="342" spans="1:16" ht="12.75">
      <c r="A342" s="25" t="s">
        <v>43</v>
      </c>
      <c r="B342" s="29" t="s">
        <v>691</v>
      </c>
      <c r="C342" s="29" t="s">
        <v>1522</v>
      </c>
      <c r="D342" s="25" t="s">
        <v>45</v>
      </c>
      <c r="E342" s="30" t="s">
        <v>1523</v>
      </c>
      <c r="F342" s="31" t="s">
        <v>61</v>
      </c>
      <c r="G342" s="32">
        <v>13</v>
      </c>
      <c r="H342" s="33">
        <v>0</v>
      </c>
      <c r="I342" s="34">
        <f>ROUND(ROUND(H342,2)*ROUND(G342,3),2)</f>
      </c>
      <c r="O342">
        <f>(I342*21)/100</f>
      </c>
      <c r="P342" t="s">
        <v>22</v>
      </c>
    </row>
    <row r="343" spans="1:5" ht="12.75">
      <c r="A343" s="35" t="s">
        <v>48</v>
      </c>
      <c r="E343" s="36" t="s">
        <v>45</v>
      </c>
    </row>
    <row r="344" spans="1:5" ht="12.75">
      <c r="A344" s="37" t="s">
        <v>49</v>
      </c>
      <c r="E344" s="38" t="s">
        <v>45</v>
      </c>
    </row>
    <row r="345" spans="1:5" ht="12.75">
      <c r="A345" t="s">
        <v>50</v>
      </c>
      <c r="E345" s="36" t="s">
        <v>45</v>
      </c>
    </row>
    <row r="346" spans="1:16" ht="12.75">
      <c r="A346" s="25" t="s">
        <v>43</v>
      </c>
      <c r="B346" s="29" t="s">
        <v>637</v>
      </c>
      <c r="C346" s="29" t="s">
        <v>1524</v>
      </c>
      <c r="D346" s="25" t="s">
        <v>45</v>
      </c>
      <c r="E346" s="30" t="s">
        <v>1525</v>
      </c>
      <c r="F346" s="31" t="s">
        <v>61</v>
      </c>
      <c r="G346" s="32">
        <v>21</v>
      </c>
      <c r="H346" s="33">
        <v>0</v>
      </c>
      <c r="I346" s="34">
        <f>ROUND(ROUND(H346,2)*ROUND(G346,3),2)</f>
      </c>
      <c r="O346">
        <f>(I346*21)/100</f>
      </c>
      <c r="P346" t="s">
        <v>22</v>
      </c>
    </row>
    <row r="347" spans="1:5" ht="12.75">
      <c r="A347" s="35" t="s">
        <v>48</v>
      </c>
      <c r="E347" s="36" t="s">
        <v>45</v>
      </c>
    </row>
    <row r="348" spans="1:5" ht="12.75">
      <c r="A348" s="37" t="s">
        <v>49</v>
      </c>
      <c r="E348" s="38" t="s">
        <v>45</v>
      </c>
    </row>
    <row r="349" spans="1:5" ht="12.75">
      <c r="A349" t="s">
        <v>50</v>
      </c>
      <c r="E349" s="36" t="s">
        <v>45</v>
      </c>
    </row>
    <row r="350" spans="1:16" ht="12.75">
      <c r="A350" s="25" t="s">
        <v>43</v>
      </c>
      <c r="B350" s="29" t="s">
        <v>625</v>
      </c>
      <c r="C350" s="29" t="s">
        <v>1526</v>
      </c>
      <c r="D350" s="25" t="s">
        <v>45</v>
      </c>
      <c r="E350" s="30" t="s">
        <v>1527</v>
      </c>
      <c r="F350" s="31" t="s">
        <v>61</v>
      </c>
      <c r="G350" s="32">
        <v>21</v>
      </c>
      <c r="H350" s="33">
        <v>0</v>
      </c>
      <c r="I350" s="34">
        <f>ROUND(ROUND(H350,2)*ROUND(G350,3),2)</f>
      </c>
      <c r="O350">
        <f>(I350*21)/100</f>
      </c>
      <c r="P350" t="s">
        <v>22</v>
      </c>
    </row>
    <row r="351" spans="1:5" ht="12.75">
      <c r="A351" s="35" t="s">
        <v>48</v>
      </c>
      <c r="E351" s="36" t="s">
        <v>45</v>
      </c>
    </row>
    <row r="352" spans="1:5" ht="12.75">
      <c r="A352" s="37" t="s">
        <v>49</v>
      </c>
      <c r="E352" s="38" t="s">
        <v>45</v>
      </c>
    </row>
    <row r="353" spans="1:5" ht="12.75">
      <c r="A353" t="s">
        <v>50</v>
      </c>
      <c r="E353" s="36" t="s">
        <v>45</v>
      </c>
    </row>
    <row r="354" spans="1:16" ht="12.75">
      <c r="A354" s="25" t="s">
        <v>43</v>
      </c>
      <c r="B354" s="29" t="s">
        <v>698</v>
      </c>
      <c r="C354" s="29" t="s">
        <v>1528</v>
      </c>
      <c r="D354" s="25" t="s">
        <v>45</v>
      </c>
      <c r="E354" s="30" t="s">
        <v>1529</v>
      </c>
      <c r="F354" s="31" t="s">
        <v>61</v>
      </c>
      <c r="G354" s="32">
        <v>5</v>
      </c>
      <c r="H354" s="33">
        <v>0</v>
      </c>
      <c r="I354" s="34">
        <f>ROUND(ROUND(H354,2)*ROUND(G354,3),2)</f>
      </c>
      <c r="O354">
        <f>(I354*21)/100</f>
      </c>
      <c r="P354" t="s">
        <v>22</v>
      </c>
    </row>
    <row r="355" spans="1:5" ht="12.75">
      <c r="A355" s="35" t="s">
        <v>48</v>
      </c>
      <c r="E355" s="36" t="s">
        <v>45</v>
      </c>
    </row>
    <row r="356" spans="1:5" ht="12.75">
      <c r="A356" s="37" t="s">
        <v>49</v>
      </c>
      <c r="E356" s="38" t="s">
        <v>45</v>
      </c>
    </row>
    <row r="357" spans="1:5" ht="12.75">
      <c r="A357" t="s">
        <v>50</v>
      </c>
      <c r="E357" s="36" t="s">
        <v>45</v>
      </c>
    </row>
    <row r="358" spans="1:16" ht="12.75">
      <c r="A358" s="25" t="s">
        <v>43</v>
      </c>
      <c r="B358" s="29" t="s">
        <v>694</v>
      </c>
      <c r="C358" s="29" t="s">
        <v>1530</v>
      </c>
      <c r="D358" s="25" t="s">
        <v>45</v>
      </c>
      <c r="E358" s="30" t="s">
        <v>1531</v>
      </c>
      <c r="F358" s="31" t="s">
        <v>61</v>
      </c>
      <c r="G358" s="32">
        <v>5</v>
      </c>
      <c r="H358" s="33">
        <v>0</v>
      </c>
      <c r="I358" s="34">
        <f>ROUND(ROUND(H358,2)*ROUND(G358,3),2)</f>
      </c>
      <c r="O358">
        <f>(I358*21)/100</f>
      </c>
      <c r="P358" t="s">
        <v>22</v>
      </c>
    </row>
    <row r="359" spans="1:5" ht="12.75">
      <c r="A359" s="35" t="s">
        <v>48</v>
      </c>
      <c r="E359" s="36" t="s">
        <v>45</v>
      </c>
    </row>
    <row r="360" spans="1:5" ht="12.75">
      <c r="A360" s="37" t="s">
        <v>49</v>
      </c>
      <c r="E360" s="38" t="s">
        <v>45</v>
      </c>
    </row>
    <row r="361" spans="1:5" ht="12.75">
      <c r="A361" t="s">
        <v>50</v>
      </c>
      <c r="E361" s="36" t="s">
        <v>45</v>
      </c>
    </row>
    <row r="362" spans="1:16" ht="12.75">
      <c r="A362" s="25" t="s">
        <v>43</v>
      </c>
      <c r="B362" s="29" t="s">
        <v>681</v>
      </c>
      <c r="C362" s="29" t="s">
        <v>1532</v>
      </c>
      <c r="D362" s="25" t="s">
        <v>45</v>
      </c>
      <c r="E362" s="30" t="s">
        <v>1533</v>
      </c>
      <c r="F362" s="31" t="s">
        <v>988</v>
      </c>
      <c r="G362" s="32">
        <v>13</v>
      </c>
      <c r="H362" s="33">
        <v>0</v>
      </c>
      <c r="I362" s="34">
        <f>ROUND(ROUND(H362,2)*ROUND(G362,3),2)</f>
      </c>
      <c r="O362">
        <f>(I362*21)/100</f>
      </c>
      <c r="P362" t="s">
        <v>22</v>
      </c>
    </row>
    <row r="363" spans="1:5" ht="12.75">
      <c r="A363" s="35" t="s">
        <v>48</v>
      </c>
      <c r="E363" s="36" t="s">
        <v>45</v>
      </c>
    </row>
    <row r="364" spans="1:5" ht="12.75">
      <c r="A364" s="37" t="s">
        <v>49</v>
      </c>
      <c r="E364" s="38" t="s">
        <v>45</v>
      </c>
    </row>
    <row r="365" spans="1:5" ht="12.75">
      <c r="A365" t="s">
        <v>50</v>
      </c>
      <c r="E365" s="36" t="s">
        <v>45</v>
      </c>
    </row>
    <row r="366" spans="1:16" ht="12.75">
      <c r="A366" s="25" t="s">
        <v>43</v>
      </c>
      <c r="B366" s="29" t="s">
        <v>657</v>
      </c>
      <c r="C366" s="29" t="s">
        <v>1534</v>
      </c>
      <c r="D366" s="25" t="s">
        <v>45</v>
      </c>
      <c r="E366" s="30" t="s">
        <v>1535</v>
      </c>
      <c r="F366" s="31" t="s">
        <v>988</v>
      </c>
      <c r="G366" s="32">
        <v>13</v>
      </c>
      <c r="H366" s="33">
        <v>0</v>
      </c>
      <c r="I366" s="34">
        <f>ROUND(ROUND(H366,2)*ROUND(G366,3),2)</f>
      </c>
      <c r="O366">
        <f>(I366*21)/100</f>
      </c>
      <c r="P366" t="s">
        <v>22</v>
      </c>
    </row>
    <row r="367" spans="1:5" ht="12.75">
      <c r="A367" s="35" t="s">
        <v>48</v>
      </c>
      <c r="E367" s="36" t="s">
        <v>45</v>
      </c>
    </row>
    <row r="368" spans="1:5" ht="12.75">
      <c r="A368" s="37" t="s">
        <v>49</v>
      </c>
      <c r="E368" s="38" t="s">
        <v>45</v>
      </c>
    </row>
    <row r="369" spans="1:5" ht="12.75">
      <c r="A369" t="s">
        <v>50</v>
      </c>
      <c r="E369" s="36" t="s">
        <v>45</v>
      </c>
    </row>
    <row r="370" spans="1:16" ht="12.75">
      <c r="A370" s="25" t="s">
        <v>43</v>
      </c>
      <c r="B370" s="29" t="s">
        <v>629</v>
      </c>
      <c r="C370" s="29" t="s">
        <v>1536</v>
      </c>
      <c r="D370" s="25" t="s">
        <v>45</v>
      </c>
      <c r="E370" s="30" t="s">
        <v>1537</v>
      </c>
      <c r="F370" s="31" t="s">
        <v>988</v>
      </c>
      <c r="G370" s="32">
        <v>8</v>
      </c>
      <c r="H370" s="33">
        <v>0</v>
      </c>
      <c r="I370" s="34">
        <f>ROUND(ROUND(H370,2)*ROUND(G370,3),2)</f>
      </c>
      <c r="O370">
        <f>(I370*21)/100</f>
      </c>
      <c r="P370" t="s">
        <v>22</v>
      </c>
    </row>
    <row r="371" spans="1:5" ht="12.75">
      <c r="A371" s="35" t="s">
        <v>48</v>
      </c>
      <c r="E371" s="36" t="s">
        <v>45</v>
      </c>
    </row>
    <row r="372" spans="1:5" ht="12.75">
      <c r="A372" s="37" t="s">
        <v>49</v>
      </c>
      <c r="E372" s="38" t="s">
        <v>45</v>
      </c>
    </row>
    <row r="373" spans="1:5" ht="12.75">
      <c r="A373" t="s">
        <v>50</v>
      </c>
      <c r="E373" s="36" t="s">
        <v>45</v>
      </c>
    </row>
    <row r="374" spans="1:16" ht="12.75">
      <c r="A374" s="25" t="s">
        <v>43</v>
      </c>
      <c r="B374" s="29" t="s">
        <v>688</v>
      </c>
      <c r="C374" s="29" t="s">
        <v>1538</v>
      </c>
      <c r="D374" s="25" t="s">
        <v>45</v>
      </c>
      <c r="E374" s="30" t="s">
        <v>1539</v>
      </c>
      <c r="F374" s="31" t="s">
        <v>988</v>
      </c>
      <c r="G374" s="32">
        <v>7</v>
      </c>
      <c r="H374" s="33">
        <v>0</v>
      </c>
      <c r="I374" s="34">
        <f>ROUND(ROUND(H374,2)*ROUND(G374,3),2)</f>
      </c>
      <c r="O374">
        <f>(I374*21)/100</f>
      </c>
      <c r="P374" t="s">
        <v>22</v>
      </c>
    </row>
    <row r="375" spans="1:5" ht="12.75">
      <c r="A375" s="35" t="s">
        <v>48</v>
      </c>
      <c r="E375" s="36" t="s">
        <v>45</v>
      </c>
    </row>
    <row r="376" spans="1:5" ht="12.75">
      <c r="A376" s="37" t="s">
        <v>49</v>
      </c>
      <c r="E376" s="38" t="s">
        <v>45</v>
      </c>
    </row>
    <row r="377" spans="1:5" ht="12.75">
      <c r="A377" t="s">
        <v>50</v>
      </c>
      <c r="E377" s="36" t="s">
        <v>45</v>
      </c>
    </row>
    <row r="378" spans="1:16" ht="12.75">
      <c r="A378" s="25" t="s">
        <v>43</v>
      </c>
      <c r="B378" s="29" t="s">
        <v>632</v>
      </c>
      <c r="C378" s="29" t="s">
        <v>1540</v>
      </c>
      <c r="D378" s="25" t="s">
        <v>45</v>
      </c>
      <c r="E378" s="30" t="s">
        <v>1541</v>
      </c>
      <c r="F378" s="31" t="s">
        <v>988</v>
      </c>
      <c r="G378" s="32">
        <v>1</v>
      </c>
      <c r="H378" s="33">
        <v>0</v>
      </c>
      <c r="I378" s="34">
        <f>ROUND(ROUND(H378,2)*ROUND(G378,3),2)</f>
      </c>
      <c r="O378">
        <f>(I378*21)/100</f>
      </c>
      <c r="P378" t="s">
        <v>22</v>
      </c>
    </row>
    <row r="379" spans="1:5" ht="12.75">
      <c r="A379" s="35" t="s">
        <v>48</v>
      </c>
      <c r="E379" s="36" t="s">
        <v>45</v>
      </c>
    </row>
    <row r="380" spans="1:5" ht="12.75">
      <c r="A380" s="37" t="s">
        <v>49</v>
      </c>
      <c r="E380" s="38" t="s">
        <v>45</v>
      </c>
    </row>
    <row r="381" spans="1:5" ht="12.75">
      <c r="A381" t="s">
        <v>50</v>
      </c>
      <c r="E381" s="36" t="s">
        <v>45</v>
      </c>
    </row>
    <row r="382" spans="1:16" ht="12.75">
      <c r="A382" s="25" t="s">
        <v>43</v>
      </c>
      <c r="B382" s="29" t="s">
        <v>730</v>
      </c>
      <c r="C382" s="29" t="s">
        <v>1542</v>
      </c>
      <c r="D382" s="25" t="s">
        <v>45</v>
      </c>
      <c r="E382" s="30" t="s">
        <v>1543</v>
      </c>
      <c r="F382" s="31" t="s">
        <v>61</v>
      </c>
      <c r="G382" s="32">
        <v>21</v>
      </c>
      <c r="H382" s="33">
        <v>0</v>
      </c>
      <c r="I382" s="34">
        <f>ROUND(ROUND(H382,2)*ROUND(G382,3),2)</f>
      </c>
      <c r="O382">
        <f>(I382*21)/100</f>
      </c>
      <c r="P382" t="s">
        <v>22</v>
      </c>
    </row>
    <row r="383" spans="1:5" ht="12.75">
      <c r="A383" s="35" t="s">
        <v>48</v>
      </c>
      <c r="E383" s="36" t="s">
        <v>45</v>
      </c>
    </row>
    <row r="384" spans="1:5" ht="12.75">
      <c r="A384" s="37" t="s">
        <v>49</v>
      </c>
      <c r="E384" s="38" t="s">
        <v>45</v>
      </c>
    </row>
    <row r="385" spans="1:5" ht="12.75">
      <c r="A385" t="s">
        <v>50</v>
      </c>
      <c r="E385" s="36" t="s">
        <v>45</v>
      </c>
    </row>
    <row r="386" spans="1:16" ht="12.75">
      <c r="A386" s="25" t="s">
        <v>43</v>
      </c>
      <c r="B386" s="29" t="s">
        <v>685</v>
      </c>
      <c r="C386" s="29" t="s">
        <v>1544</v>
      </c>
      <c r="D386" s="25" t="s">
        <v>45</v>
      </c>
      <c r="E386" s="30" t="s">
        <v>1545</v>
      </c>
      <c r="F386" s="31" t="s">
        <v>61</v>
      </c>
      <c r="G386" s="32">
        <v>12</v>
      </c>
      <c r="H386" s="33">
        <v>0</v>
      </c>
      <c r="I386" s="34">
        <f>ROUND(ROUND(H386,2)*ROUND(G386,3),2)</f>
      </c>
      <c r="O386">
        <f>(I386*21)/100</f>
      </c>
      <c r="P386" t="s">
        <v>22</v>
      </c>
    </row>
    <row r="387" spans="1:5" ht="12.75">
      <c r="A387" s="35" t="s">
        <v>48</v>
      </c>
      <c r="E387" s="36" t="s">
        <v>45</v>
      </c>
    </row>
    <row r="388" spans="1:5" ht="12.75">
      <c r="A388" s="37" t="s">
        <v>49</v>
      </c>
      <c r="E388" s="38" t="s">
        <v>45</v>
      </c>
    </row>
    <row r="389" spans="1:5" ht="12.75">
      <c r="A389" t="s">
        <v>50</v>
      </c>
      <c r="E389" s="36" t="s">
        <v>45</v>
      </c>
    </row>
    <row r="390" spans="1:16" ht="12.75">
      <c r="A390" s="25" t="s">
        <v>43</v>
      </c>
      <c r="B390" s="29" t="s">
        <v>714</v>
      </c>
      <c r="C390" s="29" t="s">
        <v>1546</v>
      </c>
      <c r="D390" s="25" t="s">
        <v>45</v>
      </c>
      <c r="E390" s="30" t="s">
        <v>1547</v>
      </c>
      <c r="F390" s="31" t="s">
        <v>988</v>
      </c>
      <c r="G390" s="32">
        <v>7</v>
      </c>
      <c r="H390" s="33">
        <v>0</v>
      </c>
      <c r="I390" s="34">
        <f>ROUND(ROUND(H390,2)*ROUND(G390,3),2)</f>
      </c>
      <c r="O390">
        <f>(I390*21)/100</f>
      </c>
      <c r="P390" t="s">
        <v>22</v>
      </c>
    </row>
    <row r="391" spans="1:5" ht="12.75">
      <c r="A391" s="35" t="s">
        <v>48</v>
      </c>
      <c r="E391" s="36" t="s">
        <v>45</v>
      </c>
    </row>
    <row r="392" spans="1:5" ht="12.75">
      <c r="A392" s="37" t="s">
        <v>49</v>
      </c>
      <c r="E392" s="38" t="s">
        <v>45</v>
      </c>
    </row>
    <row r="393" spans="1:5" ht="12.75">
      <c r="A393" t="s">
        <v>50</v>
      </c>
      <c r="E393" s="36" t="s">
        <v>45</v>
      </c>
    </row>
    <row r="394" spans="1:16" ht="12.75">
      <c r="A394" s="25" t="s">
        <v>43</v>
      </c>
      <c r="B394" s="29" t="s">
        <v>124</v>
      </c>
      <c r="C394" s="29" t="s">
        <v>1548</v>
      </c>
      <c r="D394" s="25" t="s">
        <v>45</v>
      </c>
      <c r="E394" s="30" t="s">
        <v>1549</v>
      </c>
      <c r="F394" s="31" t="s">
        <v>988</v>
      </c>
      <c r="G394" s="32">
        <v>5</v>
      </c>
      <c r="H394" s="33">
        <v>0</v>
      </c>
      <c r="I394" s="34">
        <f>ROUND(ROUND(H394,2)*ROUND(G394,3),2)</f>
      </c>
      <c r="O394">
        <f>(I394*21)/100</f>
      </c>
      <c r="P394" t="s">
        <v>22</v>
      </c>
    </row>
    <row r="395" spans="1:5" ht="12.75">
      <c r="A395" s="35" t="s">
        <v>48</v>
      </c>
      <c r="E395" s="36" t="s">
        <v>45</v>
      </c>
    </row>
    <row r="396" spans="1:5" ht="12.75">
      <c r="A396" s="37" t="s">
        <v>49</v>
      </c>
      <c r="E396" s="38" t="s">
        <v>45</v>
      </c>
    </row>
    <row r="397" spans="1:5" ht="12.75">
      <c r="A397" t="s">
        <v>50</v>
      </c>
      <c r="E397" s="36" t="s">
        <v>45</v>
      </c>
    </row>
    <row r="398" spans="1:16" ht="12.75">
      <c r="A398" s="25" t="s">
        <v>43</v>
      </c>
      <c r="B398" s="29" t="s">
        <v>701</v>
      </c>
      <c r="C398" s="29" t="s">
        <v>1550</v>
      </c>
      <c r="D398" s="25" t="s">
        <v>45</v>
      </c>
      <c r="E398" s="30" t="s">
        <v>1551</v>
      </c>
      <c r="F398" s="31" t="s">
        <v>61</v>
      </c>
      <c r="G398" s="32">
        <v>7</v>
      </c>
      <c r="H398" s="33">
        <v>0</v>
      </c>
      <c r="I398" s="34">
        <f>ROUND(ROUND(H398,2)*ROUND(G398,3),2)</f>
      </c>
      <c r="O398">
        <f>(I398*21)/100</f>
      </c>
      <c r="P398" t="s">
        <v>22</v>
      </c>
    </row>
    <row r="399" spans="1:5" ht="12.75">
      <c r="A399" s="35" t="s">
        <v>48</v>
      </c>
      <c r="E399" s="36" t="s">
        <v>45</v>
      </c>
    </row>
    <row r="400" spans="1:5" ht="12.75">
      <c r="A400" s="37" t="s">
        <v>49</v>
      </c>
      <c r="E400" s="38" t="s">
        <v>45</v>
      </c>
    </row>
    <row r="401" spans="1:5" ht="12.75">
      <c r="A401" t="s">
        <v>50</v>
      </c>
      <c r="E401" s="36" t="s">
        <v>45</v>
      </c>
    </row>
    <row r="402" spans="1:16" ht="12.75">
      <c r="A402" s="25" t="s">
        <v>43</v>
      </c>
      <c r="B402" s="29" t="s">
        <v>727</v>
      </c>
      <c r="C402" s="29" t="s">
        <v>1552</v>
      </c>
      <c r="D402" s="25" t="s">
        <v>45</v>
      </c>
      <c r="E402" s="30" t="s">
        <v>1553</v>
      </c>
      <c r="F402" s="31" t="s">
        <v>61</v>
      </c>
      <c r="G402" s="32">
        <v>5</v>
      </c>
      <c r="H402" s="33">
        <v>0</v>
      </c>
      <c r="I402" s="34">
        <f>ROUND(ROUND(H402,2)*ROUND(G402,3),2)</f>
      </c>
      <c r="O402">
        <f>(I402*21)/100</f>
      </c>
      <c r="P402" t="s">
        <v>22</v>
      </c>
    </row>
    <row r="403" spans="1:5" ht="12.75">
      <c r="A403" s="35" t="s">
        <v>48</v>
      </c>
      <c r="E403" s="36" t="s">
        <v>45</v>
      </c>
    </row>
    <row r="404" spans="1:5" ht="12.75">
      <c r="A404" s="37" t="s">
        <v>49</v>
      </c>
      <c r="E404" s="38" t="s">
        <v>45</v>
      </c>
    </row>
    <row r="405" spans="1:5" ht="12.75">
      <c r="A405" t="s">
        <v>50</v>
      </c>
      <c r="E405" s="36" t="s">
        <v>45</v>
      </c>
    </row>
    <row r="406" spans="1:16" ht="12.75">
      <c r="A406" s="25" t="s">
        <v>43</v>
      </c>
      <c r="B406" s="29" t="s">
        <v>722</v>
      </c>
      <c r="C406" s="29" t="s">
        <v>1554</v>
      </c>
      <c r="D406" s="25" t="s">
        <v>45</v>
      </c>
      <c r="E406" s="30" t="s">
        <v>1555</v>
      </c>
      <c r="F406" s="31" t="s">
        <v>92</v>
      </c>
      <c r="G406" s="32">
        <v>1.37</v>
      </c>
      <c r="H406" s="33">
        <v>0</v>
      </c>
      <c r="I406" s="34">
        <f>ROUND(ROUND(H406,2)*ROUND(G406,3),2)</f>
      </c>
      <c r="O406">
        <f>(I406*21)/100</f>
      </c>
      <c r="P406" t="s">
        <v>22</v>
      </c>
    </row>
    <row r="407" spans="1:5" ht="12.75">
      <c r="A407" s="35" t="s">
        <v>48</v>
      </c>
      <c r="E407" s="36" t="s">
        <v>45</v>
      </c>
    </row>
    <row r="408" spans="1:5" ht="12.75">
      <c r="A408" s="37" t="s">
        <v>49</v>
      </c>
      <c r="E408" s="38" t="s">
        <v>45</v>
      </c>
    </row>
    <row r="409" spans="1:5" ht="12.75">
      <c r="A409" t="s">
        <v>50</v>
      </c>
      <c r="E409" s="36" t="s">
        <v>45</v>
      </c>
    </row>
    <row r="410" spans="1:16" ht="12.75">
      <c r="A410" s="25" t="s">
        <v>43</v>
      </c>
      <c r="B410" s="29" t="s">
        <v>677</v>
      </c>
      <c r="C410" s="29" t="s">
        <v>140</v>
      </c>
      <c r="D410" s="25" t="s">
        <v>45</v>
      </c>
      <c r="E410" s="30" t="s">
        <v>1556</v>
      </c>
      <c r="F410" s="31" t="s">
        <v>61</v>
      </c>
      <c r="G410" s="32">
        <v>1</v>
      </c>
      <c r="H410" s="33">
        <v>0</v>
      </c>
      <c r="I410" s="34">
        <f>ROUND(ROUND(H410,2)*ROUND(G410,3),2)</f>
      </c>
      <c r="O410">
        <f>(I410*21)/100</f>
      </c>
      <c r="P410" t="s">
        <v>22</v>
      </c>
    </row>
    <row r="411" spans="1:5" ht="12.75">
      <c r="A411" s="35" t="s">
        <v>48</v>
      </c>
      <c r="E411" s="36" t="s">
        <v>45</v>
      </c>
    </row>
    <row r="412" spans="1:5" ht="12.75">
      <c r="A412" s="37" t="s">
        <v>49</v>
      </c>
      <c r="E412" s="38" t="s">
        <v>45</v>
      </c>
    </row>
    <row r="413" spans="1:5" ht="12.75">
      <c r="A413" t="s">
        <v>50</v>
      </c>
      <c r="E413" s="36" t="s">
        <v>45</v>
      </c>
    </row>
    <row r="414" spans="1:18" ht="12.75" customHeight="1">
      <c r="A414" s="6" t="s">
        <v>41</v>
      </c>
      <c r="B414" s="6"/>
      <c r="C414" s="40" t="s">
        <v>124</v>
      </c>
      <c r="D414" s="6"/>
      <c r="E414" s="27" t="s">
        <v>125</v>
      </c>
      <c r="F414" s="6"/>
      <c r="G414" s="6"/>
      <c r="H414" s="6"/>
      <c r="I414" s="41">
        <f>0+Q414</f>
      </c>
      <c r="O414">
        <f>0+R414</f>
      </c>
      <c r="Q414">
        <f>0+I415</f>
      </c>
      <c r="R414">
        <f>0+O415</f>
      </c>
    </row>
    <row r="415" spans="1:16" ht="12.75">
      <c r="A415" s="25" t="s">
        <v>43</v>
      </c>
      <c r="B415" s="29" t="s">
        <v>33</v>
      </c>
      <c r="C415" s="29" t="s">
        <v>157</v>
      </c>
      <c r="D415" s="25" t="s">
        <v>45</v>
      </c>
      <c r="E415" s="30" t="s">
        <v>158</v>
      </c>
      <c r="F415" s="31" t="s">
        <v>92</v>
      </c>
      <c r="G415" s="32">
        <v>3.06</v>
      </c>
      <c r="H415" s="33">
        <v>0</v>
      </c>
      <c r="I415" s="34">
        <f>ROUND(ROUND(H415,2)*ROUND(G415,3),2)</f>
      </c>
      <c r="O415">
        <f>(I415*21)/100</f>
      </c>
      <c r="P415" t="s">
        <v>22</v>
      </c>
    </row>
    <row r="416" spans="1:5" ht="12.75">
      <c r="A416" s="35" t="s">
        <v>48</v>
      </c>
      <c r="E416" s="36" t="s">
        <v>45</v>
      </c>
    </row>
    <row r="417" spans="1:5" ht="12.75">
      <c r="A417" s="37" t="s">
        <v>49</v>
      </c>
      <c r="E417" s="38" t="s">
        <v>45</v>
      </c>
    </row>
    <row r="418" spans="1:5" ht="12.75">
      <c r="A418" t="s">
        <v>50</v>
      </c>
      <c r="E418" s="36" t="s">
        <v>45</v>
      </c>
    </row>
  </sheetData>
  <sheetProtection password="F57F"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0+O9+O22+O51+O100+O141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1557</v>
      </c>
      <c r="I3" s="42">
        <f>0+I9+I22+I51+I100+I141</f>
      </c>
      <c r="O3" t="s">
        <v>18</v>
      </c>
      <c r="P3" t="s">
        <v>22</v>
      </c>
    </row>
    <row r="4" spans="1:16" ht="15" customHeight="1">
      <c r="A4" t="s">
        <v>16</v>
      </c>
      <c r="B4" s="12" t="s">
        <v>338</v>
      </c>
      <c r="C4" s="13" t="s">
        <v>1808</v>
      </c>
      <c r="D4" s="1"/>
      <c r="E4" s="14" t="s">
        <v>1809</v>
      </c>
      <c r="F4" s="1"/>
      <c r="G4" s="1"/>
      <c r="H4" s="11"/>
      <c r="I4" s="11"/>
      <c r="O4" t="s">
        <v>19</v>
      </c>
      <c r="P4" t="s">
        <v>22</v>
      </c>
    </row>
    <row r="5" spans="1:16" ht="12.75" customHeight="1">
      <c r="A5" t="s">
        <v>341</v>
      </c>
      <c r="B5" s="16" t="s">
        <v>17</v>
      </c>
      <c r="C5" s="17" t="s">
        <v>1557</v>
      </c>
      <c r="D5" s="6"/>
      <c r="E5" s="18" t="s">
        <v>1558</v>
      </c>
      <c r="F5" s="6"/>
      <c r="G5" s="6"/>
      <c r="H5" s="6"/>
      <c r="I5" s="6"/>
      <c r="O5" t="s">
        <v>20</v>
      </c>
      <c r="P5" t="s">
        <v>22</v>
      </c>
    </row>
    <row r="6" spans="1:9" ht="12.75" customHeight="1">
      <c r="A6" s="15" t="s">
        <v>25</v>
      </c>
      <c r="B6" s="15" t="s">
        <v>27</v>
      </c>
      <c r="C6" s="15" t="s">
        <v>28</v>
      </c>
      <c r="D6" s="15" t="s">
        <v>29</v>
      </c>
      <c r="E6" s="15" t="s">
        <v>30</v>
      </c>
      <c r="F6" s="15" t="s">
        <v>32</v>
      </c>
      <c r="G6" s="15" t="s">
        <v>34</v>
      </c>
      <c r="H6" s="15" t="s">
        <v>36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37</v>
      </c>
      <c r="I7" s="15" t="s">
        <v>39</v>
      </c>
    </row>
    <row r="8" spans="1:9" ht="12.75" customHeight="1">
      <c r="A8" s="15" t="s">
        <v>26</v>
      </c>
      <c r="B8" s="15" t="s">
        <v>14</v>
      </c>
      <c r="C8" s="15" t="s">
        <v>22</v>
      </c>
      <c r="D8" s="15" t="s">
        <v>21</v>
      </c>
      <c r="E8" s="15" t="s">
        <v>31</v>
      </c>
      <c r="F8" s="15" t="s">
        <v>33</v>
      </c>
      <c r="G8" s="15" t="s">
        <v>35</v>
      </c>
      <c r="H8" s="15" t="s">
        <v>38</v>
      </c>
      <c r="I8" s="15" t="s">
        <v>40</v>
      </c>
    </row>
    <row r="9" spans="1:18" ht="12.75" customHeight="1">
      <c r="A9" s="19" t="s">
        <v>41</v>
      </c>
      <c r="B9" s="19"/>
      <c r="C9" s="26" t="s">
        <v>2239</v>
      </c>
      <c r="D9" s="19"/>
      <c r="E9" s="27" t="s">
        <v>1561</v>
      </c>
      <c r="F9" s="19"/>
      <c r="G9" s="19"/>
      <c r="H9" s="19"/>
      <c r="I9" s="28">
        <f>0+Q9</f>
      </c>
      <c r="O9">
        <f>0+R9</f>
      </c>
      <c r="Q9">
        <f>0+I10+I14+I18</f>
      </c>
      <c r="R9">
        <f>0+O10+O14+O18</f>
      </c>
    </row>
    <row r="10" spans="1:16" ht="38.25">
      <c r="A10" s="25" t="s">
        <v>43</v>
      </c>
      <c r="B10" s="29" t="s">
        <v>26</v>
      </c>
      <c r="C10" s="29" t="s">
        <v>2240</v>
      </c>
      <c r="D10" s="25" t="s">
        <v>45</v>
      </c>
      <c r="E10" s="30" t="s">
        <v>2241</v>
      </c>
      <c r="F10" s="31" t="s">
        <v>174</v>
      </c>
      <c r="G10" s="32">
        <v>1</v>
      </c>
      <c r="H10" s="33">
        <v>0</v>
      </c>
      <c r="I10" s="34">
        <f>ROUND(ROUND(H10,2)*ROUND(G10,3),2)</f>
      </c>
      <c r="O10">
        <f>(I10*21)/100</f>
      </c>
      <c r="P10" t="s">
        <v>22</v>
      </c>
    </row>
    <row r="11" spans="1:5" ht="89.25">
      <c r="A11" s="35" t="s">
        <v>48</v>
      </c>
      <c r="E11" s="36" t="s">
        <v>2242</v>
      </c>
    </row>
    <row r="12" spans="1:5" ht="12.75">
      <c r="A12" s="37" t="s">
        <v>49</v>
      </c>
      <c r="E12" s="38" t="s">
        <v>45</v>
      </c>
    </row>
    <row r="13" spans="1:5" ht="63.75">
      <c r="A13" t="s">
        <v>50</v>
      </c>
      <c r="E13" s="36" t="s">
        <v>1564</v>
      </c>
    </row>
    <row r="14" spans="1:16" ht="12.75">
      <c r="A14" s="25" t="s">
        <v>43</v>
      </c>
      <c r="B14" s="29" t="s">
        <v>26</v>
      </c>
      <c r="C14" s="29" t="s">
        <v>1565</v>
      </c>
      <c r="D14" s="25" t="s">
        <v>45</v>
      </c>
      <c r="E14" s="30" t="s">
        <v>1566</v>
      </c>
      <c r="F14" s="31" t="s">
        <v>174</v>
      </c>
      <c r="G14" s="32">
        <v>1</v>
      </c>
      <c r="H14" s="33">
        <v>0</v>
      </c>
      <c r="I14" s="34">
        <f>ROUND(ROUND(H14,2)*ROUND(G14,3),2)</f>
      </c>
      <c r="O14">
        <f>(I14*21)/100</f>
      </c>
      <c r="P14" t="s">
        <v>22</v>
      </c>
    </row>
    <row r="15" spans="1:5" ht="12.75">
      <c r="A15" s="35" t="s">
        <v>48</v>
      </c>
      <c r="E15" s="36" t="s">
        <v>1566</v>
      </c>
    </row>
    <row r="16" spans="1:5" ht="12.75">
      <c r="A16" s="37" t="s">
        <v>49</v>
      </c>
      <c r="E16" s="38" t="s">
        <v>45</v>
      </c>
    </row>
    <row r="17" spans="1:5" ht="12.75">
      <c r="A17" t="s">
        <v>50</v>
      </c>
      <c r="E17" s="36" t="s">
        <v>1566</v>
      </c>
    </row>
    <row r="18" spans="1:16" ht="38.25">
      <c r="A18" s="25" t="s">
        <v>43</v>
      </c>
      <c r="B18" s="29" t="s">
        <v>26</v>
      </c>
      <c r="C18" s="29" t="s">
        <v>1567</v>
      </c>
      <c r="D18" s="25" t="s">
        <v>45</v>
      </c>
      <c r="E18" s="30" t="s">
        <v>2243</v>
      </c>
      <c r="F18" s="31" t="s">
        <v>174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22</v>
      </c>
    </row>
    <row r="19" spans="1:5" ht="114.75">
      <c r="A19" s="35" t="s">
        <v>48</v>
      </c>
      <c r="E19" s="36" t="s">
        <v>2244</v>
      </c>
    </row>
    <row r="20" spans="1:5" ht="12.75">
      <c r="A20" s="37" t="s">
        <v>49</v>
      </c>
      <c r="E20" s="38" t="s">
        <v>45</v>
      </c>
    </row>
    <row r="21" spans="1:5" ht="76.5">
      <c r="A21" t="s">
        <v>50</v>
      </c>
      <c r="E21" s="36" t="s">
        <v>1570</v>
      </c>
    </row>
    <row r="22" spans="1:18" ht="12.75" customHeight="1">
      <c r="A22" s="6" t="s">
        <v>41</v>
      </c>
      <c r="B22" s="6"/>
      <c r="C22" s="40" t="s">
        <v>2245</v>
      </c>
      <c r="D22" s="6"/>
      <c r="E22" s="27" t="s">
        <v>1572</v>
      </c>
      <c r="F22" s="6"/>
      <c r="G22" s="6"/>
      <c r="H22" s="6"/>
      <c r="I22" s="41">
        <f>0+Q22</f>
      </c>
      <c r="O22">
        <f>0+R22</f>
      </c>
      <c r="Q22">
        <f>0+I23+I27+I31+I35+I39+I43+I47</f>
      </c>
      <c r="R22">
        <f>0+O23+O27+O31+O35+O39+O43+O47</f>
      </c>
    </row>
    <row r="23" spans="1:16" ht="12.75">
      <c r="A23" s="25" t="s">
        <v>43</v>
      </c>
      <c r="B23" s="29" t="s">
        <v>26</v>
      </c>
      <c r="C23" s="29" t="s">
        <v>1573</v>
      </c>
      <c r="D23" s="25" t="s">
        <v>22</v>
      </c>
      <c r="E23" s="30" t="s">
        <v>1574</v>
      </c>
      <c r="F23" s="31" t="s">
        <v>174</v>
      </c>
      <c r="G23" s="32">
        <v>12</v>
      </c>
      <c r="H23" s="33">
        <v>0</v>
      </c>
      <c r="I23" s="34">
        <f>ROUND(ROUND(H23,2)*ROUND(G23,3),2)</f>
      </c>
      <c r="O23">
        <f>(I23*21)/100</f>
      </c>
      <c r="P23" t="s">
        <v>22</v>
      </c>
    </row>
    <row r="24" spans="1:5" ht="12.75">
      <c r="A24" s="35" t="s">
        <v>48</v>
      </c>
      <c r="E24" s="36" t="s">
        <v>1574</v>
      </c>
    </row>
    <row r="25" spans="1:5" ht="12.75">
      <c r="A25" s="37" t="s">
        <v>49</v>
      </c>
      <c r="E25" s="38" t="s">
        <v>45</v>
      </c>
    </row>
    <row r="26" spans="1:5" ht="12.75">
      <c r="A26" t="s">
        <v>50</v>
      </c>
      <c r="E26" s="36" t="s">
        <v>1574</v>
      </c>
    </row>
    <row r="27" spans="1:16" ht="12.75">
      <c r="A27" s="25" t="s">
        <v>43</v>
      </c>
      <c r="B27" s="29" t="s">
        <v>26</v>
      </c>
      <c r="C27" s="29" t="s">
        <v>1573</v>
      </c>
      <c r="D27" s="25" t="s">
        <v>21</v>
      </c>
      <c r="E27" s="30" t="s">
        <v>1575</v>
      </c>
      <c r="F27" s="31" t="s">
        <v>174</v>
      </c>
      <c r="G27" s="32">
        <v>4</v>
      </c>
      <c r="H27" s="33">
        <v>0</v>
      </c>
      <c r="I27" s="34">
        <f>ROUND(ROUND(H27,2)*ROUND(G27,3),2)</f>
      </c>
      <c r="O27">
        <f>(I27*21)/100</f>
      </c>
      <c r="P27" t="s">
        <v>22</v>
      </c>
    </row>
    <row r="28" spans="1:5" ht="12.75">
      <c r="A28" s="35" t="s">
        <v>48</v>
      </c>
      <c r="E28" s="36" t="s">
        <v>1575</v>
      </c>
    </row>
    <row r="29" spans="1:5" ht="12.75">
      <c r="A29" s="37" t="s">
        <v>49</v>
      </c>
      <c r="E29" s="38" t="s">
        <v>45</v>
      </c>
    </row>
    <row r="30" spans="1:5" ht="12.75">
      <c r="A30" t="s">
        <v>50</v>
      </c>
      <c r="E30" s="36" t="s">
        <v>1575</v>
      </c>
    </row>
    <row r="31" spans="1:16" ht="12.75">
      <c r="A31" s="25" t="s">
        <v>43</v>
      </c>
      <c r="B31" s="29" t="s">
        <v>26</v>
      </c>
      <c r="C31" s="29" t="s">
        <v>1576</v>
      </c>
      <c r="D31" s="25" t="s">
        <v>45</v>
      </c>
      <c r="E31" s="30" t="s">
        <v>1577</v>
      </c>
      <c r="F31" s="31" t="s">
        <v>174</v>
      </c>
      <c r="G31" s="32">
        <v>16</v>
      </c>
      <c r="H31" s="33">
        <v>0</v>
      </c>
      <c r="I31" s="34">
        <f>ROUND(ROUND(H31,2)*ROUND(G31,3),2)</f>
      </c>
      <c r="O31">
        <f>(I31*21)/100</f>
      </c>
      <c r="P31" t="s">
        <v>22</v>
      </c>
    </row>
    <row r="32" spans="1:5" ht="12.75">
      <c r="A32" s="35" t="s">
        <v>48</v>
      </c>
      <c r="E32" s="36" t="s">
        <v>1577</v>
      </c>
    </row>
    <row r="33" spans="1:5" ht="12.75">
      <c r="A33" s="37" t="s">
        <v>49</v>
      </c>
      <c r="E33" s="38" t="s">
        <v>45</v>
      </c>
    </row>
    <row r="34" spans="1:5" ht="12.75">
      <c r="A34" t="s">
        <v>50</v>
      </c>
      <c r="E34" s="36" t="s">
        <v>1577</v>
      </c>
    </row>
    <row r="35" spans="1:16" ht="12.75">
      <c r="A35" s="25" t="s">
        <v>43</v>
      </c>
      <c r="B35" s="29" t="s">
        <v>26</v>
      </c>
      <c r="C35" s="29" t="s">
        <v>1578</v>
      </c>
      <c r="D35" s="25" t="s">
        <v>45</v>
      </c>
      <c r="E35" s="30" t="s">
        <v>1579</v>
      </c>
      <c r="F35" s="31" t="s">
        <v>174</v>
      </c>
      <c r="G35" s="32">
        <v>20</v>
      </c>
      <c r="H35" s="33">
        <v>0</v>
      </c>
      <c r="I35" s="34">
        <f>ROUND(ROUND(H35,2)*ROUND(G35,3),2)</f>
      </c>
      <c r="O35">
        <f>(I35*21)/100</f>
      </c>
      <c r="P35" t="s">
        <v>22</v>
      </c>
    </row>
    <row r="36" spans="1:5" ht="12.75">
      <c r="A36" s="35" t="s">
        <v>48</v>
      </c>
      <c r="E36" s="36" t="s">
        <v>1579</v>
      </c>
    </row>
    <row r="37" spans="1:5" ht="12.75">
      <c r="A37" s="37" t="s">
        <v>49</v>
      </c>
      <c r="E37" s="38" t="s">
        <v>45</v>
      </c>
    </row>
    <row r="38" spans="1:5" ht="12.75">
      <c r="A38" t="s">
        <v>50</v>
      </c>
      <c r="E38" s="36" t="s">
        <v>1579</v>
      </c>
    </row>
    <row r="39" spans="1:16" ht="12.75">
      <c r="A39" s="25" t="s">
        <v>43</v>
      </c>
      <c r="B39" s="29" t="s">
        <v>26</v>
      </c>
      <c r="C39" s="29" t="s">
        <v>1580</v>
      </c>
      <c r="D39" s="25" t="s">
        <v>45</v>
      </c>
      <c r="E39" s="30" t="s">
        <v>1581</v>
      </c>
      <c r="F39" s="31" t="s">
        <v>174</v>
      </c>
      <c r="G39" s="32">
        <v>23</v>
      </c>
      <c r="H39" s="33">
        <v>0</v>
      </c>
      <c r="I39" s="34">
        <f>ROUND(ROUND(H39,2)*ROUND(G39,3),2)</f>
      </c>
      <c r="O39">
        <f>(I39*21)/100</f>
      </c>
      <c r="P39" t="s">
        <v>22</v>
      </c>
    </row>
    <row r="40" spans="1:5" ht="12.75">
      <c r="A40" s="35" t="s">
        <v>48</v>
      </c>
      <c r="E40" s="36" t="s">
        <v>1581</v>
      </c>
    </row>
    <row r="41" spans="1:5" ht="12.75">
      <c r="A41" s="37" t="s">
        <v>49</v>
      </c>
      <c r="E41" s="38" t="s">
        <v>45</v>
      </c>
    </row>
    <row r="42" spans="1:5" ht="12.75">
      <c r="A42" t="s">
        <v>50</v>
      </c>
      <c r="E42" s="36" t="s">
        <v>1581</v>
      </c>
    </row>
    <row r="43" spans="1:16" ht="38.25">
      <c r="A43" s="25" t="s">
        <v>43</v>
      </c>
      <c r="B43" s="29" t="s">
        <v>26</v>
      </c>
      <c r="C43" s="29" t="s">
        <v>1582</v>
      </c>
      <c r="D43" s="25" t="s">
        <v>45</v>
      </c>
      <c r="E43" s="30" t="s">
        <v>1583</v>
      </c>
      <c r="F43" s="31" t="s">
        <v>174</v>
      </c>
      <c r="G43" s="32">
        <v>4</v>
      </c>
      <c r="H43" s="33">
        <v>0</v>
      </c>
      <c r="I43" s="34">
        <f>ROUND(ROUND(H43,2)*ROUND(G43,3),2)</f>
      </c>
      <c r="O43">
        <f>(I43*21)/100</f>
      </c>
      <c r="P43" t="s">
        <v>22</v>
      </c>
    </row>
    <row r="44" spans="1:5" ht="38.25">
      <c r="A44" s="35" t="s">
        <v>48</v>
      </c>
      <c r="E44" s="36" t="s">
        <v>1583</v>
      </c>
    </row>
    <row r="45" spans="1:5" ht="12.75">
      <c r="A45" s="37" t="s">
        <v>49</v>
      </c>
      <c r="E45" s="38" t="s">
        <v>45</v>
      </c>
    </row>
    <row r="46" spans="1:5" ht="38.25">
      <c r="A46" t="s">
        <v>50</v>
      </c>
      <c r="E46" s="36" t="s">
        <v>1583</v>
      </c>
    </row>
    <row r="47" spans="1:16" ht="12.75">
      <c r="A47" s="25" t="s">
        <v>43</v>
      </c>
      <c r="B47" s="29" t="s">
        <v>26</v>
      </c>
      <c r="C47" s="29" t="s">
        <v>1584</v>
      </c>
      <c r="D47" s="25" t="s">
        <v>45</v>
      </c>
      <c r="E47" s="30" t="s">
        <v>1585</v>
      </c>
      <c r="F47" s="31" t="s">
        <v>174</v>
      </c>
      <c r="G47" s="32">
        <v>18</v>
      </c>
      <c r="H47" s="33">
        <v>0</v>
      </c>
      <c r="I47" s="34">
        <f>ROUND(ROUND(H47,2)*ROUND(G47,3),2)</f>
      </c>
      <c r="O47">
        <f>(I47*21)/100</f>
      </c>
      <c r="P47" t="s">
        <v>22</v>
      </c>
    </row>
    <row r="48" spans="1:5" ht="12.75">
      <c r="A48" s="35" t="s">
        <v>48</v>
      </c>
      <c r="E48" s="36" t="s">
        <v>1585</v>
      </c>
    </row>
    <row r="49" spans="1:5" ht="12.75">
      <c r="A49" s="37" t="s">
        <v>49</v>
      </c>
      <c r="E49" s="38" t="s">
        <v>45</v>
      </c>
    </row>
    <row r="50" spans="1:5" ht="12.75">
      <c r="A50" t="s">
        <v>50</v>
      </c>
      <c r="E50" s="36" t="s">
        <v>1585</v>
      </c>
    </row>
    <row r="51" spans="1:18" ht="12.75" customHeight="1">
      <c r="A51" s="6" t="s">
        <v>41</v>
      </c>
      <c r="B51" s="6"/>
      <c r="C51" s="40" t="s">
        <v>2246</v>
      </c>
      <c r="D51" s="6"/>
      <c r="E51" s="27" t="s">
        <v>1587</v>
      </c>
      <c r="F51" s="6"/>
      <c r="G51" s="6"/>
      <c r="H51" s="6"/>
      <c r="I51" s="41">
        <f>0+Q51</f>
      </c>
      <c r="O51">
        <f>0+R51</f>
      </c>
      <c r="Q51">
        <f>0+I52+I56+I60+I64+I68+I72+I76+I80+I84+I88+I92+I96</f>
      </c>
      <c r="R51">
        <f>0+O52+O56+O60+O64+O68+O72+O76+O80+O84+O88+O92+O96</f>
      </c>
    </row>
    <row r="52" spans="1:16" ht="25.5">
      <c r="A52" s="25" t="s">
        <v>43</v>
      </c>
      <c r="B52" s="29" t="s">
        <v>26</v>
      </c>
      <c r="C52" s="29" t="s">
        <v>1588</v>
      </c>
      <c r="D52" s="25" t="s">
        <v>40</v>
      </c>
      <c r="E52" s="30" t="s">
        <v>1594</v>
      </c>
      <c r="F52" s="31" t="s">
        <v>1590</v>
      </c>
      <c r="G52" s="32">
        <v>12</v>
      </c>
      <c r="H52" s="33">
        <v>0</v>
      </c>
      <c r="I52" s="34">
        <f>ROUND(ROUND(H52,2)*ROUND(G52,3),2)</f>
      </c>
      <c r="O52">
        <f>(I52*21)/100</f>
      </c>
      <c r="P52" t="s">
        <v>22</v>
      </c>
    </row>
    <row r="53" spans="1:5" ht="25.5">
      <c r="A53" s="35" t="s">
        <v>48</v>
      </c>
      <c r="E53" s="36" t="s">
        <v>1594</v>
      </c>
    </row>
    <row r="54" spans="1:5" ht="12.75">
      <c r="A54" s="37" t="s">
        <v>49</v>
      </c>
      <c r="E54" s="38" t="s">
        <v>45</v>
      </c>
    </row>
    <row r="55" spans="1:5" ht="25.5">
      <c r="A55" t="s">
        <v>50</v>
      </c>
      <c r="E55" s="36" t="s">
        <v>1594</v>
      </c>
    </row>
    <row r="56" spans="1:16" ht="25.5">
      <c r="A56" s="25" t="s">
        <v>43</v>
      </c>
      <c r="B56" s="29" t="s">
        <v>26</v>
      </c>
      <c r="C56" s="29" t="s">
        <v>1588</v>
      </c>
      <c r="D56" s="25" t="s">
        <v>115</v>
      </c>
      <c r="E56" s="30" t="s">
        <v>1595</v>
      </c>
      <c r="F56" s="31" t="s">
        <v>1590</v>
      </c>
      <c r="G56" s="32">
        <v>0</v>
      </c>
      <c r="H56" s="33">
        <v>0</v>
      </c>
      <c r="I56" s="34">
        <f>ROUND(ROUND(H56,2)*ROUND(G56,3),2)</f>
      </c>
      <c r="O56">
        <f>(I56*21)/100</f>
      </c>
      <c r="P56" t="s">
        <v>22</v>
      </c>
    </row>
    <row r="57" spans="1:5" ht="25.5">
      <c r="A57" s="35" t="s">
        <v>48</v>
      </c>
      <c r="E57" s="36" t="s">
        <v>1595</v>
      </c>
    </row>
    <row r="58" spans="1:5" ht="12.75">
      <c r="A58" s="37" t="s">
        <v>49</v>
      </c>
      <c r="E58" s="38" t="s">
        <v>45</v>
      </c>
    </row>
    <row r="59" spans="1:5" ht="25.5">
      <c r="A59" t="s">
        <v>50</v>
      </c>
      <c r="E59" s="36" t="s">
        <v>1595</v>
      </c>
    </row>
    <row r="60" spans="1:16" ht="25.5">
      <c r="A60" s="25" t="s">
        <v>43</v>
      </c>
      <c r="B60" s="29" t="s">
        <v>26</v>
      </c>
      <c r="C60" s="29" t="s">
        <v>1588</v>
      </c>
      <c r="D60" s="25" t="s">
        <v>35</v>
      </c>
      <c r="E60" s="30" t="s">
        <v>1589</v>
      </c>
      <c r="F60" s="31" t="s">
        <v>1590</v>
      </c>
      <c r="G60" s="32">
        <v>6</v>
      </c>
      <c r="H60" s="33">
        <v>0</v>
      </c>
      <c r="I60" s="34">
        <f>ROUND(ROUND(H60,2)*ROUND(G60,3),2)</f>
      </c>
      <c r="O60">
        <f>(I60*21)/100</f>
      </c>
      <c r="P60" t="s">
        <v>22</v>
      </c>
    </row>
    <row r="61" spans="1:5" ht="25.5">
      <c r="A61" s="35" t="s">
        <v>48</v>
      </c>
      <c r="E61" s="36" t="s">
        <v>1589</v>
      </c>
    </row>
    <row r="62" spans="1:5" ht="12.75">
      <c r="A62" s="37" t="s">
        <v>49</v>
      </c>
      <c r="E62" s="38" t="s">
        <v>45</v>
      </c>
    </row>
    <row r="63" spans="1:5" ht="25.5">
      <c r="A63" t="s">
        <v>50</v>
      </c>
      <c r="E63" s="36" t="s">
        <v>1589</v>
      </c>
    </row>
    <row r="64" spans="1:16" ht="25.5">
      <c r="A64" s="25" t="s">
        <v>43</v>
      </c>
      <c r="B64" s="29" t="s">
        <v>26</v>
      </c>
      <c r="C64" s="29" t="s">
        <v>1588</v>
      </c>
      <c r="D64" s="25" t="s">
        <v>66</v>
      </c>
      <c r="E64" s="30" t="s">
        <v>1591</v>
      </c>
      <c r="F64" s="31" t="s">
        <v>1590</v>
      </c>
      <c r="G64" s="32">
        <v>10</v>
      </c>
      <c r="H64" s="33">
        <v>0</v>
      </c>
      <c r="I64" s="34">
        <f>ROUND(ROUND(H64,2)*ROUND(G64,3),2)</f>
      </c>
      <c r="O64">
        <f>(I64*21)/100</f>
      </c>
      <c r="P64" t="s">
        <v>22</v>
      </c>
    </row>
    <row r="65" spans="1:5" ht="25.5">
      <c r="A65" s="35" t="s">
        <v>48</v>
      </c>
      <c r="E65" s="36" t="s">
        <v>1591</v>
      </c>
    </row>
    <row r="66" spans="1:5" ht="12.75">
      <c r="A66" s="37" t="s">
        <v>49</v>
      </c>
      <c r="E66" s="38" t="s">
        <v>45</v>
      </c>
    </row>
    <row r="67" spans="1:5" ht="25.5">
      <c r="A67" t="s">
        <v>50</v>
      </c>
      <c r="E67" s="36" t="s">
        <v>1591</v>
      </c>
    </row>
    <row r="68" spans="1:16" ht="25.5">
      <c r="A68" s="25" t="s">
        <v>43</v>
      </c>
      <c r="B68" s="29" t="s">
        <v>26</v>
      </c>
      <c r="C68" s="29" t="s">
        <v>1588</v>
      </c>
      <c r="D68" s="25" t="s">
        <v>58</v>
      </c>
      <c r="E68" s="30" t="s">
        <v>1592</v>
      </c>
      <c r="F68" s="31" t="s">
        <v>1590</v>
      </c>
      <c r="G68" s="32">
        <v>35</v>
      </c>
      <c r="H68" s="33">
        <v>0</v>
      </c>
      <c r="I68" s="34">
        <f>ROUND(ROUND(H68,2)*ROUND(G68,3),2)</f>
      </c>
      <c r="O68">
        <f>(I68*21)/100</f>
      </c>
      <c r="P68" t="s">
        <v>22</v>
      </c>
    </row>
    <row r="69" spans="1:5" ht="25.5">
      <c r="A69" s="35" t="s">
        <v>48</v>
      </c>
      <c r="E69" s="36" t="s">
        <v>1592</v>
      </c>
    </row>
    <row r="70" spans="1:5" ht="12.75">
      <c r="A70" s="37" t="s">
        <v>49</v>
      </c>
      <c r="E70" s="38" t="s">
        <v>45</v>
      </c>
    </row>
    <row r="71" spans="1:5" ht="25.5">
      <c r="A71" t="s">
        <v>50</v>
      </c>
      <c r="E71" s="36" t="s">
        <v>1592</v>
      </c>
    </row>
    <row r="72" spans="1:16" ht="25.5">
      <c r="A72" s="25" t="s">
        <v>43</v>
      </c>
      <c r="B72" s="29" t="s">
        <v>26</v>
      </c>
      <c r="C72" s="29" t="s">
        <v>1588</v>
      </c>
      <c r="D72" s="25" t="s">
        <v>38</v>
      </c>
      <c r="E72" s="30" t="s">
        <v>1593</v>
      </c>
      <c r="F72" s="31" t="s">
        <v>1590</v>
      </c>
      <c r="G72" s="32">
        <v>60</v>
      </c>
      <c r="H72" s="33">
        <v>0</v>
      </c>
      <c r="I72" s="34">
        <f>ROUND(ROUND(H72,2)*ROUND(G72,3),2)</f>
      </c>
      <c r="O72">
        <f>(I72*21)/100</f>
      </c>
      <c r="P72" t="s">
        <v>22</v>
      </c>
    </row>
    <row r="73" spans="1:5" ht="25.5">
      <c r="A73" s="35" t="s">
        <v>48</v>
      </c>
      <c r="E73" s="36" t="s">
        <v>1593</v>
      </c>
    </row>
    <row r="74" spans="1:5" ht="12.75">
      <c r="A74" s="37" t="s">
        <v>49</v>
      </c>
      <c r="E74" s="38" t="s">
        <v>45</v>
      </c>
    </row>
    <row r="75" spans="1:5" ht="25.5">
      <c r="A75" t="s">
        <v>50</v>
      </c>
      <c r="E75" s="36" t="s">
        <v>1593</v>
      </c>
    </row>
    <row r="76" spans="1:16" ht="25.5">
      <c r="A76" s="25" t="s">
        <v>43</v>
      </c>
      <c r="B76" s="29" t="s">
        <v>26</v>
      </c>
      <c r="C76" s="29" t="s">
        <v>1596</v>
      </c>
      <c r="D76" s="25" t="s">
        <v>22</v>
      </c>
      <c r="E76" s="30" t="s">
        <v>1597</v>
      </c>
      <c r="F76" s="31" t="s">
        <v>1590</v>
      </c>
      <c r="G76" s="32">
        <v>380</v>
      </c>
      <c r="H76" s="33">
        <v>0</v>
      </c>
      <c r="I76" s="34">
        <f>ROUND(ROUND(H76,2)*ROUND(G76,3),2)</f>
      </c>
      <c r="O76">
        <f>(I76*21)/100</f>
      </c>
      <c r="P76" t="s">
        <v>22</v>
      </c>
    </row>
    <row r="77" spans="1:5" ht="25.5">
      <c r="A77" s="35" t="s">
        <v>48</v>
      </c>
      <c r="E77" s="36" t="s">
        <v>1597</v>
      </c>
    </row>
    <row r="78" spans="1:5" ht="12.75">
      <c r="A78" s="37" t="s">
        <v>49</v>
      </c>
      <c r="E78" s="38" t="s">
        <v>45</v>
      </c>
    </row>
    <row r="79" spans="1:5" ht="25.5">
      <c r="A79" t="s">
        <v>50</v>
      </c>
      <c r="E79" s="36" t="s">
        <v>1597</v>
      </c>
    </row>
    <row r="80" spans="1:16" ht="25.5">
      <c r="A80" s="25" t="s">
        <v>43</v>
      </c>
      <c r="B80" s="29" t="s">
        <v>26</v>
      </c>
      <c r="C80" s="29" t="s">
        <v>1596</v>
      </c>
      <c r="D80" s="25" t="s">
        <v>21</v>
      </c>
      <c r="E80" s="30" t="s">
        <v>1598</v>
      </c>
      <c r="F80" s="31" t="s">
        <v>1590</v>
      </c>
      <c r="G80" s="32">
        <v>145</v>
      </c>
      <c r="H80" s="33">
        <v>0</v>
      </c>
      <c r="I80" s="34">
        <f>ROUND(ROUND(H80,2)*ROUND(G80,3),2)</f>
      </c>
      <c r="O80">
        <f>(I80*21)/100</f>
      </c>
      <c r="P80" t="s">
        <v>22</v>
      </c>
    </row>
    <row r="81" spans="1:5" ht="25.5">
      <c r="A81" s="35" t="s">
        <v>48</v>
      </c>
      <c r="E81" s="36" t="s">
        <v>1598</v>
      </c>
    </row>
    <row r="82" spans="1:5" ht="12.75">
      <c r="A82" s="37" t="s">
        <v>49</v>
      </c>
      <c r="E82" s="38" t="s">
        <v>45</v>
      </c>
    </row>
    <row r="83" spans="1:5" ht="25.5">
      <c r="A83" t="s">
        <v>50</v>
      </c>
      <c r="E83" s="36" t="s">
        <v>1598</v>
      </c>
    </row>
    <row r="84" spans="1:16" ht="38.25">
      <c r="A84" s="25" t="s">
        <v>43</v>
      </c>
      <c r="B84" s="29" t="s">
        <v>26</v>
      </c>
      <c r="C84" s="29" t="s">
        <v>1599</v>
      </c>
      <c r="D84" s="25" t="s">
        <v>31</v>
      </c>
      <c r="E84" s="30" t="s">
        <v>1600</v>
      </c>
      <c r="F84" s="31" t="s">
        <v>174</v>
      </c>
      <c r="G84" s="32">
        <v>1</v>
      </c>
      <c r="H84" s="33">
        <v>0</v>
      </c>
      <c r="I84" s="34">
        <f>ROUND(ROUND(H84,2)*ROUND(G84,3),2)</f>
      </c>
      <c r="O84">
        <f>(I84*21)/100</f>
      </c>
      <c r="P84" t="s">
        <v>22</v>
      </c>
    </row>
    <row r="85" spans="1:5" ht="63.75">
      <c r="A85" s="35" t="s">
        <v>48</v>
      </c>
      <c r="E85" s="36" t="s">
        <v>1605</v>
      </c>
    </row>
    <row r="86" spans="1:5" ht="12.75">
      <c r="A86" s="37" t="s">
        <v>49</v>
      </c>
      <c r="E86" s="38" t="s">
        <v>45</v>
      </c>
    </row>
    <row r="87" spans="1:5" ht="51">
      <c r="A87" t="s">
        <v>50</v>
      </c>
      <c r="E87" s="36" t="s">
        <v>1606</v>
      </c>
    </row>
    <row r="88" spans="1:16" ht="38.25">
      <c r="A88" s="25" t="s">
        <v>43</v>
      </c>
      <c r="B88" s="29" t="s">
        <v>26</v>
      </c>
      <c r="C88" s="29" t="s">
        <v>1599</v>
      </c>
      <c r="D88" s="25" t="s">
        <v>33</v>
      </c>
      <c r="E88" s="30" t="s">
        <v>1600</v>
      </c>
      <c r="F88" s="31" t="s">
        <v>174</v>
      </c>
      <c r="G88" s="32">
        <v>1</v>
      </c>
      <c r="H88" s="33">
        <v>0</v>
      </c>
      <c r="I88" s="34">
        <f>ROUND(ROUND(H88,2)*ROUND(G88,3),2)</f>
      </c>
      <c r="O88">
        <f>(I88*21)/100</f>
      </c>
      <c r="P88" t="s">
        <v>22</v>
      </c>
    </row>
    <row r="89" spans="1:5" ht="63.75">
      <c r="A89" s="35" t="s">
        <v>48</v>
      </c>
      <c r="E89" s="36" t="s">
        <v>1607</v>
      </c>
    </row>
    <row r="90" spans="1:5" ht="12.75">
      <c r="A90" s="37" t="s">
        <v>49</v>
      </c>
      <c r="E90" s="38" t="s">
        <v>45</v>
      </c>
    </row>
    <row r="91" spans="1:5" ht="51">
      <c r="A91" t="s">
        <v>50</v>
      </c>
      <c r="E91" s="36" t="s">
        <v>1608</v>
      </c>
    </row>
    <row r="92" spans="1:16" ht="38.25">
      <c r="A92" s="25" t="s">
        <v>43</v>
      </c>
      <c r="B92" s="29" t="s">
        <v>26</v>
      </c>
      <c r="C92" s="29" t="s">
        <v>1599</v>
      </c>
      <c r="D92" s="25" t="s">
        <v>35</v>
      </c>
      <c r="E92" s="30" t="s">
        <v>1600</v>
      </c>
      <c r="F92" s="31" t="s">
        <v>174</v>
      </c>
      <c r="G92" s="32">
        <v>2</v>
      </c>
      <c r="H92" s="33">
        <v>0</v>
      </c>
      <c r="I92" s="34">
        <f>ROUND(ROUND(H92,2)*ROUND(G92,3),2)</f>
      </c>
      <c r="O92">
        <f>(I92*21)/100</f>
      </c>
      <c r="P92" t="s">
        <v>22</v>
      </c>
    </row>
    <row r="93" spans="1:5" ht="63.75">
      <c r="A93" s="35" t="s">
        <v>48</v>
      </c>
      <c r="E93" s="36" t="s">
        <v>1601</v>
      </c>
    </row>
    <row r="94" spans="1:5" ht="12.75">
      <c r="A94" s="37" t="s">
        <v>49</v>
      </c>
      <c r="E94" s="38" t="s">
        <v>45</v>
      </c>
    </row>
    <row r="95" spans="1:5" ht="51">
      <c r="A95" t="s">
        <v>50</v>
      </c>
      <c r="E95" s="36" t="s">
        <v>1602</v>
      </c>
    </row>
    <row r="96" spans="1:16" ht="38.25">
      <c r="A96" s="25" t="s">
        <v>43</v>
      </c>
      <c r="B96" s="29" t="s">
        <v>26</v>
      </c>
      <c r="C96" s="29" t="s">
        <v>1599</v>
      </c>
      <c r="D96" s="25" t="s">
        <v>66</v>
      </c>
      <c r="E96" s="30" t="s">
        <v>1600</v>
      </c>
      <c r="F96" s="31" t="s">
        <v>174</v>
      </c>
      <c r="G96" s="32">
        <v>0</v>
      </c>
      <c r="H96" s="33">
        <v>0</v>
      </c>
      <c r="I96" s="34">
        <f>ROUND(ROUND(H96,2)*ROUND(G96,3),2)</f>
      </c>
      <c r="O96">
        <f>(I96*21)/100</f>
      </c>
      <c r="P96" t="s">
        <v>22</v>
      </c>
    </row>
    <row r="97" spans="1:5" ht="63.75">
      <c r="A97" s="35" t="s">
        <v>48</v>
      </c>
      <c r="E97" s="36" t="s">
        <v>1603</v>
      </c>
    </row>
    <row r="98" spans="1:5" ht="12.75">
      <c r="A98" s="37" t="s">
        <v>49</v>
      </c>
      <c r="E98" s="38" t="s">
        <v>45</v>
      </c>
    </row>
    <row r="99" spans="1:5" ht="51">
      <c r="A99" t="s">
        <v>50</v>
      </c>
      <c r="E99" s="36" t="s">
        <v>1604</v>
      </c>
    </row>
    <row r="100" spans="1:18" ht="12.75" customHeight="1">
      <c r="A100" s="6" t="s">
        <v>41</v>
      </c>
      <c r="B100" s="6"/>
      <c r="C100" s="40" t="s">
        <v>2247</v>
      </c>
      <c r="D100" s="6"/>
      <c r="E100" s="27" t="s">
        <v>1610</v>
      </c>
      <c r="F100" s="6"/>
      <c r="G100" s="6"/>
      <c r="H100" s="6"/>
      <c r="I100" s="41">
        <f>0+Q100</f>
      </c>
      <c r="O100">
        <f>0+R100</f>
      </c>
      <c r="Q100">
        <f>0+I101+I105+I109+I113+I117+I121+I125+I129+I133+I137</f>
      </c>
      <c r="R100">
        <f>0+O101+O105+O109+O113+O117+O121+O125+O129+O133+O137</f>
      </c>
    </row>
    <row r="101" spans="1:16" ht="38.25">
      <c r="A101" s="25" t="s">
        <v>43</v>
      </c>
      <c r="B101" s="29" t="s">
        <v>26</v>
      </c>
      <c r="C101" s="29" t="s">
        <v>1611</v>
      </c>
      <c r="D101" s="25" t="s">
        <v>40</v>
      </c>
      <c r="E101" s="30" t="s">
        <v>1612</v>
      </c>
      <c r="F101" s="31" t="s">
        <v>174</v>
      </c>
      <c r="G101" s="32">
        <v>8</v>
      </c>
      <c r="H101" s="33">
        <v>0</v>
      </c>
      <c r="I101" s="34">
        <f>ROUND(ROUND(H101,2)*ROUND(G101,3),2)</f>
      </c>
      <c r="O101">
        <f>(I101*21)/100</f>
      </c>
      <c r="P101" t="s">
        <v>22</v>
      </c>
    </row>
    <row r="102" spans="1:5" ht="63.75">
      <c r="A102" s="35" t="s">
        <v>48</v>
      </c>
      <c r="E102" s="36" t="s">
        <v>1615</v>
      </c>
    </row>
    <row r="103" spans="1:5" ht="12.75">
      <c r="A103" s="37" t="s">
        <v>49</v>
      </c>
      <c r="E103" s="38" t="s">
        <v>45</v>
      </c>
    </row>
    <row r="104" spans="1:5" ht="51">
      <c r="A104" t="s">
        <v>50</v>
      </c>
      <c r="E104" s="36" t="s">
        <v>1616</v>
      </c>
    </row>
    <row r="105" spans="1:16" ht="38.25">
      <c r="A105" s="25" t="s">
        <v>43</v>
      </c>
      <c r="B105" s="29" t="s">
        <v>26</v>
      </c>
      <c r="C105" s="29" t="s">
        <v>1611</v>
      </c>
      <c r="D105" s="25" t="s">
        <v>115</v>
      </c>
      <c r="E105" s="30" t="s">
        <v>1612</v>
      </c>
      <c r="F105" s="31" t="s">
        <v>174</v>
      </c>
      <c r="G105" s="32">
        <v>0</v>
      </c>
      <c r="H105" s="33">
        <v>0</v>
      </c>
      <c r="I105" s="34">
        <f>ROUND(ROUND(H105,2)*ROUND(G105,3),2)</f>
      </c>
      <c r="O105">
        <f>(I105*21)/100</f>
      </c>
      <c r="P105" t="s">
        <v>22</v>
      </c>
    </row>
    <row r="106" spans="1:5" ht="63.75">
      <c r="A106" s="35" t="s">
        <v>48</v>
      </c>
      <c r="E106" s="36" t="s">
        <v>1617</v>
      </c>
    </row>
    <row r="107" spans="1:5" ht="12.75">
      <c r="A107" s="37" t="s">
        <v>49</v>
      </c>
      <c r="E107" s="38" t="s">
        <v>45</v>
      </c>
    </row>
    <row r="108" spans="1:5" ht="51">
      <c r="A108" t="s">
        <v>50</v>
      </c>
      <c r="E108" s="36" t="s">
        <v>1618</v>
      </c>
    </row>
    <row r="109" spans="1:16" ht="38.25">
      <c r="A109" s="25" t="s">
        <v>43</v>
      </c>
      <c r="B109" s="29" t="s">
        <v>26</v>
      </c>
      <c r="C109" s="29" t="s">
        <v>1611</v>
      </c>
      <c r="D109" s="25" t="s">
        <v>106</v>
      </c>
      <c r="E109" s="30" t="s">
        <v>1619</v>
      </c>
      <c r="F109" s="31" t="s">
        <v>174</v>
      </c>
      <c r="G109" s="32">
        <v>2</v>
      </c>
      <c r="H109" s="33">
        <v>0</v>
      </c>
      <c r="I109" s="34">
        <f>ROUND(ROUND(H109,2)*ROUND(G109,3),2)</f>
      </c>
      <c r="O109">
        <f>(I109*21)/100</f>
      </c>
      <c r="P109" t="s">
        <v>22</v>
      </c>
    </row>
    <row r="110" spans="1:5" ht="63.75">
      <c r="A110" s="35" t="s">
        <v>48</v>
      </c>
      <c r="E110" s="36" t="s">
        <v>1620</v>
      </c>
    </row>
    <row r="111" spans="1:5" ht="12.75">
      <c r="A111" s="37" t="s">
        <v>49</v>
      </c>
      <c r="E111" s="38" t="s">
        <v>45</v>
      </c>
    </row>
    <row r="112" spans="1:5" ht="51">
      <c r="A112" t="s">
        <v>50</v>
      </c>
      <c r="E112" s="36" t="s">
        <v>1621</v>
      </c>
    </row>
    <row r="113" spans="1:16" ht="38.25">
      <c r="A113" s="25" t="s">
        <v>43</v>
      </c>
      <c r="B113" s="29" t="s">
        <v>26</v>
      </c>
      <c r="C113" s="29" t="s">
        <v>1611</v>
      </c>
      <c r="D113" s="25" t="s">
        <v>112</v>
      </c>
      <c r="E113" s="30" t="s">
        <v>1619</v>
      </c>
      <c r="F113" s="31" t="s">
        <v>174</v>
      </c>
      <c r="G113" s="32">
        <v>3</v>
      </c>
      <c r="H113" s="33">
        <v>0</v>
      </c>
      <c r="I113" s="34">
        <f>ROUND(ROUND(H113,2)*ROUND(G113,3),2)</f>
      </c>
      <c r="O113">
        <f>(I113*21)/100</f>
      </c>
      <c r="P113" t="s">
        <v>22</v>
      </c>
    </row>
    <row r="114" spans="1:5" ht="63.75">
      <c r="A114" s="35" t="s">
        <v>48</v>
      </c>
      <c r="E114" s="36" t="s">
        <v>1622</v>
      </c>
    </row>
    <row r="115" spans="1:5" ht="12.75">
      <c r="A115" s="37" t="s">
        <v>49</v>
      </c>
      <c r="E115" s="38" t="s">
        <v>45</v>
      </c>
    </row>
    <row r="116" spans="1:5" ht="51">
      <c r="A116" t="s">
        <v>50</v>
      </c>
      <c r="E116" s="36" t="s">
        <v>1623</v>
      </c>
    </row>
    <row r="117" spans="1:16" ht="38.25">
      <c r="A117" s="25" t="s">
        <v>43</v>
      </c>
      <c r="B117" s="29" t="s">
        <v>26</v>
      </c>
      <c r="C117" s="29" t="s">
        <v>1611</v>
      </c>
      <c r="D117" s="25" t="s">
        <v>97</v>
      </c>
      <c r="E117" s="30" t="s">
        <v>1619</v>
      </c>
      <c r="F117" s="31" t="s">
        <v>174</v>
      </c>
      <c r="G117" s="32">
        <v>0</v>
      </c>
      <c r="H117" s="33">
        <v>0</v>
      </c>
      <c r="I117" s="34">
        <f>ROUND(ROUND(H117,2)*ROUND(G117,3),2)</f>
      </c>
      <c r="O117">
        <f>(I117*21)/100</f>
      </c>
      <c r="P117" t="s">
        <v>22</v>
      </c>
    </row>
    <row r="118" spans="1:5" ht="63.75">
      <c r="A118" s="35" t="s">
        <v>48</v>
      </c>
      <c r="E118" s="36" t="s">
        <v>1624</v>
      </c>
    </row>
    <row r="119" spans="1:5" ht="12.75">
      <c r="A119" s="37" t="s">
        <v>49</v>
      </c>
      <c r="E119" s="38" t="s">
        <v>45</v>
      </c>
    </row>
    <row r="120" spans="1:5" ht="51">
      <c r="A120" t="s">
        <v>50</v>
      </c>
      <c r="E120" s="36" t="s">
        <v>1625</v>
      </c>
    </row>
    <row r="121" spans="1:16" ht="38.25">
      <c r="A121" s="25" t="s">
        <v>43</v>
      </c>
      <c r="B121" s="29" t="s">
        <v>26</v>
      </c>
      <c r="C121" s="29" t="s">
        <v>1611</v>
      </c>
      <c r="D121" s="25" t="s">
        <v>94</v>
      </c>
      <c r="E121" s="30" t="s">
        <v>1619</v>
      </c>
      <c r="F121" s="31" t="s">
        <v>174</v>
      </c>
      <c r="G121" s="32">
        <v>3</v>
      </c>
      <c r="H121" s="33">
        <v>0</v>
      </c>
      <c r="I121" s="34">
        <f>ROUND(ROUND(H121,2)*ROUND(G121,3),2)</f>
      </c>
      <c r="O121">
        <f>(I121*21)/100</f>
      </c>
      <c r="P121" t="s">
        <v>22</v>
      </c>
    </row>
    <row r="122" spans="1:5" ht="63.75">
      <c r="A122" s="35" t="s">
        <v>48</v>
      </c>
      <c r="E122" s="36" t="s">
        <v>1626</v>
      </c>
    </row>
    <row r="123" spans="1:5" ht="12.75">
      <c r="A123" s="37" t="s">
        <v>49</v>
      </c>
      <c r="E123" s="38" t="s">
        <v>45</v>
      </c>
    </row>
    <row r="124" spans="1:5" ht="51">
      <c r="A124" t="s">
        <v>50</v>
      </c>
      <c r="E124" s="36" t="s">
        <v>1627</v>
      </c>
    </row>
    <row r="125" spans="1:16" ht="38.25">
      <c r="A125" s="25" t="s">
        <v>43</v>
      </c>
      <c r="B125" s="29" t="s">
        <v>26</v>
      </c>
      <c r="C125" s="29" t="s">
        <v>1611</v>
      </c>
      <c r="D125" s="25" t="s">
        <v>100</v>
      </c>
      <c r="E125" s="30" t="s">
        <v>1619</v>
      </c>
      <c r="F125" s="31" t="s">
        <v>174</v>
      </c>
      <c r="G125" s="32">
        <v>6</v>
      </c>
      <c r="H125" s="33">
        <v>0</v>
      </c>
      <c r="I125" s="34">
        <f>ROUND(ROUND(H125,2)*ROUND(G125,3),2)</f>
      </c>
      <c r="O125">
        <f>(I125*21)/100</f>
      </c>
      <c r="P125" t="s">
        <v>22</v>
      </c>
    </row>
    <row r="126" spans="1:5" ht="63.75">
      <c r="A126" s="35" t="s">
        <v>48</v>
      </c>
      <c r="E126" s="36" t="s">
        <v>1628</v>
      </c>
    </row>
    <row r="127" spans="1:5" ht="12.75">
      <c r="A127" s="37" t="s">
        <v>49</v>
      </c>
      <c r="E127" s="38" t="s">
        <v>45</v>
      </c>
    </row>
    <row r="128" spans="1:5" ht="51">
      <c r="A128" t="s">
        <v>50</v>
      </c>
      <c r="E128" s="36" t="s">
        <v>1629</v>
      </c>
    </row>
    <row r="129" spans="1:16" ht="38.25">
      <c r="A129" s="25" t="s">
        <v>43</v>
      </c>
      <c r="B129" s="29" t="s">
        <v>26</v>
      </c>
      <c r="C129" s="29" t="s">
        <v>1611</v>
      </c>
      <c r="D129" s="25" t="s">
        <v>103</v>
      </c>
      <c r="E129" s="30" t="s">
        <v>1619</v>
      </c>
      <c r="F129" s="31" t="s">
        <v>174</v>
      </c>
      <c r="G129" s="32">
        <v>0</v>
      </c>
      <c r="H129" s="33">
        <v>0</v>
      </c>
      <c r="I129" s="34">
        <f>ROUND(ROUND(H129,2)*ROUND(G129,3),2)</f>
      </c>
      <c r="O129">
        <f>(I129*21)/100</f>
      </c>
      <c r="P129" t="s">
        <v>22</v>
      </c>
    </row>
    <row r="130" spans="1:5" ht="63.75">
      <c r="A130" s="35" t="s">
        <v>48</v>
      </c>
      <c r="E130" s="36" t="s">
        <v>1630</v>
      </c>
    </row>
    <row r="131" spans="1:5" ht="12.75">
      <c r="A131" s="37" t="s">
        <v>49</v>
      </c>
      <c r="E131" s="38" t="s">
        <v>45</v>
      </c>
    </row>
    <row r="132" spans="1:5" ht="51">
      <c r="A132" t="s">
        <v>50</v>
      </c>
      <c r="E132" s="36" t="s">
        <v>1631</v>
      </c>
    </row>
    <row r="133" spans="1:16" ht="38.25">
      <c r="A133" s="25" t="s">
        <v>43</v>
      </c>
      <c r="B133" s="29" t="s">
        <v>26</v>
      </c>
      <c r="C133" s="29" t="s">
        <v>1611</v>
      </c>
      <c r="D133" s="25" t="s">
        <v>38</v>
      </c>
      <c r="E133" s="30" t="s">
        <v>1612</v>
      </c>
      <c r="F133" s="31" t="s">
        <v>174</v>
      </c>
      <c r="G133" s="32">
        <v>3</v>
      </c>
      <c r="H133" s="33">
        <v>0</v>
      </c>
      <c r="I133" s="34">
        <f>ROUND(ROUND(H133,2)*ROUND(G133,3),2)</f>
      </c>
      <c r="O133">
        <f>(I133*21)/100</f>
      </c>
      <c r="P133" t="s">
        <v>22</v>
      </c>
    </row>
    <row r="134" spans="1:5" ht="63.75">
      <c r="A134" s="35" t="s">
        <v>48</v>
      </c>
      <c r="E134" s="36" t="s">
        <v>1613</v>
      </c>
    </row>
    <row r="135" spans="1:5" ht="12.75">
      <c r="A135" s="37" t="s">
        <v>49</v>
      </c>
      <c r="E135" s="38" t="s">
        <v>45</v>
      </c>
    </row>
    <row r="136" spans="1:5" ht="51">
      <c r="A136" t="s">
        <v>50</v>
      </c>
      <c r="E136" s="36" t="s">
        <v>1614</v>
      </c>
    </row>
    <row r="137" spans="1:16" ht="38.25">
      <c r="A137" s="25" t="s">
        <v>43</v>
      </c>
      <c r="B137" s="29" t="s">
        <v>26</v>
      </c>
      <c r="C137" s="29" t="s">
        <v>1632</v>
      </c>
      <c r="D137" s="25" t="s">
        <v>45</v>
      </c>
      <c r="E137" s="30" t="s">
        <v>1633</v>
      </c>
      <c r="F137" s="31" t="s">
        <v>174</v>
      </c>
      <c r="G137" s="32">
        <v>12</v>
      </c>
      <c r="H137" s="33">
        <v>0</v>
      </c>
      <c r="I137" s="34">
        <f>ROUND(ROUND(H137,2)*ROUND(G137,3),2)</f>
      </c>
      <c r="O137">
        <f>(I137*21)/100</f>
      </c>
      <c r="P137" t="s">
        <v>22</v>
      </c>
    </row>
    <row r="138" spans="1:5" ht="51">
      <c r="A138" s="35" t="s">
        <v>48</v>
      </c>
      <c r="E138" s="36" t="s">
        <v>1634</v>
      </c>
    </row>
    <row r="139" spans="1:5" ht="12.75">
      <c r="A139" s="37" t="s">
        <v>49</v>
      </c>
      <c r="E139" s="38" t="s">
        <v>45</v>
      </c>
    </row>
    <row r="140" spans="1:5" ht="38.25">
      <c r="A140" t="s">
        <v>50</v>
      </c>
      <c r="E140" s="36" t="s">
        <v>1635</v>
      </c>
    </row>
    <row r="141" spans="1:18" ht="12.75" customHeight="1">
      <c r="A141" s="6" t="s">
        <v>41</v>
      </c>
      <c r="B141" s="6"/>
      <c r="C141" s="40" t="s">
        <v>2248</v>
      </c>
      <c r="D141" s="6"/>
      <c r="E141" s="27" t="s">
        <v>1637</v>
      </c>
      <c r="F141" s="6"/>
      <c r="G141" s="6"/>
      <c r="H141" s="6"/>
      <c r="I141" s="41">
        <f>0+Q141</f>
      </c>
      <c r="O141">
        <f>0+R141</f>
      </c>
      <c r="Q141">
        <f>0+I142+I146+I150+I154+I158</f>
      </c>
      <c r="R141">
        <f>0+O142+O146+O150+O154+O158</f>
      </c>
    </row>
    <row r="142" spans="1:16" ht="12.75">
      <c r="A142" s="25" t="s">
        <v>43</v>
      </c>
      <c r="B142" s="29" t="s">
        <v>26</v>
      </c>
      <c r="C142" s="29" t="s">
        <v>1638</v>
      </c>
      <c r="D142" s="25" t="s">
        <v>45</v>
      </c>
      <c r="E142" s="30" t="s">
        <v>1639</v>
      </c>
      <c r="F142" s="31" t="s">
        <v>118</v>
      </c>
      <c r="G142" s="32">
        <v>1</v>
      </c>
      <c r="H142" s="33">
        <v>0</v>
      </c>
      <c r="I142" s="34">
        <f>ROUND(ROUND(H142,2)*ROUND(G142,3),2)</f>
      </c>
      <c r="O142">
        <f>(I142*21)/100</f>
      </c>
      <c r="P142" t="s">
        <v>22</v>
      </c>
    </row>
    <row r="143" spans="1:5" ht="12.75">
      <c r="A143" s="35" t="s">
        <v>48</v>
      </c>
      <c r="E143" s="36" t="s">
        <v>1639</v>
      </c>
    </row>
    <row r="144" spans="1:5" ht="12.75">
      <c r="A144" s="37" t="s">
        <v>49</v>
      </c>
      <c r="E144" s="38" t="s">
        <v>45</v>
      </c>
    </row>
    <row r="145" spans="1:5" ht="12.75">
      <c r="A145" t="s">
        <v>50</v>
      </c>
      <c r="E145" s="36" t="s">
        <v>1639</v>
      </c>
    </row>
    <row r="146" spans="1:16" ht="12.75">
      <c r="A146" s="25" t="s">
        <v>43</v>
      </c>
      <c r="B146" s="29" t="s">
        <v>26</v>
      </c>
      <c r="C146" s="29" t="s">
        <v>1640</v>
      </c>
      <c r="D146" s="25" t="s">
        <v>45</v>
      </c>
      <c r="E146" s="30" t="s">
        <v>1641</v>
      </c>
      <c r="F146" s="31" t="s">
        <v>118</v>
      </c>
      <c r="G146" s="32">
        <v>1</v>
      </c>
      <c r="H146" s="33">
        <v>0</v>
      </c>
      <c r="I146" s="34">
        <f>ROUND(ROUND(H146,2)*ROUND(G146,3),2)</f>
      </c>
      <c r="O146">
        <f>(I146*21)/100</f>
      </c>
      <c r="P146" t="s">
        <v>22</v>
      </c>
    </row>
    <row r="147" spans="1:5" ht="12.75">
      <c r="A147" s="35" t="s">
        <v>48</v>
      </c>
      <c r="E147" s="36" t="s">
        <v>1641</v>
      </c>
    </row>
    <row r="148" spans="1:5" ht="12.75">
      <c r="A148" s="37" t="s">
        <v>49</v>
      </c>
      <c r="E148" s="38" t="s">
        <v>45</v>
      </c>
    </row>
    <row r="149" spans="1:5" ht="12.75">
      <c r="A149" t="s">
        <v>50</v>
      </c>
      <c r="E149" s="36" t="s">
        <v>1641</v>
      </c>
    </row>
    <row r="150" spans="1:16" ht="25.5">
      <c r="A150" s="25" t="s">
        <v>43</v>
      </c>
      <c r="B150" s="29" t="s">
        <v>26</v>
      </c>
      <c r="C150" s="29" t="s">
        <v>1642</v>
      </c>
      <c r="D150" s="25" t="s">
        <v>45</v>
      </c>
      <c r="E150" s="30" t="s">
        <v>1643</v>
      </c>
      <c r="F150" s="31" t="s">
        <v>118</v>
      </c>
      <c r="G150" s="32">
        <v>1</v>
      </c>
      <c r="H150" s="33">
        <v>0</v>
      </c>
      <c r="I150" s="34">
        <f>ROUND(ROUND(H150,2)*ROUND(G150,3),2)</f>
      </c>
      <c r="O150">
        <f>(I150*21)/100</f>
      </c>
      <c r="P150" t="s">
        <v>22</v>
      </c>
    </row>
    <row r="151" spans="1:5" ht="25.5">
      <c r="A151" s="35" t="s">
        <v>48</v>
      </c>
      <c r="E151" s="36" t="s">
        <v>1643</v>
      </c>
    </row>
    <row r="152" spans="1:5" ht="12.75">
      <c r="A152" s="37" t="s">
        <v>49</v>
      </c>
      <c r="E152" s="38" t="s">
        <v>45</v>
      </c>
    </row>
    <row r="153" spans="1:5" ht="25.5">
      <c r="A153" t="s">
        <v>50</v>
      </c>
      <c r="E153" s="36" t="s">
        <v>1643</v>
      </c>
    </row>
    <row r="154" spans="1:16" ht="12.75">
      <c r="A154" s="25" t="s">
        <v>43</v>
      </c>
      <c r="B154" s="29" t="s">
        <v>26</v>
      </c>
      <c r="C154" s="29" t="s">
        <v>1644</v>
      </c>
      <c r="D154" s="25" t="s">
        <v>45</v>
      </c>
      <c r="E154" s="30" t="s">
        <v>1645</v>
      </c>
      <c r="F154" s="31" t="s">
        <v>118</v>
      </c>
      <c r="G154" s="32">
        <v>1</v>
      </c>
      <c r="H154" s="33">
        <v>0</v>
      </c>
      <c r="I154" s="34">
        <f>ROUND(ROUND(H154,2)*ROUND(G154,3),2)</f>
      </c>
      <c r="O154">
        <f>(I154*21)/100</f>
      </c>
      <c r="P154" t="s">
        <v>22</v>
      </c>
    </row>
    <row r="155" spans="1:5" ht="12.75">
      <c r="A155" s="35" t="s">
        <v>48</v>
      </c>
      <c r="E155" s="36" t="s">
        <v>1645</v>
      </c>
    </row>
    <row r="156" spans="1:5" ht="12.75">
      <c r="A156" s="37" t="s">
        <v>49</v>
      </c>
      <c r="E156" s="38" t="s">
        <v>45</v>
      </c>
    </row>
    <row r="157" spans="1:5" ht="12.75">
      <c r="A157" t="s">
        <v>50</v>
      </c>
      <c r="E157" s="36" t="s">
        <v>1645</v>
      </c>
    </row>
    <row r="158" spans="1:16" ht="12.75">
      <c r="A158" s="25" t="s">
        <v>43</v>
      </c>
      <c r="B158" s="29" t="s">
        <v>26</v>
      </c>
      <c r="C158" s="29" t="s">
        <v>1646</v>
      </c>
      <c r="D158" s="25" t="s">
        <v>45</v>
      </c>
      <c r="E158" s="30" t="s">
        <v>1647</v>
      </c>
      <c r="F158" s="31" t="s">
        <v>118</v>
      </c>
      <c r="G158" s="32">
        <v>1</v>
      </c>
      <c r="H158" s="33">
        <v>0</v>
      </c>
      <c r="I158" s="34">
        <f>ROUND(ROUND(H158,2)*ROUND(G158,3),2)</f>
      </c>
      <c r="O158">
        <f>(I158*21)/100</f>
      </c>
      <c r="P158" t="s">
        <v>22</v>
      </c>
    </row>
    <row r="159" spans="1:5" ht="12.75">
      <c r="A159" s="35" t="s">
        <v>48</v>
      </c>
      <c r="E159" s="36" t="s">
        <v>1647</v>
      </c>
    </row>
    <row r="160" spans="1:5" ht="12.75">
      <c r="A160" s="37" t="s">
        <v>49</v>
      </c>
      <c r="E160" s="38" t="s">
        <v>45</v>
      </c>
    </row>
    <row r="161" spans="1:5" ht="12.75">
      <c r="A161" t="s">
        <v>50</v>
      </c>
      <c r="E161" s="36" t="s">
        <v>1647</v>
      </c>
    </row>
  </sheetData>
  <sheetProtection password="F57F"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0+O9+O26+O47+O96+O101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1648</v>
      </c>
      <c r="I3" s="42">
        <f>0+I9+I26+I47+I96+I101</f>
      </c>
      <c r="O3" t="s">
        <v>18</v>
      </c>
      <c r="P3" t="s">
        <v>22</v>
      </c>
    </row>
    <row r="4" spans="1:16" ht="15" customHeight="1">
      <c r="A4" t="s">
        <v>16</v>
      </c>
      <c r="B4" s="12" t="s">
        <v>338</v>
      </c>
      <c r="C4" s="13" t="s">
        <v>1808</v>
      </c>
      <c r="D4" s="1"/>
      <c r="E4" s="14" t="s">
        <v>1809</v>
      </c>
      <c r="F4" s="1"/>
      <c r="G4" s="1"/>
      <c r="H4" s="11"/>
      <c r="I4" s="11"/>
      <c r="O4" t="s">
        <v>19</v>
      </c>
      <c r="P4" t="s">
        <v>22</v>
      </c>
    </row>
    <row r="5" spans="1:16" ht="12.75" customHeight="1">
      <c r="A5" t="s">
        <v>341</v>
      </c>
      <c r="B5" s="16" t="s">
        <v>17</v>
      </c>
      <c r="C5" s="17" t="s">
        <v>1648</v>
      </c>
      <c r="D5" s="6"/>
      <c r="E5" s="18" t="s">
        <v>994</v>
      </c>
      <c r="F5" s="6"/>
      <c r="G5" s="6"/>
      <c r="H5" s="6"/>
      <c r="I5" s="6"/>
      <c r="O5" t="s">
        <v>20</v>
      </c>
      <c r="P5" t="s">
        <v>22</v>
      </c>
    </row>
    <row r="6" spans="1:9" ht="12.75" customHeight="1">
      <c r="A6" s="15" t="s">
        <v>25</v>
      </c>
      <c r="B6" s="15" t="s">
        <v>27</v>
      </c>
      <c r="C6" s="15" t="s">
        <v>28</v>
      </c>
      <c r="D6" s="15" t="s">
        <v>29</v>
      </c>
      <c r="E6" s="15" t="s">
        <v>30</v>
      </c>
      <c r="F6" s="15" t="s">
        <v>32</v>
      </c>
      <c r="G6" s="15" t="s">
        <v>34</v>
      </c>
      <c r="H6" s="15" t="s">
        <v>36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37</v>
      </c>
      <c r="I7" s="15" t="s">
        <v>39</v>
      </c>
    </row>
    <row r="8" spans="1:9" ht="12.75" customHeight="1">
      <c r="A8" s="15" t="s">
        <v>26</v>
      </c>
      <c r="B8" s="15" t="s">
        <v>14</v>
      </c>
      <c r="C8" s="15" t="s">
        <v>22</v>
      </c>
      <c r="D8" s="15" t="s">
        <v>21</v>
      </c>
      <c r="E8" s="15" t="s">
        <v>31</v>
      </c>
      <c r="F8" s="15" t="s">
        <v>33</v>
      </c>
      <c r="G8" s="15" t="s">
        <v>35</v>
      </c>
      <c r="H8" s="15" t="s">
        <v>38</v>
      </c>
      <c r="I8" s="15" t="s">
        <v>40</v>
      </c>
    </row>
    <row r="9" spans="1:18" ht="12.75" customHeight="1">
      <c r="A9" s="19" t="s">
        <v>41</v>
      </c>
      <c r="B9" s="19"/>
      <c r="C9" s="26" t="s">
        <v>2249</v>
      </c>
      <c r="D9" s="19"/>
      <c r="E9" s="27" t="s">
        <v>1651</v>
      </c>
      <c r="F9" s="19"/>
      <c r="G9" s="19"/>
      <c r="H9" s="19"/>
      <c r="I9" s="28">
        <f>0+Q9</f>
      </c>
      <c r="O9">
        <f>0+R9</f>
      </c>
      <c r="Q9">
        <f>0+I10+I14+I18+I22</f>
      </c>
      <c r="R9">
        <f>0+O10+O14+O18+O22</f>
      </c>
    </row>
    <row r="10" spans="1:16" ht="25.5">
      <c r="A10" s="25" t="s">
        <v>43</v>
      </c>
      <c r="B10" s="29" t="s">
        <v>26</v>
      </c>
      <c r="C10" s="29" t="s">
        <v>1652</v>
      </c>
      <c r="D10" s="25" t="s">
        <v>45</v>
      </c>
      <c r="E10" s="30" t="s">
        <v>1653</v>
      </c>
      <c r="F10" s="31" t="s">
        <v>174</v>
      </c>
      <c r="G10" s="32">
        <v>12</v>
      </c>
      <c r="H10" s="33">
        <v>0</v>
      </c>
      <c r="I10" s="34">
        <f>ROUND(ROUND(H10,2)*ROUND(G10,3),2)</f>
      </c>
      <c r="O10">
        <f>(I10*21)/100</f>
      </c>
      <c r="P10" t="s">
        <v>22</v>
      </c>
    </row>
    <row r="11" spans="1:5" ht="25.5">
      <c r="A11" s="35" t="s">
        <v>48</v>
      </c>
      <c r="E11" s="36" t="s">
        <v>1653</v>
      </c>
    </row>
    <row r="12" spans="1:5" ht="12.75">
      <c r="A12" s="37" t="s">
        <v>49</v>
      </c>
      <c r="E12" s="38" t="s">
        <v>45</v>
      </c>
    </row>
    <row r="13" spans="1:5" ht="25.5">
      <c r="A13" t="s">
        <v>50</v>
      </c>
      <c r="E13" s="36" t="s">
        <v>1653</v>
      </c>
    </row>
    <row r="14" spans="1:16" ht="25.5">
      <c r="A14" s="25" t="s">
        <v>43</v>
      </c>
      <c r="B14" s="29" t="s">
        <v>26</v>
      </c>
      <c r="C14" s="29" t="s">
        <v>1654</v>
      </c>
      <c r="D14" s="25" t="s">
        <v>45</v>
      </c>
      <c r="E14" s="30" t="s">
        <v>1655</v>
      </c>
      <c r="F14" s="31" t="s">
        <v>174</v>
      </c>
      <c r="G14" s="32">
        <v>1</v>
      </c>
      <c r="H14" s="33">
        <v>0</v>
      </c>
      <c r="I14" s="34">
        <f>ROUND(ROUND(H14,2)*ROUND(G14,3),2)</f>
      </c>
      <c r="O14">
        <f>(I14*21)/100</f>
      </c>
      <c r="P14" t="s">
        <v>22</v>
      </c>
    </row>
    <row r="15" spans="1:5" ht="25.5">
      <c r="A15" s="35" t="s">
        <v>48</v>
      </c>
      <c r="E15" s="36" t="s">
        <v>1655</v>
      </c>
    </row>
    <row r="16" spans="1:5" ht="12.75">
      <c r="A16" s="37" t="s">
        <v>49</v>
      </c>
      <c r="E16" s="38" t="s">
        <v>45</v>
      </c>
    </row>
    <row r="17" spans="1:5" ht="25.5">
      <c r="A17" t="s">
        <v>50</v>
      </c>
      <c r="E17" s="36" t="s">
        <v>1655</v>
      </c>
    </row>
    <row r="18" spans="1:16" ht="25.5">
      <c r="A18" s="25" t="s">
        <v>43</v>
      </c>
      <c r="B18" s="29" t="s">
        <v>26</v>
      </c>
      <c r="C18" s="29" t="s">
        <v>1654</v>
      </c>
      <c r="D18" s="25" t="s">
        <v>14</v>
      </c>
      <c r="E18" s="30" t="s">
        <v>1656</v>
      </c>
      <c r="F18" s="31" t="s">
        <v>174</v>
      </c>
      <c r="G18" s="32">
        <v>0</v>
      </c>
      <c r="H18" s="33">
        <v>0</v>
      </c>
      <c r="I18" s="34">
        <f>ROUND(ROUND(H18,2)*ROUND(G18,3),2)</f>
      </c>
      <c r="O18">
        <f>(I18*21)/100</f>
      </c>
      <c r="P18" t="s">
        <v>22</v>
      </c>
    </row>
    <row r="19" spans="1:5" ht="25.5">
      <c r="A19" s="35" t="s">
        <v>48</v>
      </c>
      <c r="E19" s="36" t="s">
        <v>1656</v>
      </c>
    </row>
    <row r="20" spans="1:5" ht="12.75">
      <c r="A20" s="37" t="s">
        <v>49</v>
      </c>
      <c r="E20" s="38" t="s">
        <v>45</v>
      </c>
    </row>
    <row r="21" spans="1:5" ht="25.5">
      <c r="A21" t="s">
        <v>50</v>
      </c>
      <c r="E21" s="36" t="s">
        <v>1656</v>
      </c>
    </row>
    <row r="22" spans="1:16" ht="25.5">
      <c r="A22" s="25" t="s">
        <v>43</v>
      </c>
      <c r="B22" s="29" t="s">
        <v>26</v>
      </c>
      <c r="C22" s="29" t="s">
        <v>1657</v>
      </c>
      <c r="D22" s="25" t="s">
        <v>45</v>
      </c>
      <c r="E22" s="30" t="s">
        <v>1658</v>
      </c>
      <c r="F22" s="31" t="s">
        <v>174</v>
      </c>
      <c r="G22" s="32">
        <v>21</v>
      </c>
      <c r="H22" s="33">
        <v>0</v>
      </c>
      <c r="I22" s="34">
        <f>ROUND(ROUND(H22,2)*ROUND(G22,3),2)</f>
      </c>
      <c r="O22">
        <f>(I22*21)/100</f>
      </c>
      <c r="P22" t="s">
        <v>22</v>
      </c>
    </row>
    <row r="23" spans="1:5" ht="25.5">
      <c r="A23" s="35" t="s">
        <v>48</v>
      </c>
      <c r="E23" s="36" t="s">
        <v>1658</v>
      </c>
    </row>
    <row r="24" spans="1:5" ht="12.75">
      <c r="A24" s="37" t="s">
        <v>49</v>
      </c>
      <c r="E24" s="38" t="s">
        <v>45</v>
      </c>
    </row>
    <row r="25" spans="1:5" ht="25.5">
      <c r="A25" t="s">
        <v>50</v>
      </c>
      <c r="E25" s="36" t="s">
        <v>1658</v>
      </c>
    </row>
    <row r="26" spans="1:18" ht="12.75" customHeight="1">
      <c r="A26" s="6" t="s">
        <v>41</v>
      </c>
      <c r="B26" s="6"/>
      <c r="C26" s="40" t="s">
        <v>2250</v>
      </c>
      <c r="D26" s="6"/>
      <c r="E26" s="27" t="s">
        <v>1660</v>
      </c>
      <c r="F26" s="6"/>
      <c r="G26" s="6"/>
      <c r="H26" s="6"/>
      <c r="I26" s="41">
        <f>0+Q26</f>
      </c>
      <c r="O26">
        <f>0+R26</f>
      </c>
      <c r="Q26">
        <f>0+I27+I31+I35+I39+I43</f>
      </c>
      <c r="R26">
        <f>0+O27+O31+O35+O39+O43</f>
      </c>
    </row>
    <row r="27" spans="1:16" ht="12.75">
      <c r="A27" s="25" t="s">
        <v>43</v>
      </c>
      <c r="B27" s="29" t="s">
        <v>26</v>
      </c>
      <c r="C27" s="29" t="s">
        <v>1661</v>
      </c>
      <c r="D27" s="25" t="s">
        <v>45</v>
      </c>
      <c r="E27" s="30" t="s">
        <v>1662</v>
      </c>
      <c r="F27" s="31" t="s">
        <v>174</v>
      </c>
      <c r="G27" s="32">
        <v>1</v>
      </c>
      <c r="H27" s="33">
        <v>0</v>
      </c>
      <c r="I27" s="34">
        <f>ROUND(ROUND(H27,2)*ROUND(G27,3),2)</f>
      </c>
      <c r="O27">
        <f>(I27*21)/100</f>
      </c>
      <c r="P27" t="s">
        <v>22</v>
      </c>
    </row>
    <row r="28" spans="1:5" ht="12.75">
      <c r="A28" s="35" t="s">
        <v>48</v>
      </c>
      <c r="E28" s="36" t="s">
        <v>1662</v>
      </c>
    </row>
    <row r="29" spans="1:5" ht="12.75">
      <c r="A29" s="37" t="s">
        <v>49</v>
      </c>
      <c r="E29" s="38" t="s">
        <v>45</v>
      </c>
    </row>
    <row r="30" spans="1:5" ht="12.75">
      <c r="A30" t="s">
        <v>50</v>
      </c>
      <c r="E30" s="36" t="s">
        <v>1662</v>
      </c>
    </row>
    <row r="31" spans="1:16" ht="25.5">
      <c r="A31" s="25" t="s">
        <v>43</v>
      </c>
      <c r="B31" s="29" t="s">
        <v>26</v>
      </c>
      <c r="C31" s="29" t="s">
        <v>1663</v>
      </c>
      <c r="D31" s="25" t="s">
        <v>45</v>
      </c>
      <c r="E31" s="30" t="s">
        <v>1664</v>
      </c>
      <c r="F31" s="31" t="s">
        <v>174</v>
      </c>
      <c r="G31" s="32">
        <v>1</v>
      </c>
      <c r="H31" s="33">
        <v>0</v>
      </c>
      <c r="I31" s="34">
        <f>ROUND(ROUND(H31,2)*ROUND(G31,3),2)</f>
      </c>
      <c r="O31">
        <f>(I31*21)/100</f>
      </c>
      <c r="P31" t="s">
        <v>22</v>
      </c>
    </row>
    <row r="32" spans="1:5" ht="25.5">
      <c r="A32" s="35" t="s">
        <v>48</v>
      </c>
      <c r="E32" s="36" t="s">
        <v>1664</v>
      </c>
    </row>
    <row r="33" spans="1:5" ht="12.75">
      <c r="A33" s="37" t="s">
        <v>49</v>
      </c>
      <c r="E33" s="38" t="s">
        <v>45</v>
      </c>
    </row>
    <row r="34" spans="1:5" ht="25.5">
      <c r="A34" t="s">
        <v>50</v>
      </c>
      <c r="E34" s="36" t="s">
        <v>1664</v>
      </c>
    </row>
    <row r="35" spans="1:16" ht="12.75">
      <c r="A35" s="25" t="s">
        <v>43</v>
      </c>
      <c r="B35" s="29" t="s">
        <v>26</v>
      </c>
      <c r="C35" s="29" t="s">
        <v>1665</v>
      </c>
      <c r="D35" s="25" t="s">
        <v>45</v>
      </c>
      <c r="E35" s="30" t="s">
        <v>1666</v>
      </c>
      <c r="F35" s="31" t="s">
        <v>174</v>
      </c>
      <c r="G35" s="32">
        <v>1</v>
      </c>
      <c r="H35" s="33">
        <v>0</v>
      </c>
      <c r="I35" s="34">
        <f>ROUND(ROUND(H35,2)*ROUND(G35,3),2)</f>
      </c>
      <c r="O35">
        <f>(I35*21)/100</f>
      </c>
      <c r="P35" t="s">
        <v>22</v>
      </c>
    </row>
    <row r="36" spans="1:5" ht="12.75">
      <c r="A36" s="35" t="s">
        <v>48</v>
      </c>
      <c r="E36" s="36" t="s">
        <v>1666</v>
      </c>
    </row>
    <row r="37" spans="1:5" ht="12.75">
      <c r="A37" s="37" t="s">
        <v>49</v>
      </c>
      <c r="E37" s="38" t="s">
        <v>45</v>
      </c>
    </row>
    <row r="38" spans="1:5" ht="12.75">
      <c r="A38" t="s">
        <v>50</v>
      </c>
      <c r="E38" s="36" t="s">
        <v>1666</v>
      </c>
    </row>
    <row r="39" spans="1:16" ht="12.75">
      <c r="A39" s="25" t="s">
        <v>43</v>
      </c>
      <c r="B39" s="29" t="s">
        <v>26</v>
      </c>
      <c r="C39" s="29" t="s">
        <v>1667</v>
      </c>
      <c r="D39" s="25" t="s">
        <v>45</v>
      </c>
      <c r="E39" s="30" t="s">
        <v>1668</v>
      </c>
      <c r="F39" s="31" t="s">
        <v>174</v>
      </c>
      <c r="G39" s="32">
        <v>2</v>
      </c>
      <c r="H39" s="33">
        <v>0</v>
      </c>
      <c r="I39" s="34">
        <f>ROUND(ROUND(H39,2)*ROUND(G39,3),2)</f>
      </c>
      <c r="O39">
        <f>(I39*21)/100</f>
      </c>
      <c r="P39" t="s">
        <v>22</v>
      </c>
    </row>
    <row r="40" spans="1:5" ht="12.75">
      <c r="A40" s="35" t="s">
        <v>48</v>
      </c>
      <c r="E40" s="36" t="s">
        <v>1668</v>
      </c>
    </row>
    <row r="41" spans="1:5" ht="12.75">
      <c r="A41" s="37" t="s">
        <v>49</v>
      </c>
      <c r="E41" s="38" t="s">
        <v>45</v>
      </c>
    </row>
    <row r="42" spans="1:5" ht="12.75">
      <c r="A42" t="s">
        <v>50</v>
      </c>
      <c r="E42" s="36" t="s">
        <v>1668</v>
      </c>
    </row>
    <row r="43" spans="1:16" ht="12.75">
      <c r="A43" s="25" t="s">
        <v>43</v>
      </c>
      <c r="B43" s="29" t="s">
        <v>26</v>
      </c>
      <c r="C43" s="29" t="s">
        <v>1669</v>
      </c>
      <c r="D43" s="25" t="s">
        <v>45</v>
      </c>
      <c r="E43" s="30" t="s">
        <v>1670</v>
      </c>
      <c r="F43" s="31" t="s">
        <v>174</v>
      </c>
      <c r="G43" s="32">
        <v>8</v>
      </c>
      <c r="H43" s="33">
        <v>0</v>
      </c>
      <c r="I43" s="34">
        <f>ROUND(ROUND(H43,2)*ROUND(G43,3),2)</f>
      </c>
      <c r="O43">
        <f>(I43*21)/100</f>
      </c>
      <c r="P43" t="s">
        <v>22</v>
      </c>
    </row>
    <row r="44" spans="1:5" ht="12.75">
      <c r="A44" s="35" t="s">
        <v>48</v>
      </c>
      <c r="E44" s="36" t="s">
        <v>1670</v>
      </c>
    </row>
    <row r="45" spans="1:5" ht="12.75">
      <c r="A45" s="37" t="s">
        <v>49</v>
      </c>
      <c r="E45" s="38" t="s">
        <v>45</v>
      </c>
    </row>
    <row r="46" spans="1:5" ht="12.75">
      <c r="A46" t="s">
        <v>50</v>
      </c>
      <c r="E46" s="36" t="s">
        <v>1670</v>
      </c>
    </row>
    <row r="47" spans="1:18" ht="12.75" customHeight="1">
      <c r="A47" s="6" t="s">
        <v>41</v>
      </c>
      <c r="B47" s="6"/>
      <c r="C47" s="40" t="s">
        <v>2251</v>
      </c>
      <c r="D47" s="6"/>
      <c r="E47" s="27" t="s">
        <v>310</v>
      </c>
      <c r="F47" s="6"/>
      <c r="G47" s="6"/>
      <c r="H47" s="6"/>
      <c r="I47" s="41">
        <f>0+Q47</f>
      </c>
      <c r="O47">
        <f>0+R47</f>
      </c>
      <c r="Q47">
        <f>0+I48+I52+I56+I60+I64+I68+I72+I76+I80+I84+I88+I92</f>
      </c>
      <c r="R47">
        <f>0+O48+O52+O56+O60+O64+O68+O72+O76+O80+O84+O88+O92</f>
      </c>
    </row>
    <row r="48" spans="1:16" ht="25.5">
      <c r="A48" s="25" t="s">
        <v>43</v>
      </c>
      <c r="B48" s="29" t="s">
        <v>26</v>
      </c>
      <c r="C48" s="29" t="s">
        <v>1672</v>
      </c>
      <c r="D48" s="25" t="s">
        <v>45</v>
      </c>
      <c r="E48" s="30" t="s">
        <v>1673</v>
      </c>
      <c r="F48" s="31" t="s">
        <v>190</v>
      </c>
      <c r="G48" s="32">
        <v>3</v>
      </c>
      <c r="H48" s="33">
        <v>0</v>
      </c>
      <c r="I48" s="34">
        <f>ROUND(ROUND(H48,2)*ROUND(G48,3),2)</f>
      </c>
      <c r="O48">
        <f>(I48*21)/100</f>
      </c>
      <c r="P48" t="s">
        <v>22</v>
      </c>
    </row>
    <row r="49" spans="1:5" ht="25.5">
      <c r="A49" s="35" t="s">
        <v>48</v>
      </c>
      <c r="E49" s="36" t="s">
        <v>1673</v>
      </c>
    </row>
    <row r="50" spans="1:5" ht="12.75">
      <c r="A50" s="37" t="s">
        <v>49</v>
      </c>
      <c r="E50" s="38" t="s">
        <v>45</v>
      </c>
    </row>
    <row r="51" spans="1:5" ht="25.5">
      <c r="A51" t="s">
        <v>50</v>
      </c>
      <c r="E51" s="36" t="s">
        <v>1673</v>
      </c>
    </row>
    <row r="52" spans="1:16" ht="25.5">
      <c r="A52" s="25" t="s">
        <v>43</v>
      </c>
      <c r="B52" s="29" t="s">
        <v>26</v>
      </c>
      <c r="C52" s="29" t="s">
        <v>1674</v>
      </c>
      <c r="D52" s="25" t="s">
        <v>109</v>
      </c>
      <c r="E52" s="30" t="s">
        <v>1675</v>
      </c>
      <c r="F52" s="31" t="s">
        <v>1590</v>
      </c>
      <c r="G52" s="32">
        <v>5</v>
      </c>
      <c r="H52" s="33">
        <v>0</v>
      </c>
      <c r="I52" s="34">
        <f>ROUND(ROUND(H52,2)*ROUND(G52,3),2)</f>
      </c>
      <c r="O52">
        <f>(I52*21)/100</f>
      </c>
      <c r="P52" t="s">
        <v>22</v>
      </c>
    </row>
    <row r="53" spans="1:5" ht="25.5">
      <c r="A53" s="35" t="s">
        <v>48</v>
      </c>
      <c r="E53" s="36" t="s">
        <v>1675</v>
      </c>
    </row>
    <row r="54" spans="1:5" ht="12.75">
      <c r="A54" s="37" t="s">
        <v>49</v>
      </c>
      <c r="E54" s="38" t="s">
        <v>45</v>
      </c>
    </row>
    <row r="55" spans="1:5" ht="25.5">
      <c r="A55" t="s">
        <v>50</v>
      </c>
      <c r="E55" s="36" t="s">
        <v>1675</v>
      </c>
    </row>
    <row r="56" spans="1:16" ht="25.5">
      <c r="A56" s="25" t="s">
        <v>43</v>
      </c>
      <c r="B56" s="29" t="s">
        <v>26</v>
      </c>
      <c r="C56" s="29" t="s">
        <v>1674</v>
      </c>
      <c r="D56" s="25" t="s">
        <v>121</v>
      </c>
      <c r="E56" s="30" t="s">
        <v>1676</v>
      </c>
      <c r="F56" s="31" t="s">
        <v>1590</v>
      </c>
      <c r="G56" s="32">
        <v>4</v>
      </c>
      <c r="H56" s="33">
        <v>0</v>
      </c>
      <c r="I56" s="34">
        <f>ROUND(ROUND(H56,2)*ROUND(G56,3),2)</f>
      </c>
      <c r="O56">
        <f>(I56*21)/100</f>
      </c>
      <c r="P56" t="s">
        <v>22</v>
      </c>
    </row>
    <row r="57" spans="1:5" ht="25.5">
      <c r="A57" s="35" t="s">
        <v>48</v>
      </c>
      <c r="E57" s="36" t="s">
        <v>1676</v>
      </c>
    </row>
    <row r="58" spans="1:5" ht="12.75">
      <c r="A58" s="37" t="s">
        <v>49</v>
      </c>
      <c r="E58" s="38" t="s">
        <v>45</v>
      </c>
    </row>
    <row r="59" spans="1:5" ht="25.5">
      <c r="A59" t="s">
        <v>50</v>
      </c>
      <c r="E59" s="36" t="s">
        <v>1676</v>
      </c>
    </row>
    <row r="60" spans="1:16" ht="25.5">
      <c r="A60" s="25" t="s">
        <v>43</v>
      </c>
      <c r="B60" s="29" t="s">
        <v>26</v>
      </c>
      <c r="C60" s="29" t="s">
        <v>1674</v>
      </c>
      <c r="D60" s="25" t="s">
        <v>126</v>
      </c>
      <c r="E60" s="30" t="s">
        <v>1677</v>
      </c>
      <c r="F60" s="31" t="s">
        <v>1590</v>
      </c>
      <c r="G60" s="32">
        <v>20</v>
      </c>
      <c r="H60" s="33">
        <v>0</v>
      </c>
      <c r="I60" s="34">
        <f>ROUND(ROUND(H60,2)*ROUND(G60,3),2)</f>
      </c>
      <c r="O60">
        <f>(I60*21)/100</f>
      </c>
      <c r="P60" t="s">
        <v>22</v>
      </c>
    </row>
    <row r="61" spans="1:5" ht="25.5">
      <c r="A61" s="35" t="s">
        <v>48</v>
      </c>
      <c r="E61" s="36" t="s">
        <v>1677</v>
      </c>
    </row>
    <row r="62" spans="1:5" ht="12.75">
      <c r="A62" s="37" t="s">
        <v>49</v>
      </c>
      <c r="E62" s="38" t="s">
        <v>45</v>
      </c>
    </row>
    <row r="63" spans="1:5" ht="25.5">
      <c r="A63" t="s">
        <v>50</v>
      </c>
      <c r="E63" s="36" t="s">
        <v>1677</v>
      </c>
    </row>
    <row r="64" spans="1:16" ht="25.5">
      <c r="A64" s="25" t="s">
        <v>43</v>
      </c>
      <c r="B64" s="29" t="s">
        <v>26</v>
      </c>
      <c r="C64" s="29" t="s">
        <v>1674</v>
      </c>
      <c r="D64" s="25" t="s">
        <v>77</v>
      </c>
      <c r="E64" s="30" t="s">
        <v>1678</v>
      </c>
      <c r="F64" s="31" t="s">
        <v>1590</v>
      </c>
      <c r="G64" s="32">
        <v>60</v>
      </c>
      <c r="H64" s="33">
        <v>0</v>
      </c>
      <c r="I64" s="34">
        <f>ROUND(ROUND(H64,2)*ROUND(G64,3),2)</f>
      </c>
      <c r="O64">
        <f>(I64*21)/100</f>
      </c>
      <c r="P64" t="s">
        <v>22</v>
      </c>
    </row>
    <row r="65" spans="1:5" ht="25.5">
      <c r="A65" s="35" t="s">
        <v>48</v>
      </c>
      <c r="E65" s="36" t="s">
        <v>1678</v>
      </c>
    </row>
    <row r="66" spans="1:5" ht="12.75">
      <c r="A66" s="37" t="s">
        <v>49</v>
      </c>
      <c r="E66" s="38" t="s">
        <v>45</v>
      </c>
    </row>
    <row r="67" spans="1:5" ht="25.5">
      <c r="A67" t="s">
        <v>50</v>
      </c>
      <c r="E67" s="36" t="s">
        <v>1678</v>
      </c>
    </row>
    <row r="68" spans="1:16" ht="25.5">
      <c r="A68" s="25" t="s">
        <v>43</v>
      </c>
      <c r="B68" s="29" t="s">
        <v>26</v>
      </c>
      <c r="C68" s="29" t="s">
        <v>1674</v>
      </c>
      <c r="D68" s="25" t="s">
        <v>83</v>
      </c>
      <c r="E68" s="30" t="s">
        <v>1679</v>
      </c>
      <c r="F68" s="31" t="s">
        <v>1590</v>
      </c>
      <c r="G68" s="32">
        <v>15</v>
      </c>
      <c r="H68" s="33">
        <v>0</v>
      </c>
      <c r="I68" s="34">
        <f>ROUND(ROUND(H68,2)*ROUND(G68,3),2)</f>
      </c>
      <c r="O68">
        <f>(I68*21)/100</f>
      </c>
      <c r="P68" t="s">
        <v>22</v>
      </c>
    </row>
    <row r="69" spans="1:5" ht="25.5">
      <c r="A69" s="35" t="s">
        <v>48</v>
      </c>
      <c r="E69" s="36" t="s">
        <v>1679</v>
      </c>
    </row>
    <row r="70" spans="1:5" ht="12.75">
      <c r="A70" s="37" t="s">
        <v>49</v>
      </c>
      <c r="E70" s="38" t="s">
        <v>45</v>
      </c>
    </row>
    <row r="71" spans="1:5" ht="25.5">
      <c r="A71" t="s">
        <v>50</v>
      </c>
      <c r="E71" s="36" t="s">
        <v>1679</v>
      </c>
    </row>
    <row r="72" spans="1:16" ht="25.5">
      <c r="A72" s="25" t="s">
        <v>43</v>
      </c>
      <c r="B72" s="29" t="s">
        <v>26</v>
      </c>
      <c r="C72" s="29" t="s">
        <v>1674</v>
      </c>
      <c r="D72" s="25" t="s">
        <v>80</v>
      </c>
      <c r="E72" s="30" t="s">
        <v>1680</v>
      </c>
      <c r="F72" s="31" t="s">
        <v>1590</v>
      </c>
      <c r="G72" s="32">
        <v>20</v>
      </c>
      <c r="H72" s="33">
        <v>0</v>
      </c>
      <c r="I72" s="34">
        <f>ROUND(ROUND(H72,2)*ROUND(G72,3),2)</f>
      </c>
      <c r="O72">
        <f>(I72*21)/100</f>
      </c>
      <c r="P72" t="s">
        <v>22</v>
      </c>
    </row>
    <row r="73" spans="1:5" ht="25.5">
      <c r="A73" s="35" t="s">
        <v>48</v>
      </c>
      <c r="E73" s="36" t="s">
        <v>1680</v>
      </c>
    </row>
    <row r="74" spans="1:5" ht="12.75">
      <c r="A74" s="37" t="s">
        <v>49</v>
      </c>
      <c r="E74" s="38" t="s">
        <v>45</v>
      </c>
    </row>
    <row r="75" spans="1:5" ht="25.5">
      <c r="A75" t="s">
        <v>50</v>
      </c>
      <c r="E75" s="36" t="s">
        <v>1680</v>
      </c>
    </row>
    <row r="76" spans="1:16" ht="25.5">
      <c r="A76" s="25" t="s">
        <v>43</v>
      </c>
      <c r="B76" s="29" t="s">
        <v>26</v>
      </c>
      <c r="C76" s="29" t="s">
        <v>1674</v>
      </c>
      <c r="D76" s="25" t="s">
        <v>86</v>
      </c>
      <c r="E76" s="30" t="s">
        <v>1681</v>
      </c>
      <c r="F76" s="31" t="s">
        <v>1590</v>
      </c>
      <c r="G76" s="32">
        <v>9</v>
      </c>
      <c r="H76" s="33">
        <v>0</v>
      </c>
      <c r="I76" s="34">
        <f>ROUND(ROUND(H76,2)*ROUND(G76,3),2)</f>
      </c>
      <c r="O76">
        <f>(I76*21)/100</f>
      </c>
      <c r="P76" t="s">
        <v>22</v>
      </c>
    </row>
    <row r="77" spans="1:5" ht="25.5">
      <c r="A77" s="35" t="s">
        <v>48</v>
      </c>
      <c r="E77" s="36" t="s">
        <v>1681</v>
      </c>
    </row>
    <row r="78" spans="1:5" ht="12.75">
      <c r="A78" s="37" t="s">
        <v>49</v>
      </c>
      <c r="E78" s="38" t="s">
        <v>45</v>
      </c>
    </row>
    <row r="79" spans="1:5" ht="25.5">
      <c r="A79" t="s">
        <v>50</v>
      </c>
      <c r="E79" s="36" t="s">
        <v>1681</v>
      </c>
    </row>
    <row r="80" spans="1:16" ht="25.5">
      <c r="A80" s="25" t="s">
        <v>43</v>
      </c>
      <c r="B80" s="29" t="s">
        <v>26</v>
      </c>
      <c r="C80" s="29" t="s">
        <v>1674</v>
      </c>
      <c r="D80" s="25" t="s">
        <v>73</v>
      </c>
      <c r="E80" s="30" t="s">
        <v>1682</v>
      </c>
      <c r="F80" s="31" t="s">
        <v>1590</v>
      </c>
      <c r="G80" s="32">
        <v>10</v>
      </c>
      <c r="H80" s="33">
        <v>0</v>
      </c>
      <c r="I80" s="34">
        <f>ROUND(ROUND(H80,2)*ROUND(G80,3),2)</f>
      </c>
      <c r="O80">
        <f>(I80*21)/100</f>
      </c>
      <c r="P80" t="s">
        <v>22</v>
      </c>
    </row>
    <row r="81" spans="1:5" ht="25.5">
      <c r="A81" s="35" t="s">
        <v>48</v>
      </c>
      <c r="E81" s="36" t="s">
        <v>1682</v>
      </c>
    </row>
    <row r="82" spans="1:5" ht="12.75">
      <c r="A82" s="37" t="s">
        <v>49</v>
      </c>
      <c r="E82" s="38" t="s">
        <v>45</v>
      </c>
    </row>
    <row r="83" spans="1:5" ht="25.5">
      <c r="A83" t="s">
        <v>50</v>
      </c>
      <c r="E83" s="36" t="s">
        <v>1682</v>
      </c>
    </row>
    <row r="84" spans="1:16" ht="25.5">
      <c r="A84" s="25" t="s">
        <v>43</v>
      </c>
      <c r="B84" s="29" t="s">
        <v>26</v>
      </c>
      <c r="C84" s="29" t="s">
        <v>1674</v>
      </c>
      <c r="D84" s="25" t="s">
        <v>89</v>
      </c>
      <c r="E84" s="30" t="s">
        <v>1683</v>
      </c>
      <c r="F84" s="31" t="s">
        <v>1590</v>
      </c>
      <c r="G84" s="32">
        <v>2</v>
      </c>
      <c r="H84" s="33">
        <v>0</v>
      </c>
      <c r="I84" s="34">
        <f>ROUND(ROUND(H84,2)*ROUND(G84,3),2)</f>
      </c>
      <c r="O84">
        <f>(I84*21)/100</f>
      </c>
      <c r="P84" t="s">
        <v>22</v>
      </c>
    </row>
    <row r="85" spans="1:5" ht="25.5">
      <c r="A85" s="35" t="s">
        <v>48</v>
      </c>
      <c r="E85" s="36" t="s">
        <v>1683</v>
      </c>
    </row>
    <row r="86" spans="1:5" ht="12.75">
      <c r="A86" s="37" t="s">
        <v>49</v>
      </c>
      <c r="E86" s="38" t="s">
        <v>45</v>
      </c>
    </row>
    <row r="87" spans="1:5" ht="25.5">
      <c r="A87" t="s">
        <v>50</v>
      </c>
      <c r="E87" s="36" t="s">
        <v>1683</v>
      </c>
    </row>
    <row r="88" spans="1:16" ht="25.5">
      <c r="A88" s="25" t="s">
        <v>43</v>
      </c>
      <c r="B88" s="29" t="s">
        <v>26</v>
      </c>
      <c r="C88" s="29" t="s">
        <v>1684</v>
      </c>
      <c r="D88" s="25" t="s">
        <v>22</v>
      </c>
      <c r="E88" s="30" t="s">
        <v>1685</v>
      </c>
      <c r="F88" s="31" t="s">
        <v>1590</v>
      </c>
      <c r="G88" s="32">
        <v>10</v>
      </c>
      <c r="H88" s="33">
        <v>0</v>
      </c>
      <c r="I88" s="34">
        <f>ROUND(ROUND(H88,2)*ROUND(G88,3),2)</f>
      </c>
      <c r="O88">
        <f>(I88*21)/100</f>
      </c>
      <c r="P88" t="s">
        <v>22</v>
      </c>
    </row>
    <row r="89" spans="1:5" ht="25.5">
      <c r="A89" s="35" t="s">
        <v>48</v>
      </c>
      <c r="E89" s="36" t="s">
        <v>1685</v>
      </c>
    </row>
    <row r="90" spans="1:5" ht="12.75">
      <c r="A90" s="37" t="s">
        <v>49</v>
      </c>
      <c r="E90" s="38" t="s">
        <v>45</v>
      </c>
    </row>
    <row r="91" spans="1:5" ht="25.5">
      <c r="A91" t="s">
        <v>50</v>
      </c>
      <c r="E91" s="36" t="s">
        <v>1685</v>
      </c>
    </row>
    <row r="92" spans="1:16" ht="25.5">
      <c r="A92" s="25" t="s">
        <v>43</v>
      </c>
      <c r="B92" s="29" t="s">
        <v>26</v>
      </c>
      <c r="C92" s="29" t="s">
        <v>1684</v>
      </c>
      <c r="D92" s="25" t="s">
        <v>21</v>
      </c>
      <c r="E92" s="30" t="s">
        <v>1686</v>
      </c>
      <c r="F92" s="31" t="s">
        <v>1590</v>
      </c>
      <c r="G92" s="32">
        <v>6</v>
      </c>
      <c r="H92" s="33">
        <v>0</v>
      </c>
      <c r="I92" s="34">
        <f>ROUND(ROUND(H92,2)*ROUND(G92,3),2)</f>
      </c>
      <c r="O92">
        <f>(I92*21)/100</f>
      </c>
      <c r="P92" t="s">
        <v>22</v>
      </c>
    </row>
    <row r="93" spans="1:5" ht="25.5">
      <c r="A93" s="35" t="s">
        <v>48</v>
      </c>
      <c r="E93" s="36" t="s">
        <v>1686</v>
      </c>
    </row>
    <row r="94" spans="1:5" ht="12.75">
      <c r="A94" s="37" t="s">
        <v>49</v>
      </c>
      <c r="E94" s="38" t="s">
        <v>45</v>
      </c>
    </row>
    <row r="95" spans="1:5" ht="25.5">
      <c r="A95" t="s">
        <v>50</v>
      </c>
      <c r="E95" s="36" t="s">
        <v>1686</v>
      </c>
    </row>
    <row r="96" spans="1:18" ht="12.75" customHeight="1">
      <c r="A96" s="6" t="s">
        <v>41</v>
      </c>
      <c r="B96" s="6"/>
      <c r="C96" s="40" t="s">
        <v>2252</v>
      </c>
      <c r="D96" s="6"/>
      <c r="E96" s="27" t="s">
        <v>1688</v>
      </c>
      <c r="F96" s="6"/>
      <c r="G96" s="6"/>
      <c r="H96" s="6"/>
      <c r="I96" s="41">
        <f>0+Q96</f>
      </c>
      <c r="O96">
        <f>0+R96</f>
      </c>
      <c r="Q96">
        <f>0+I97</f>
      </c>
      <c r="R96">
        <f>0+O97</f>
      </c>
    </row>
    <row r="97" spans="1:16" ht="12.75">
      <c r="A97" s="25" t="s">
        <v>43</v>
      </c>
      <c r="B97" s="29" t="s">
        <v>26</v>
      </c>
      <c r="C97" s="29" t="s">
        <v>1689</v>
      </c>
      <c r="D97" s="25" t="s">
        <v>45</v>
      </c>
      <c r="E97" s="30" t="s">
        <v>1690</v>
      </c>
      <c r="F97" s="31" t="s">
        <v>174</v>
      </c>
      <c r="G97" s="32">
        <v>6</v>
      </c>
      <c r="H97" s="33">
        <v>0</v>
      </c>
      <c r="I97" s="34">
        <f>ROUND(ROUND(H97,2)*ROUND(G97,3),2)</f>
      </c>
      <c r="O97">
        <f>(I97*21)/100</f>
      </c>
      <c r="P97" t="s">
        <v>22</v>
      </c>
    </row>
    <row r="98" spans="1:5" ht="12.75">
      <c r="A98" s="35" t="s">
        <v>48</v>
      </c>
      <c r="E98" s="36" t="s">
        <v>1690</v>
      </c>
    </row>
    <row r="99" spans="1:5" ht="12.75">
      <c r="A99" s="37" t="s">
        <v>49</v>
      </c>
      <c r="E99" s="38" t="s">
        <v>45</v>
      </c>
    </row>
    <row r="100" spans="1:5" ht="12.75">
      <c r="A100" t="s">
        <v>50</v>
      </c>
      <c r="E100" s="36" t="s">
        <v>1690</v>
      </c>
    </row>
    <row r="101" spans="1:18" ht="12.75" customHeight="1">
      <c r="A101" s="6" t="s">
        <v>41</v>
      </c>
      <c r="B101" s="6"/>
      <c r="C101" s="40" t="s">
        <v>2253</v>
      </c>
      <c r="D101" s="6"/>
      <c r="E101" s="27" t="s">
        <v>1637</v>
      </c>
      <c r="F101" s="6"/>
      <c r="G101" s="6"/>
      <c r="H101" s="6"/>
      <c r="I101" s="41">
        <f>0+Q101</f>
      </c>
      <c r="O101">
        <f>0+R101</f>
      </c>
      <c r="Q101">
        <f>0+I102+I106+I110+I114</f>
      </c>
      <c r="R101">
        <f>0+O102+O106+O110+O114</f>
      </c>
    </row>
    <row r="102" spans="1:16" ht="12.75">
      <c r="A102" s="25" t="s">
        <v>43</v>
      </c>
      <c r="B102" s="29" t="s">
        <v>26</v>
      </c>
      <c r="C102" s="29" t="s">
        <v>1638</v>
      </c>
      <c r="D102" s="25" t="s">
        <v>45</v>
      </c>
      <c r="E102" s="30" t="s">
        <v>1639</v>
      </c>
      <c r="F102" s="31" t="s">
        <v>118</v>
      </c>
      <c r="G102" s="32">
        <v>1</v>
      </c>
      <c r="H102" s="33">
        <v>0</v>
      </c>
      <c r="I102" s="34">
        <f>ROUND(ROUND(H102,2)*ROUND(G102,3),2)</f>
      </c>
      <c r="O102">
        <f>(I102*21)/100</f>
      </c>
      <c r="P102" t="s">
        <v>22</v>
      </c>
    </row>
    <row r="103" spans="1:5" ht="12.75">
      <c r="A103" s="35" t="s">
        <v>48</v>
      </c>
      <c r="E103" s="36" t="s">
        <v>1639</v>
      </c>
    </row>
    <row r="104" spans="1:5" ht="12.75">
      <c r="A104" s="37" t="s">
        <v>49</v>
      </c>
      <c r="E104" s="38" t="s">
        <v>45</v>
      </c>
    </row>
    <row r="105" spans="1:5" ht="12.75">
      <c r="A105" t="s">
        <v>50</v>
      </c>
      <c r="E105" s="36" t="s">
        <v>1639</v>
      </c>
    </row>
    <row r="106" spans="1:16" ht="12.75">
      <c r="A106" s="25" t="s">
        <v>43</v>
      </c>
      <c r="B106" s="29" t="s">
        <v>26</v>
      </c>
      <c r="C106" s="29" t="s">
        <v>1692</v>
      </c>
      <c r="D106" s="25" t="s">
        <v>45</v>
      </c>
      <c r="E106" s="30" t="s">
        <v>1693</v>
      </c>
      <c r="F106" s="31" t="s">
        <v>118</v>
      </c>
      <c r="G106" s="32">
        <v>1</v>
      </c>
      <c r="H106" s="33">
        <v>0</v>
      </c>
      <c r="I106" s="34">
        <f>ROUND(ROUND(H106,2)*ROUND(G106,3),2)</f>
      </c>
      <c r="O106">
        <f>(I106*21)/100</f>
      </c>
      <c r="P106" t="s">
        <v>22</v>
      </c>
    </row>
    <row r="107" spans="1:5" ht="12.75">
      <c r="A107" s="35" t="s">
        <v>48</v>
      </c>
      <c r="E107" s="36" t="s">
        <v>1693</v>
      </c>
    </row>
    <row r="108" spans="1:5" ht="12.75">
      <c r="A108" s="37" t="s">
        <v>49</v>
      </c>
      <c r="E108" s="38" t="s">
        <v>45</v>
      </c>
    </row>
    <row r="109" spans="1:5" ht="12.75">
      <c r="A109" t="s">
        <v>50</v>
      </c>
      <c r="E109" s="36" t="s">
        <v>1693</v>
      </c>
    </row>
    <row r="110" spans="1:16" ht="12.75">
      <c r="A110" s="25" t="s">
        <v>43</v>
      </c>
      <c r="B110" s="29" t="s">
        <v>26</v>
      </c>
      <c r="C110" s="29" t="s">
        <v>1694</v>
      </c>
      <c r="D110" s="25" t="s">
        <v>45</v>
      </c>
      <c r="E110" s="30" t="s">
        <v>1695</v>
      </c>
      <c r="F110" s="31" t="s">
        <v>118</v>
      </c>
      <c r="G110" s="32">
        <v>1</v>
      </c>
      <c r="H110" s="33">
        <v>0</v>
      </c>
      <c r="I110" s="34">
        <f>ROUND(ROUND(H110,2)*ROUND(G110,3),2)</f>
      </c>
      <c r="O110">
        <f>(I110*21)/100</f>
      </c>
      <c r="P110" t="s">
        <v>22</v>
      </c>
    </row>
    <row r="111" spans="1:5" ht="12.75">
      <c r="A111" s="35" t="s">
        <v>48</v>
      </c>
      <c r="E111" s="36" t="s">
        <v>1695</v>
      </c>
    </row>
    <row r="112" spans="1:5" ht="12.75">
      <c r="A112" s="37" t="s">
        <v>49</v>
      </c>
      <c r="E112" s="38" t="s">
        <v>45</v>
      </c>
    </row>
    <row r="113" spans="1:5" ht="12.75">
      <c r="A113" t="s">
        <v>50</v>
      </c>
      <c r="E113" s="36" t="s">
        <v>1695</v>
      </c>
    </row>
    <row r="114" spans="1:16" ht="12.75">
      <c r="A114" s="25" t="s">
        <v>43</v>
      </c>
      <c r="B114" s="29" t="s">
        <v>26</v>
      </c>
      <c r="C114" s="29" t="s">
        <v>1696</v>
      </c>
      <c r="D114" s="25" t="s">
        <v>45</v>
      </c>
      <c r="E114" s="30" t="s">
        <v>1697</v>
      </c>
      <c r="F114" s="31" t="s">
        <v>118</v>
      </c>
      <c r="G114" s="32">
        <v>1</v>
      </c>
      <c r="H114" s="33">
        <v>0</v>
      </c>
      <c r="I114" s="34">
        <f>ROUND(ROUND(H114,2)*ROUND(G114,3),2)</f>
      </c>
      <c r="O114">
        <f>(I114*21)/100</f>
      </c>
      <c r="P114" t="s">
        <v>22</v>
      </c>
    </row>
    <row r="115" spans="1:5" ht="12.75">
      <c r="A115" s="35" t="s">
        <v>48</v>
      </c>
      <c r="E115" s="36" t="s">
        <v>1697</v>
      </c>
    </row>
    <row r="116" spans="1:5" ht="12.75">
      <c r="A116" s="37" t="s">
        <v>49</v>
      </c>
      <c r="E116" s="38" t="s">
        <v>45</v>
      </c>
    </row>
    <row r="117" spans="1:5" ht="12.75">
      <c r="A117" t="s">
        <v>50</v>
      </c>
      <c r="E117" s="36" t="s">
        <v>1697</v>
      </c>
    </row>
  </sheetData>
  <sheetProtection password="F57F"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0+O9+O42+O87+O108+O161+O238+O363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1698</v>
      </c>
      <c r="I3" s="42">
        <f>0+I9+I42+I87+I108+I161+I238+I363</f>
      </c>
      <c r="O3" t="s">
        <v>18</v>
      </c>
      <c r="P3" t="s">
        <v>22</v>
      </c>
    </row>
    <row r="4" spans="1:16" ht="15" customHeight="1">
      <c r="A4" t="s">
        <v>16</v>
      </c>
      <c r="B4" s="12" t="s">
        <v>338</v>
      </c>
      <c r="C4" s="13" t="s">
        <v>1808</v>
      </c>
      <c r="D4" s="1"/>
      <c r="E4" s="14" t="s">
        <v>1809</v>
      </c>
      <c r="F4" s="1"/>
      <c r="G4" s="1"/>
      <c r="H4" s="11"/>
      <c r="I4" s="11"/>
      <c r="O4" t="s">
        <v>19</v>
      </c>
      <c r="P4" t="s">
        <v>22</v>
      </c>
    </row>
    <row r="5" spans="1:16" ht="12.75" customHeight="1">
      <c r="A5" t="s">
        <v>341</v>
      </c>
      <c r="B5" s="16" t="s">
        <v>17</v>
      </c>
      <c r="C5" s="17" t="s">
        <v>1698</v>
      </c>
      <c r="D5" s="6"/>
      <c r="E5" s="18" t="s">
        <v>1699</v>
      </c>
      <c r="F5" s="6"/>
      <c r="G5" s="6"/>
      <c r="H5" s="6"/>
      <c r="I5" s="6"/>
      <c r="O5" t="s">
        <v>20</v>
      </c>
      <c r="P5" t="s">
        <v>22</v>
      </c>
    </row>
    <row r="6" spans="1:9" ht="12.75" customHeight="1">
      <c r="A6" s="15" t="s">
        <v>25</v>
      </c>
      <c r="B6" s="15" t="s">
        <v>27</v>
      </c>
      <c r="C6" s="15" t="s">
        <v>28</v>
      </c>
      <c r="D6" s="15" t="s">
        <v>29</v>
      </c>
      <c r="E6" s="15" t="s">
        <v>30</v>
      </c>
      <c r="F6" s="15" t="s">
        <v>32</v>
      </c>
      <c r="G6" s="15" t="s">
        <v>34</v>
      </c>
      <c r="H6" s="15" t="s">
        <v>36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37</v>
      </c>
      <c r="I7" s="15" t="s">
        <v>39</v>
      </c>
    </row>
    <row r="8" spans="1:9" ht="12.75" customHeight="1">
      <c r="A8" s="15" t="s">
        <v>26</v>
      </c>
      <c r="B8" s="15" t="s">
        <v>14</v>
      </c>
      <c r="C8" s="15" t="s">
        <v>22</v>
      </c>
      <c r="D8" s="15" t="s">
        <v>21</v>
      </c>
      <c r="E8" s="15" t="s">
        <v>31</v>
      </c>
      <c r="F8" s="15" t="s">
        <v>33</v>
      </c>
      <c r="G8" s="15" t="s">
        <v>35</v>
      </c>
      <c r="H8" s="15" t="s">
        <v>38</v>
      </c>
      <c r="I8" s="15" t="s">
        <v>40</v>
      </c>
    </row>
    <row r="9" spans="1:18" ht="12.75" customHeight="1">
      <c r="A9" s="19" t="s">
        <v>41</v>
      </c>
      <c r="B9" s="19"/>
      <c r="C9" s="26" t="s">
        <v>1701</v>
      </c>
      <c r="D9" s="19"/>
      <c r="E9" s="27" t="s">
        <v>1702</v>
      </c>
      <c r="F9" s="19"/>
      <c r="G9" s="19"/>
      <c r="H9" s="19"/>
      <c r="I9" s="28">
        <f>0+Q9</f>
      </c>
      <c r="O9">
        <f>0+R9</f>
      </c>
      <c r="Q9">
        <f>0+I10+I14+I18+I22+I26+I30+I34+I38</f>
      </c>
      <c r="R9">
        <f>0+O10+O14+O18+O22+O26+O30+O34+O38</f>
      </c>
    </row>
    <row r="10" spans="1:16" ht="25.5">
      <c r="A10" s="25" t="s">
        <v>43</v>
      </c>
      <c r="B10" s="29" t="s">
        <v>77</v>
      </c>
      <c r="C10" s="29" t="s">
        <v>77</v>
      </c>
      <c r="D10" s="25" t="s">
        <v>45</v>
      </c>
      <c r="E10" s="30" t="s">
        <v>1703</v>
      </c>
      <c r="F10" s="31" t="s">
        <v>61</v>
      </c>
      <c r="G10" s="32">
        <v>1</v>
      </c>
      <c r="H10" s="33">
        <v>0</v>
      </c>
      <c r="I10" s="34">
        <f>ROUND(ROUND(H10,2)*ROUND(G10,3),2)</f>
      </c>
      <c r="O10">
        <f>(I10*21)/100</f>
      </c>
      <c r="P10" t="s">
        <v>22</v>
      </c>
    </row>
    <row r="11" spans="1:5" ht="12.75">
      <c r="A11" s="35" t="s">
        <v>48</v>
      </c>
      <c r="E11" s="36" t="s">
        <v>45</v>
      </c>
    </row>
    <row r="12" spans="1:5" ht="12.75">
      <c r="A12" s="37" t="s">
        <v>49</v>
      </c>
      <c r="E12" s="38" t="s">
        <v>45</v>
      </c>
    </row>
    <row r="13" spans="1:5" ht="12.75">
      <c r="A13" t="s">
        <v>50</v>
      </c>
      <c r="E13" s="36" t="s">
        <v>45</v>
      </c>
    </row>
    <row r="14" spans="1:16" ht="38.25">
      <c r="A14" s="25" t="s">
        <v>43</v>
      </c>
      <c r="B14" s="29" t="s">
        <v>83</v>
      </c>
      <c r="C14" s="29" t="s">
        <v>83</v>
      </c>
      <c r="D14" s="25" t="s">
        <v>45</v>
      </c>
      <c r="E14" s="30" t="s">
        <v>1704</v>
      </c>
      <c r="F14" s="31" t="s">
        <v>61</v>
      </c>
      <c r="G14" s="32">
        <v>1</v>
      </c>
      <c r="H14" s="33">
        <v>0</v>
      </c>
      <c r="I14" s="34">
        <f>ROUND(ROUND(H14,2)*ROUND(G14,3),2)</f>
      </c>
      <c r="O14">
        <f>(I14*21)/100</f>
      </c>
      <c r="P14" t="s">
        <v>22</v>
      </c>
    </row>
    <row r="15" spans="1:5" ht="38.25">
      <c r="A15" s="35" t="s">
        <v>48</v>
      </c>
      <c r="E15" s="36" t="s">
        <v>1705</v>
      </c>
    </row>
    <row r="16" spans="1:5" ht="12.75">
      <c r="A16" s="37" t="s">
        <v>49</v>
      </c>
      <c r="E16" s="38" t="s">
        <v>45</v>
      </c>
    </row>
    <row r="17" spans="1:5" ht="12.75">
      <c r="A17" t="s">
        <v>50</v>
      </c>
      <c r="E17" s="36" t="s">
        <v>45</v>
      </c>
    </row>
    <row r="18" spans="1:16" ht="25.5">
      <c r="A18" s="25" t="s">
        <v>43</v>
      </c>
      <c r="B18" s="29" t="s">
        <v>80</v>
      </c>
      <c r="C18" s="29" t="s">
        <v>80</v>
      </c>
      <c r="D18" s="25" t="s">
        <v>45</v>
      </c>
      <c r="E18" s="30" t="s">
        <v>1706</v>
      </c>
      <c r="F18" s="31" t="s">
        <v>61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22</v>
      </c>
    </row>
    <row r="19" spans="1:5" ht="12.75">
      <c r="A19" s="35" t="s">
        <v>48</v>
      </c>
      <c r="E19" s="36" t="s">
        <v>45</v>
      </c>
    </row>
    <row r="20" spans="1:5" ht="12.75">
      <c r="A20" s="37" t="s">
        <v>49</v>
      </c>
      <c r="E20" s="38" t="s">
        <v>45</v>
      </c>
    </row>
    <row r="21" spans="1:5" ht="12.75">
      <c r="A21" t="s">
        <v>50</v>
      </c>
      <c r="E21" s="36" t="s">
        <v>45</v>
      </c>
    </row>
    <row r="22" spans="1:16" ht="12.75">
      <c r="A22" s="25" t="s">
        <v>43</v>
      </c>
      <c r="B22" s="29" t="s">
        <v>86</v>
      </c>
      <c r="C22" s="29" t="s">
        <v>86</v>
      </c>
      <c r="D22" s="25" t="s">
        <v>45</v>
      </c>
      <c r="E22" s="30" t="s">
        <v>1707</v>
      </c>
      <c r="F22" s="31" t="s">
        <v>61</v>
      </c>
      <c r="G22" s="32">
        <v>1</v>
      </c>
      <c r="H22" s="33">
        <v>0</v>
      </c>
      <c r="I22" s="34">
        <f>ROUND(ROUND(H22,2)*ROUND(G22,3),2)</f>
      </c>
      <c r="O22">
        <f>(I22*21)/100</f>
      </c>
      <c r="P22" t="s">
        <v>22</v>
      </c>
    </row>
    <row r="23" spans="1:5" ht="12.75">
      <c r="A23" s="35" t="s">
        <v>48</v>
      </c>
      <c r="E23" s="36" t="s">
        <v>45</v>
      </c>
    </row>
    <row r="24" spans="1:5" ht="12.75">
      <c r="A24" s="37" t="s">
        <v>49</v>
      </c>
      <c r="E24" s="38" t="s">
        <v>45</v>
      </c>
    </row>
    <row r="25" spans="1:5" ht="12.75">
      <c r="A25" t="s">
        <v>50</v>
      </c>
      <c r="E25" s="36" t="s">
        <v>45</v>
      </c>
    </row>
    <row r="26" spans="1:16" ht="12.75">
      <c r="A26" s="25" t="s">
        <v>43</v>
      </c>
      <c r="B26" s="29" t="s">
        <v>73</v>
      </c>
      <c r="C26" s="29" t="s">
        <v>73</v>
      </c>
      <c r="D26" s="25" t="s">
        <v>45</v>
      </c>
      <c r="E26" s="30" t="s">
        <v>1708</v>
      </c>
      <c r="F26" s="31" t="s">
        <v>118</v>
      </c>
      <c r="G26" s="32">
        <v>1</v>
      </c>
      <c r="H26" s="33">
        <v>0</v>
      </c>
      <c r="I26" s="34">
        <f>ROUND(ROUND(H26,2)*ROUND(G26,3),2)</f>
      </c>
      <c r="O26">
        <f>(I26*21)/100</f>
      </c>
      <c r="P26" t="s">
        <v>22</v>
      </c>
    </row>
    <row r="27" spans="1:5" ht="12.75">
      <c r="A27" s="35" t="s">
        <v>48</v>
      </c>
      <c r="E27" s="36" t="s">
        <v>45</v>
      </c>
    </row>
    <row r="28" spans="1:5" ht="12.75">
      <c r="A28" s="37" t="s">
        <v>49</v>
      </c>
      <c r="E28" s="38" t="s">
        <v>45</v>
      </c>
    </row>
    <row r="29" spans="1:5" ht="12.75">
      <c r="A29" t="s">
        <v>50</v>
      </c>
      <c r="E29" s="36" t="s">
        <v>45</v>
      </c>
    </row>
    <row r="30" spans="1:16" ht="12.75">
      <c r="A30" s="25" t="s">
        <v>43</v>
      </c>
      <c r="B30" s="29" t="s">
        <v>89</v>
      </c>
      <c r="C30" s="29" t="s">
        <v>89</v>
      </c>
      <c r="D30" s="25" t="s">
        <v>45</v>
      </c>
      <c r="E30" s="30" t="s">
        <v>1709</v>
      </c>
      <c r="F30" s="31" t="s">
        <v>2254</v>
      </c>
      <c r="G30" s="32">
        <v>1</v>
      </c>
      <c r="H30" s="33">
        <v>0</v>
      </c>
      <c r="I30" s="34">
        <f>ROUND(ROUND(H30,2)*ROUND(G30,3),2)</f>
      </c>
      <c r="O30">
        <f>(I30*21)/100</f>
      </c>
      <c r="P30" t="s">
        <v>22</v>
      </c>
    </row>
    <row r="31" spans="1:5" ht="12.75">
      <c r="A31" s="35" t="s">
        <v>48</v>
      </c>
      <c r="E31" s="36" t="s">
        <v>45</v>
      </c>
    </row>
    <row r="32" spans="1:5" ht="12.75">
      <c r="A32" s="37" t="s">
        <v>49</v>
      </c>
      <c r="E32" s="38" t="s">
        <v>45</v>
      </c>
    </row>
    <row r="33" spans="1:5" ht="12.75">
      <c r="A33" t="s">
        <v>50</v>
      </c>
      <c r="E33" s="36" t="s">
        <v>45</v>
      </c>
    </row>
    <row r="34" spans="1:16" ht="12.75">
      <c r="A34" s="25" t="s">
        <v>43</v>
      </c>
      <c r="B34" s="29" t="s">
        <v>292</v>
      </c>
      <c r="C34" s="29" t="s">
        <v>292</v>
      </c>
      <c r="D34" s="25" t="s">
        <v>45</v>
      </c>
      <c r="E34" s="30" t="s">
        <v>1710</v>
      </c>
      <c r="F34" s="31" t="s">
        <v>118</v>
      </c>
      <c r="G34" s="32">
        <v>1</v>
      </c>
      <c r="H34" s="33">
        <v>0</v>
      </c>
      <c r="I34" s="34">
        <f>ROUND(ROUND(H34,2)*ROUND(G34,3),2)</f>
      </c>
      <c r="O34">
        <f>(I34*21)/100</f>
      </c>
      <c r="P34" t="s">
        <v>22</v>
      </c>
    </row>
    <row r="35" spans="1:5" ht="12.75">
      <c r="A35" s="35" t="s">
        <v>48</v>
      </c>
      <c r="E35" s="36" t="s">
        <v>45</v>
      </c>
    </row>
    <row r="36" spans="1:5" ht="12.75">
      <c r="A36" s="37" t="s">
        <v>49</v>
      </c>
      <c r="E36" s="38" t="s">
        <v>45</v>
      </c>
    </row>
    <row r="37" spans="1:5" ht="12.75">
      <c r="A37" t="s">
        <v>50</v>
      </c>
      <c r="E37" s="36" t="s">
        <v>45</v>
      </c>
    </row>
    <row r="38" spans="1:16" ht="12.75">
      <c r="A38" s="25" t="s">
        <v>43</v>
      </c>
      <c r="B38" s="29" t="s">
        <v>301</v>
      </c>
      <c r="C38" s="29" t="s">
        <v>301</v>
      </c>
      <c r="D38" s="25" t="s">
        <v>45</v>
      </c>
      <c r="E38" s="30" t="s">
        <v>1711</v>
      </c>
      <c r="F38" s="31" t="s">
        <v>118</v>
      </c>
      <c r="G38" s="32">
        <v>1</v>
      </c>
      <c r="H38" s="33">
        <v>0</v>
      </c>
      <c r="I38" s="34">
        <f>ROUND(ROUND(H38,2)*ROUND(G38,3),2)</f>
      </c>
      <c r="O38">
        <f>(I38*21)/100</f>
      </c>
      <c r="P38" t="s">
        <v>22</v>
      </c>
    </row>
    <row r="39" spans="1:5" ht="12.75">
      <c r="A39" s="35" t="s">
        <v>48</v>
      </c>
      <c r="E39" s="36" t="s">
        <v>45</v>
      </c>
    </row>
    <row r="40" spans="1:5" ht="12.75">
      <c r="A40" s="37" t="s">
        <v>49</v>
      </c>
      <c r="E40" s="38" t="s">
        <v>45</v>
      </c>
    </row>
    <row r="41" spans="1:5" ht="12.75">
      <c r="A41" t="s">
        <v>50</v>
      </c>
      <c r="E41" s="36" t="s">
        <v>45</v>
      </c>
    </row>
    <row r="42" spans="1:18" ht="12.75" customHeight="1">
      <c r="A42" s="6" t="s">
        <v>41</v>
      </c>
      <c r="B42" s="6"/>
      <c r="C42" s="40" t="s">
        <v>1712</v>
      </c>
      <c r="D42" s="6"/>
      <c r="E42" s="27" t="s">
        <v>1713</v>
      </c>
      <c r="F42" s="6"/>
      <c r="G42" s="6"/>
      <c r="H42" s="6"/>
      <c r="I42" s="41">
        <f>0+Q42</f>
      </c>
      <c r="O42">
        <f>0+R42</f>
      </c>
      <c r="Q42">
        <f>0+I43+I47+I51+I55+I59+I63+I67+I71+I75+I79+I83</f>
      </c>
      <c r="R42">
        <f>0+O43+O47+O51+O55+O59+O63+O67+O71+O75+O79+O83</f>
      </c>
    </row>
    <row r="43" spans="1:16" ht="38.25">
      <c r="A43" s="25" t="s">
        <v>43</v>
      </c>
      <c r="B43" s="29" t="s">
        <v>549</v>
      </c>
      <c r="C43" s="29" t="s">
        <v>549</v>
      </c>
      <c r="D43" s="25" t="s">
        <v>45</v>
      </c>
      <c r="E43" s="30" t="s">
        <v>1714</v>
      </c>
      <c r="F43" s="31" t="s">
        <v>118</v>
      </c>
      <c r="G43" s="32">
        <v>1</v>
      </c>
      <c r="H43" s="33">
        <v>0</v>
      </c>
      <c r="I43" s="34">
        <f>ROUND(ROUND(H43,2)*ROUND(G43,3),2)</f>
      </c>
      <c r="O43">
        <f>(I43*21)/100</f>
      </c>
      <c r="P43" t="s">
        <v>22</v>
      </c>
    </row>
    <row r="44" spans="1:5" ht="38.25">
      <c r="A44" s="35" t="s">
        <v>48</v>
      </c>
      <c r="E44" s="36" t="s">
        <v>1715</v>
      </c>
    </row>
    <row r="45" spans="1:5" ht="12.75">
      <c r="A45" s="37" t="s">
        <v>49</v>
      </c>
      <c r="E45" s="38" t="s">
        <v>45</v>
      </c>
    </row>
    <row r="46" spans="1:5" ht="12.75">
      <c r="A46" t="s">
        <v>50</v>
      </c>
      <c r="E46" s="36" t="s">
        <v>45</v>
      </c>
    </row>
    <row r="47" spans="1:16" ht="38.25">
      <c r="A47" s="25" t="s">
        <v>43</v>
      </c>
      <c r="B47" s="29" t="s">
        <v>553</v>
      </c>
      <c r="C47" s="29" t="s">
        <v>553</v>
      </c>
      <c r="D47" s="25" t="s">
        <v>45</v>
      </c>
      <c r="E47" s="30" t="s">
        <v>1716</v>
      </c>
      <c r="F47" s="31" t="s">
        <v>118</v>
      </c>
      <c r="G47" s="32">
        <v>0</v>
      </c>
      <c r="H47" s="33">
        <v>0</v>
      </c>
      <c r="I47" s="34">
        <f>ROUND(ROUND(H47,2)*ROUND(G47,3),2)</f>
      </c>
      <c r="O47">
        <f>(I47*21)/100</f>
      </c>
      <c r="P47" t="s">
        <v>22</v>
      </c>
    </row>
    <row r="48" spans="1:5" ht="38.25">
      <c r="A48" s="35" t="s">
        <v>48</v>
      </c>
      <c r="E48" s="36" t="s">
        <v>1717</v>
      </c>
    </row>
    <row r="49" spans="1:5" ht="12.75">
      <c r="A49" s="37" t="s">
        <v>49</v>
      </c>
      <c r="E49" s="38" t="s">
        <v>45</v>
      </c>
    </row>
    <row r="50" spans="1:5" ht="12.75">
      <c r="A50" t="s">
        <v>50</v>
      </c>
      <c r="E50" s="36" t="s">
        <v>45</v>
      </c>
    </row>
    <row r="51" spans="1:16" ht="38.25">
      <c r="A51" s="25" t="s">
        <v>43</v>
      </c>
      <c r="B51" s="29" t="s">
        <v>557</v>
      </c>
      <c r="C51" s="29" t="s">
        <v>557</v>
      </c>
      <c r="D51" s="25" t="s">
        <v>45</v>
      </c>
      <c r="E51" s="30" t="s">
        <v>1718</v>
      </c>
      <c r="F51" s="31" t="s">
        <v>118</v>
      </c>
      <c r="G51" s="32">
        <v>1</v>
      </c>
      <c r="H51" s="33">
        <v>0</v>
      </c>
      <c r="I51" s="34">
        <f>ROUND(ROUND(H51,2)*ROUND(G51,3),2)</f>
      </c>
      <c r="O51">
        <f>(I51*21)/100</f>
      </c>
      <c r="P51" t="s">
        <v>22</v>
      </c>
    </row>
    <row r="52" spans="1:5" ht="25.5">
      <c r="A52" s="35" t="s">
        <v>48</v>
      </c>
      <c r="E52" s="36" t="s">
        <v>1719</v>
      </c>
    </row>
    <row r="53" spans="1:5" ht="12.75">
      <c r="A53" s="37" t="s">
        <v>49</v>
      </c>
      <c r="E53" s="38" t="s">
        <v>45</v>
      </c>
    </row>
    <row r="54" spans="1:5" ht="12.75">
      <c r="A54" t="s">
        <v>50</v>
      </c>
      <c r="E54" s="36" t="s">
        <v>45</v>
      </c>
    </row>
    <row r="55" spans="1:16" ht="25.5">
      <c r="A55" s="25" t="s">
        <v>43</v>
      </c>
      <c r="B55" s="29" t="s">
        <v>560</v>
      </c>
      <c r="C55" s="29" t="s">
        <v>560</v>
      </c>
      <c r="D55" s="25" t="s">
        <v>45</v>
      </c>
      <c r="E55" s="30" t="s">
        <v>1720</v>
      </c>
      <c r="F55" s="31" t="s">
        <v>118</v>
      </c>
      <c r="G55" s="32">
        <v>1</v>
      </c>
      <c r="H55" s="33">
        <v>0</v>
      </c>
      <c r="I55" s="34">
        <f>ROUND(ROUND(H55,2)*ROUND(G55,3),2)</f>
      </c>
      <c r="O55">
        <f>(I55*21)/100</f>
      </c>
      <c r="P55" t="s">
        <v>22</v>
      </c>
    </row>
    <row r="56" spans="1:5" ht="12.75">
      <c r="A56" s="35" t="s">
        <v>48</v>
      </c>
      <c r="E56" s="36" t="s">
        <v>45</v>
      </c>
    </row>
    <row r="57" spans="1:5" ht="12.75">
      <c r="A57" s="37" t="s">
        <v>49</v>
      </c>
      <c r="E57" s="38" t="s">
        <v>45</v>
      </c>
    </row>
    <row r="58" spans="1:5" ht="12.75">
      <c r="A58" t="s">
        <v>50</v>
      </c>
      <c r="E58" s="36" t="s">
        <v>45</v>
      </c>
    </row>
    <row r="59" spans="1:16" ht="12.75">
      <c r="A59" s="25" t="s">
        <v>43</v>
      </c>
      <c r="B59" s="29" t="s">
        <v>541</v>
      </c>
      <c r="C59" s="29" t="s">
        <v>541</v>
      </c>
      <c r="D59" s="25" t="s">
        <v>45</v>
      </c>
      <c r="E59" s="30" t="s">
        <v>1721</v>
      </c>
      <c r="F59" s="31" t="s">
        <v>118</v>
      </c>
      <c r="G59" s="32">
        <v>12</v>
      </c>
      <c r="H59" s="33">
        <v>0</v>
      </c>
      <c r="I59" s="34">
        <f>ROUND(ROUND(H59,2)*ROUND(G59,3),2)</f>
      </c>
      <c r="O59">
        <f>(I59*21)/100</f>
      </c>
      <c r="P59" t="s">
        <v>22</v>
      </c>
    </row>
    <row r="60" spans="1:5" ht="12.75">
      <c r="A60" s="35" t="s">
        <v>48</v>
      </c>
      <c r="E60" s="36" t="s">
        <v>45</v>
      </c>
    </row>
    <row r="61" spans="1:5" ht="12.75">
      <c r="A61" s="37" t="s">
        <v>49</v>
      </c>
      <c r="E61" s="38" t="s">
        <v>45</v>
      </c>
    </row>
    <row r="62" spans="1:5" ht="12.75">
      <c r="A62" t="s">
        <v>50</v>
      </c>
      <c r="E62" s="36" t="s">
        <v>45</v>
      </c>
    </row>
    <row r="63" spans="1:16" ht="12.75">
      <c r="A63" s="25" t="s">
        <v>43</v>
      </c>
      <c r="B63" s="29" t="s">
        <v>510</v>
      </c>
      <c r="C63" s="29" t="s">
        <v>510</v>
      </c>
      <c r="D63" s="25" t="s">
        <v>45</v>
      </c>
      <c r="E63" s="30" t="s">
        <v>1722</v>
      </c>
      <c r="F63" s="31" t="s">
        <v>118</v>
      </c>
      <c r="G63" s="32">
        <v>12</v>
      </c>
      <c r="H63" s="33">
        <v>0</v>
      </c>
      <c r="I63" s="34">
        <f>ROUND(ROUND(H63,2)*ROUND(G63,3),2)</f>
      </c>
      <c r="O63">
        <f>(I63*21)/100</f>
      </c>
      <c r="P63" t="s">
        <v>22</v>
      </c>
    </row>
    <row r="64" spans="1:5" ht="12.75">
      <c r="A64" s="35" t="s">
        <v>48</v>
      </c>
      <c r="E64" s="36" t="s">
        <v>45</v>
      </c>
    </row>
    <row r="65" spans="1:5" ht="12.75">
      <c r="A65" s="37" t="s">
        <v>49</v>
      </c>
      <c r="E65" s="38" t="s">
        <v>45</v>
      </c>
    </row>
    <row r="66" spans="1:5" ht="12.75">
      <c r="A66" t="s">
        <v>50</v>
      </c>
      <c r="E66" s="36" t="s">
        <v>45</v>
      </c>
    </row>
    <row r="67" spans="1:16" ht="12.75">
      <c r="A67" s="25" t="s">
        <v>43</v>
      </c>
      <c r="B67" s="29" t="s">
        <v>514</v>
      </c>
      <c r="C67" s="29" t="s">
        <v>514</v>
      </c>
      <c r="D67" s="25" t="s">
        <v>45</v>
      </c>
      <c r="E67" s="30" t="s">
        <v>1723</v>
      </c>
      <c r="F67" s="31" t="s">
        <v>118</v>
      </c>
      <c r="G67" s="32">
        <v>12</v>
      </c>
      <c r="H67" s="33">
        <v>0</v>
      </c>
      <c r="I67" s="34">
        <f>ROUND(ROUND(H67,2)*ROUND(G67,3),2)</f>
      </c>
      <c r="O67">
        <f>(I67*21)/100</f>
      </c>
      <c r="P67" t="s">
        <v>22</v>
      </c>
    </row>
    <row r="68" spans="1:5" ht="12.75">
      <c r="A68" s="35" t="s">
        <v>48</v>
      </c>
      <c r="E68" s="36" t="s">
        <v>45</v>
      </c>
    </row>
    <row r="69" spans="1:5" ht="12.75">
      <c r="A69" s="37" t="s">
        <v>49</v>
      </c>
      <c r="E69" s="38" t="s">
        <v>45</v>
      </c>
    </row>
    <row r="70" spans="1:5" ht="12.75">
      <c r="A70" t="s">
        <v>50</v>
      </c>
      <c r="E70" s="36" t="s">
        <v>45</v>
      </c>
    </row>
    <row r="71" spans="1:16" ht="12.75">
      <c r="A71" s="25" t="s">
        <v>43</v>
      </c>
      <c r="B71" s="29" t="s">
        <v>518</v>
      </c>
      <c r="C71" s="29" t="s">
        <v>518</v>
      </c>
      <c r="D71" s="25" t="s">
        <v>45</v>
      </c>
      <c r="E71" s="30" t="s">
        <v>1724</v>
      </c>
      <c r="F71" s="31" t="s">
        <v>118</v>
      </c>
      <c r="G71" s="32">
        <v>1</v>
      </c>
      <c r="H71" s="33">
        <v>0</v>
      </c>
      <c r="I71" s="34">
        <f>ROUND(ROUND(H71,2)*ROUND(G71,3),2)</f>
      </c>
      <c r="O71">
        <f>(I71*21)/100</f>
      </c>
      <c r="P71" t="s">
        <v>22</v>
      </c>
    </row>
    <row r="72" spans="1:5" ht="12.75">
      <c r="A72" s="35" t="s">
        <v>48</v>
      </c>
      <c r="E72" s="36" t="s">
        <v>45</v>
      </c>
    </row>
    <row r="73" spans="1:5" ht="12.75">
      <c r="A73" s="37" t="s">
        <v>49</v>
      </c>
      <c r="E73" s="38" t="s">
        <v>45</v>
      </c>
    </row>
    <row r="74" spans="1:5" ht="12.75">
      <c r="A74" t="s">
        <v>50</v>
      </c>
      <c r="E74" s="36" t="s">
        <v>45</v>
      </c>
    </row>
    <row r="75" spans="1:16" ht="12.75">
      <c r="A75" s="25" t="s">
        <v>43</v>
      </c>
      <c r="B75" s="29" t="s">
        <v>523</v>
      </c>
      <c r="C75" s="29" t="s">
        <v>523</v>
      </c>
      <c r="D75" s="25" t="s">
        <v>45</v>
      </c>
      <c r="E75" s="30" t="s">
        <v>1709</v>
      </c>
      <c r="F75" s="31" t="s">
        <v>118</v>
      </c>
      <c r="G75" s="32">
        <v>1</v>
      </c>
      <c r="H75" s="33">
        <v>0</v>
      </c>
      <c r="I75" s="34">
        <f>ROUND(ROUND(H75,2)*ROUND(G75,3),2)</f>
      </c>
      <c r="O75">
        <f>(I75*21)/100</f>
      </c>
      <c r="P75" t="s">
        <v>22</v>
      </c>
    </row>
    <row r="76" spans="1:5" ht="12.75">
      <c r="A76" s="35" t="s">
        <v>48</v>
      </c>
      <c r="E76" s="36" t="s">
        <v>45</v>
      </c>
    </row>
    <row r="77" spans="1:5" ht="12.75">
      <c r="A77" s="37" t="s">
        <v>49</v>
      </c>
      <c r="E77" s="38" t="s">
        <v>45</v>
      </c>
    </row>
    <row r="78" spans="1:5" ht="12.75">
      <c r="A78" t="s">
        <v>50</v>
      </c>
      <c r="E78" s="36" t="s">
        <v>45</v>
      </c>
    </row>
    <row r="79" spans="1:16" ht="12.75">
      <c r="A79" s="25" t="s">
        <v>43</v>
      </c>
      <c r="B79" s="29" t="s">
        <v>526</v>
      </c>
      <c r="C79" s="29" t="s">
        <v>526</v>
      </c>
      <c r="D79" s="25" t="s">
        <v>45</v>
      </c>
      <c r="E79" s="30" t="s">
        <v>1725</v>
      </c>
      <c r="F79" s="31" t="s">
        <v>118</v>
      </c>
      <c r="G79" s="32">
        <v>1</v>
      </c>
      <c r="H79" s="33">
        <v>0</v>
      </c>
      <c r="I79" s="34">
        <f>ROUND(ROUND(H79,2)*ROUND(G79,3),2)</f>
      </c>
      <c r="O79">
        <f>(I79*21)/100</f>
      </c>
      <c r="P79" t="s">
        <v>22</v>
      </c>
    </row>
    <row r="80" spans="1:5" ht="12.75">
      <c r="A80" s="35" t="s">
        <v>48</v>
      </c>
      <c r="E80" s="36" t="s">
        <v>45</v>
      </c>
    </row>
    <row r="81" spans="1:5" ht="12.75">
      <c r="A81" s="37" t="s">
        <v>49</v>
      </c>
      <c r="E81" s="38" t="s">
        <v>45</v>
      </c>
    </row>
    <row r="82" spans="1:5" ht="12.75">
      <c r="A82" t="s">
        <v>50</v>
      </c>
      <c r="E82" s="36" t="s">
        <v>45</v>
      </c>
    </row>
    <row r="83" spans="1:16" ht="12.75">
      <c r="A83" s="25" t="s">
        <v>43</v>
      </c>
      <c r="B83" s="29" t="s">
        <v>530</v>
      </c>
      <c r="C83" s="29" t="s">
        <v>530</v>
      </c>
      <c r="D83" s="25" t="s">
        <v>45</v>
      </c>
      <c r="E83" s="30" t="s">
        <v>1711</v>
      </c>
      <c r="F83" s="31" t="s">
        <v>118</v>
      </c>
      <c r="G83" s="32">
        <v>1</v>
      </c>
      <c r="H83" s="33">
        <v>0</v>
      </c>
      <c r="I83" s="34">
        <f>ROUND(ROUND(H83,2)*ROUND(G83,3),2)</f>
      </c>
      <c r="O83">
        <f>(I83*21)/100</f>
      </c>
      <c r="P83" t="s">
        <v>22</v>
      </c>
    </row>
    <row r="84" spans="1:5" ht="12.75">
      <c r="A84" s="35" t="s">
        <v>48</v>
      </c>
      <c r="E84" s="36" t="s">
        <v>45</v>
      </c>
    </row>
    <row r="85" spans="1:5" ht="12.75">
      <c r="A85" s="37" t="s">
        <v>49</v>
      </c>
      <c r="E85" s="38" t="s">
        <v>45</v>
      </c>
    </row>
    <row r="86" spans="1:5" ht="12.75">
      <c r="A86" t="s">
        <v>50</v>
      </c>
      <c r="E86" s="36" t="s">
        <v>45</v>
      </c>
    </row>
    <row r="87" spans="1:18" ht="12.75" customHeight="1">
      <c r="A87" s="6" t="s">
        <v>41</v>
      </c>
      <c r="B87" s="6"/>
      <c r="C87" s="40" t="s">
        <v>1726</v>
      </c>
      <c r="D87" s="6"/>
      <c r="E87" s="27" t="s">
        <v>1727</v>
      </c>
      <c r="F87" s="6"/>
      <c r="G87" s="6"/>
      <c r="H87" s="6"/>
      <c r="I87" s="41">
        <f>0+Q87</f>
      </c>
      <c r="O87">
        <f>0+R87</f>
      </c>
      <c r="Q87">
        <f>0+I88+I92+I96+I100+I104</f>
      </c>
      <c r="R87">
        <f>0+O88+O92+O96+O100+O104</f>
      </c>
    </row>
    <row r="88" spans="1:16" ht="12.75">
      <c r="A88" s="25" t="s">
        <v>43</v>
      </c>
      <c r="B88" s="29" t="s">
        <v>283</v>
      </c>
      <c r="C88" s="29" t="s">
        <v>283</v>
      </c>
      <c r="D88" s="25" t="s">
        <v>45</v>
      </c>
      <c r="E88" s="30" t="s">
        <v>1728</v>
      </c>
      <c r="F88" s="31" t="s">
        <v>118</v>
      </c>
      <c r="G88" s="32">
        <v>24</v>
      </c>
      <c r="H88" s="33">
        <v>0</v>
      </c>
      <c r="I88" s="34">
        <f>ROUND(ROUND(H88,2)*ROUND(G88,3),2)</f>
      </c>
      <c r="O88">
        <f>(I88*21)/100</f>
      </c>
      <c r="P88" t="s">
        <v>22</v>
      </c>
    </row>
    <row r="89" spans="1:5" ht="12.75">
      <c r="A89" s="35" t="s">
        <v>48</v>
      </c>
      <c r="E89" s="36" t="s">
        <v>45</v>
      </c>
    </row>
    <row r="90" spans="1:5" ht="12.75">
      <c r="A90" s="37" t="s">
        <v>49</v>
      </c>
      <c r="E90" s="38" t="s">
        <v>45</v>
      </c>
    </row>
    <row r="91" spans="1:5" ht="12.75">
      <c r="A91" t="s">
        <v>50</v>
      </c>
      <c r="E91" s="36" t="s">
        <v>45</v>
      </c>
    </row>
    <row r="92" spans="1:16" ht="12.75">
      <c r="A92" s="25" t="s">
        <v>43</v>
      </c>
      <c r="B92" s="29" t="s">
        <v>272</v>
      </c>
      <c r="C92" s="29" t="s">
        <v>272</v>
      </c>
      <c r="D92" s="25" t="s">
        <v>45</v>
      </c>
      <c r="E92" s="30" t="s">
        <v>1708</v>
      </c>
      <c r="F92" s="31" t="s">
        <v>118</v>
      </c>
      <c r="G92" s="32">
        <v>1</v>
      </c>
      <c r="H92" s="33">
        <v>0</v>
      </c>
      <c r="I92" s="34">
        <f>ROUND(ROUND(H92,2)*ROUND(G92,3),2)</f>
      </c>
      <c r="O92">
        <f>(I92*21)/100</f>
      </c>
      <c r="P92" t="s">
        <v>22</v>
      </c>
    </row>
    <row r="93" spans="1:5" ht="12.75">
      <c r="A93" s="35" t="s">
        <v>48</v>
      </c>
      <c r="E93" s="36" t="s">
        <v>45</v>
      </c>
    </row>
    <row r="94" spans="1:5" ht="12.75">
      <c r="A94" s="37" t="s">
        <v>49</v>
      </c>
      <c r="E94" s="38" t="s">
        <v>45</v>
      </c>
    </row>
    <row r="95" spans="1:5" ht="12.75">
      <c r="A95" t="s">
        <v>50</v>
      </c>
      <c r="E95" s="36" t="s">
        <v>45</v>
      </c>
    </row>
    <row r="96" spans="1:16" ht="12.75">
      <c r="A96" s="25" t="s">
        <v>43</v>
      </c>
      <c r="B96" s="29" t="s">
        <v>266</v>
      </c>
      <c r="C96" s="29" t="s">
        <v>266</v>
      </c>
      <c r="D96" s="25" t="s">
        <v>45</v>
      </c>
      <c r="E96" s="30" t="s">
        <v>1729</v>
      </c>
      <c r="F96" s="31" t="s">
        <v>118</v>
      </c>
      <c r="G96" s="32">
        <v>1</v>
      </c>
      <c r="H96" s="33">
        <v>0</v>
      </c>
      <c r="I96" s="34">
        <f>ROUND(ROUND(H96,2)*ROUND(G96,3),2)</f>
      </c>
      <c r="O96">
        <f>(I96*21)/100</f>
      </c>
      <c r="P96" t="s">
        <v>22</v>
      </c>
    </row>
    <row r="97" spans="1:5" ht="12.75">
      <c r="A97" s="35" t="s">
        <v>48</v>
      </c>
      <c r="E97" s="36" t="s">
        <v>45</v>
      </c>
    </row>
    <row r="98" spans="1:5" ht="12.75">
      <c r="A98" s="37" t="s">
        <v>49</v>
      </c>
      <c r="E98" s="38" t="s">
        <v>45</v>
      </c>
    </row>
    <row r="99" spans="1:5" ht="12.75">
      <c r="A99" t="s">
        <v>50</v>
      </c>
      <c r="E99" s="36" t="s">
        <v>45</v>
      </c>
    </row>
    <row r="100" spans="1:16" ht="12.75">
      <c r="A100" s="25" t="s">
        <v>43</v>
      </c>
      <c r="B100" s="29" t="s">
        <v>200</v>
      </c>
      <c r="C100" s="29" t="s">
        <v>200</v>
      </c>
      <c r="D100" s="25" t="s">
        <v>45</v>
      </c>
      <c r="E100" s="30" t="s">
        <v>1730</v>
      </c>
      <c r="F100" s="31" t="s">
        <v>118</v>
      </c>
      <c r="G100" s="32">
        <v>1</v>
      </c>
      <c r="H100" s="33">
        <v>0</v>
      </c>
      <c r="I100" s="34">
        <f>ROUND(ROUND(H100,2)*ROUND(G100,3),2)</f>
      </c>
      <c r="O100">
        <f>(I100*21)/100</f>
      </c>
      <c r="P100" t="s">
        <v>22</v>
      </c>
    </row>
    <row r="101" spans="1:5" ht="12.75">
      <c r="A101" s="35" t="s">
        <v>48</v>
      </c>
      <c r="E101" s="36" t="s">
        <v>45</v>
      </c>
    </row>
    <row r="102" spans="1:5" ht="12.75">
      <c r="A102" s="37" t="s">
        <v>49</v>
      </c>
      <c r="E102" s="38" t="s">
        <v>45</v>
      </c>
    </row>
    <row r="103" spans="1:5" ht="12.75">
      <c r="A103" t="s">
        <v>50</v>
      </c>
      <c r="E103" s="36" t="s">
        <v>45</v>
      </c>
    </row>
    <row r="104" spans="1:16" ht="12.75">
      <c r="A104" s="25" t="s">
        <v>43</v>
      </c>
      <c r="B104" s="29" t="s">
        <v>288</v>
      </c>
      <c r="C104" s="29" t="s">
        <v>288</v>
      </c>
      <c r="D104" s="25" t="s">
        <v>45</v>
      </c>
      <c r="E104" s="30" t="s">
        <v>1711</v>
      </c>
      <c r="F104" s="31" t="s">
        <v>118</v>
      </c>
      <c r="G104" s="32">
        <v>1</v>
      </c>
      <c r="H104" s="33">
        <v>0</v>
      </c>
      <c r="I104" s="34">
        <f>ROUND(ROUND(H104,2)*ROUND(G104,3),2)</f>
      </c>
      <c r="O104">
        <f>(I104*21)/100</f>
      </c>
      <c r="P104" t="s">
        <v>22</v>
      </c>
    </row>
    <row r="105" spans="1:5" ht="12.75">
      <c r="A105" s="35" t="s">
        <v>48</v>
      </c>
      <c r="E105" s="36" t="s">
        <v>45</v>
      </c>
    </row>
    <row r="106" spans="1:5" ht="12.75">
      <c r="A106" s="37" t="s">
        <v>49</v>
      </c>
      <c r="E106" s="38" t="s">
        <v>45</v>
      </c>
    </row>
    <row r="107" spans="1:5" ht="12.75">
      <c r="A107" t="s">
        <v>50</v>
      </c>
      <c r="E107" s="36" t="s">
        <v>45</v>
      </c>
    </row>
    <row r="108" spans="1:18" ht="12.75" customHeight="1">
      <c r="A108" s="6" t="s">
        <v>41</v>
      </c>
      <c r="B108" s="6"/>
      <c r="C108" s="40" t="s">
        <v>1731</v>
      </c>
      <c r="D108" s="6"/>
      <c r="E108" s="27" t="s">
        <v>1732</v>
      </c>
      <c r="F108" s="6"/>
      <c r="G108" s="6"/>
      <c r="H108" s="6"/>
      <c r="I108" s="41">
        <f>0+Q108</f>
      </c>
      <c r="O108">
        <f>0+R108</f>
      </c>
      <c r="Q108">
        <f>0+I109+I113+I117+I121+I125+I129+I133+I137+I141+I145+I149+I153+I157</f>
      </c>
      <c r="R108">
        <f>0+O109+O113+O117+O121+O125+O129+O133+O137+O141+O145+O149+O153+O157</f>
      </c>
    </row>
    <row r="109" spans="1:16" ht="25.5">
      <c r="A109" s="25" t="s">
        <v>43</v>
      </c>
      <c r="B109" s="29" t="s">
        <v>533</v>
      </c>
      <c r="C109" s="29" t="s">
        <v>533</v>
      </c>
      <c r="D109" s="25" t="s">
        <v>45</v>
      </c>
      <c r="E109" s="30" t="s">
        <v>1733</v>
      </c>
      <c r="F109" s="31" t="s">
        <v>118</v>
      </c>
      <c r="G109" s="32">
        <v>1</v>
      </c>
      <c r="H109" s="33">
        <v>0</v>
      </c>
      <c r="I109" s="34">
        <f>ROUND(ROUND(H109,2)*ROUND(G109,3),2)</f>
      </c>
      <c r="O109">
        <f>(I109*21)/100</f>
      </c>
      <c r="P109" t="s">
        <v>22</v>
      </c>
    </row>
    <row r="110" spans="1:5" ht="12.75">
      <c r="A110" s="35" t="s">
        <v>48</v>
      </c>
      <c r="E110" s="36" t="s">
        <v>45</v>
      </c>
    </row>
    <row r="111" spans="1:5" ht="12.75">
      <c r="A111" s="37" t="s">
        <v>49</v>
      </c>
      <c r="E111" s="38" t="s">
        <v>45</v>
      </c>
    </row>
    <row r="112" spans="1:5" ht="12.75">
      <c r="A112" t="s">
        <v>50</v>
      </c>
      <c r="E112" s="36" t="s">
        <v>45</v>
      </c>
    </row>
    <row r="113" spans="1:16" ht="12.75">
      <c r="A113" s="25" t="s">
        <v>43</v>
      </c>
      <c r="B113" s="29" t="s">
        <v>537</v>
      </c>
      <c r="C113" s="29" t="s">
        <v>537</v>
      </c>
      <c r="D113" s="25" t="s">
        <v>45</v>
      </c>
      <c r="E113" s="30" t="s">
        <v>1734</v>
      </c>
      <c r="F113" s="31" t="s">
        <v>118</v>
      </c>
      <c r="G113" s="32">
        <v>5</v>
      </c>
      <c r="H113" s="33">
        <v>0</v>
      </c>
      <c r="I113" s="34">
        <f>ROUND(ROUND(H113,2)*ROUND(G113,3),2)</f>
      </c>
      <c r="O113">
        <f>(I113*21)/100</f>
      </c>
      <c r="P113" t="s">
        <v>22</v>
      </c>
    </row>
    <row r="114" spans="1:5" ht="12.75">
      <c r="A114" s="35" t="s">
        <v>48</v>
      </c>
      <c r="E114" s="36" t="s">
        <v>45</v>
      </c>
    </row>
    <row r="115" spans="1:5" ht="12.75">
      <c r="A115" s="37" t="s">
        <v>49</v>
      </c>
      <c r="E115" s="38" t="s">
        <v>45</v>
      </c>
    </row>
    <row r="116" spans="1:5" ht="12.75">
      <c r="A116" t="s">
        <v>50</v>
      </c>
      <c r="E116" s="36" t="s">
        <v>45</v>
      </c>
    </row>
    <row r="117" spans="1:16" ht="12.75">
      <c r="A117" s="25" t="s">
        <v>43</v>
      </c>
      <c r="B117" s="29" t="s">
        <v>545</v>
      </c>
      <c r="C117" s="29" t="s">
        <v>545</v>
      </c>
      <c r="D117" s="25" t="s">
        <v>45</v>
      </c>
      <c r="E117" s="30" t="s">
        <v>1735</v>
      </c>
      <c r="F117" s="31" t="s">
        <v>118</v>
      </c>
      <c r="G117" s="32">
        <v>5</v>
      </c>
      <c r="H117" s="33">
        <v>0</v>
      </c>
      <c r="I117" s="34">
        <f>ROUND(ROUND(H117,2)*ROUND(G117,3),2)</f>
      </c>
      <c r="O117">
        <f>(I117*21)/100</f>
      </c>
      <c r="P117" t="s">
        <v>22</v>
      </c>
    </row>
    <row r="118" spans="1:5" ht="12.75">
      <c r="A118" s="35" t="s">
        <v>48</v>
      </c>
      <c r="E118" s="36" t="s">
        <v>45</v>
      </c>
    </row>
    <row r="119" spans="1:5" ht="12.75">
      <c r="A119" s="37" t="s">
        <v>49</v>
      </c>
      <c r="E119" s="38" t="s">
        <v>45</v>
      </c>
    </row>
    <row r="120" spans="1:5" ht="12.75">
      <c r="A120" t="s">
        <v>50</v>
      </c>
      <c r="E120" s="36" t="s">
        <v>45</v>
      </c>
    </row>
    <row r="121" spans="1:16" ht="25.5">
      <c r="A121" s="25" t="s">
        <v>43</v>
      </c>
      <c r="B121" s="29" t="s">
        <v>565</v>
      </c>
      <c r="C121" s="29" t="s">
        <v>565</v>
      </c>
      <c r="D121" s="25" t="s">
        <v>45</v>
      </c>
      <c r="E121" s="30" t="s">
        <v>1736</v>
      </c>
      <c r="F121" s="31" t="s">
        <v>118</v>
      </c>
      <c r="G121" s="32">
        <v>3</v>
      </c>
      <c r="H121" s="33">
        <v>0</v>
      </c>
      <c r="I121" s="34">
        <f>ROUND(ROUND(H121,2)*ROUND(G121,3),2)</f>
      </c>
      <c r="O121">
        <f>(I121*21)/100</f>
      </c>
      <c r="P121" t="s">
        <v>22</v>
      </c>
    </row>
    <row r="122" spans="1:5" ht="12.75">
      <c r="A122" s="35" t="s">
        <v>48</v>
      </c>
      <c r="E122" s="36" t="s">
        <v>45</v>
      </c>
    </row>
    <row r="123" spans="1:5" ht="12.75">
      <c r="A123" s="37" t="s">
        <v>49</v>
      </c>
      <c r="E123" s="38" t="s">
        <v>45</v>
      </c>
    </row>
    <row r="124" spans="1:5" ht="12.75">
      <c r="A124" t="s">
        <v>50</v>
      </c>
      <c r="E124" s="36" t="s">
        <v>45</v>
      </c>
    </row>
    <row r="125" spans="1:16" ht="38.25">
      <c r="A125" s="25" t="s">
        <v>43</v>
      </c>
      <c r="B125" s="29" t="s">
        <v>569</v>
      </c>
      <c r="C125" s="29" t="s">
        <v>569</v>
      </c>
      <c r="D125" s="25" t="s">
        <v>45</v>
      </c>
      <c r="E125" s="30" t="s">
        <v>1737</v>
      </c>
      <c r="F125" s="31" t="s">
        <v>118</v>
      </c>
      <c r="G125" s="32">
        <v>0</v>
      </c>
      <c r="H125" s="33">
        <v>0</v>
      </c>
      <c r="I125" s="34">
        <f>ROUND(ROUND(H125,2)*ROUND(G125,3),2)</f>
      </c>
      <c r="O125">
        <f>(I125*21)/100</f>
      </c>
      <c r="P125" t="s">
        <v>22</v>
      </c>
    </row>
    <row r="126" spans="1:5" ht="25.5">
      <c r="A126" s="35" t="s">
        <v>48</v>
      </c>
      <c r="E126" s="36" t="s">
        <v>1738</v>
      </c>
    </row>
    <row r="127" spans="1:5" ht="12.75">
      <c r="A127" s="37" t="s">
        <v>49</v>
      </c>
      <c r="E127" s="38" t="s">
        <v>45</v>
      </c>
    </row>
    <row r="128" spans="1:5" ht="12.75">
      <c r="A128" t="s">
        <v>50</v>
      </c>
      <c r="E128" s="36" t="s">
        <v>45</v>
      </c>
    </row>
    <row r="129" spans="1:16" ht="25.5">
      <c r="A129" s="25" t="s">
        <v>43</v>
      </c>
      <c r="B129" s="29" t="s">
        <v>574</v>
      </c>
      <c r="C129" s="29" t="s">
        <v>574</v>
      </c>
      <c r="D129" s="25" t="s">
        <v>45</v>
      </c>
      <c r="E129" s="30" t="s">
        <v>1739</v>
      </c>
      <c r="F129" s="31" t="s">
        <v>118</v>
      </c>
      <c r="G129" s="32">
        <v>1</v>
      </c>
      <c r="H129" s="33">
        <v>0</v>
      </c>
      <c r="I129" s="34">
        <f>ROUND(ROUND(H129,2)*ROUND(G129,3),2)</f>
      </c>
      <c r="O129">
        <f>(I129*21)/100</f>
      </c>
      <c r="P129" t="s">
        <v>22</v>
      </c>
    </row>
    <row r="130" spans="1:5" ht="12.75">
      <c r="A130" s="35" t="s">
        <v>48</v>
      </c>
      <c r="E130" s="36" t="s">
        <v>45</v>
      </c>
    </row>
    <row r="131" spans="1:5" ht="12.75">
      <c r="A131" s="37" t="s">
        <v>49</v>
      </c>
      <c r="E131" s="38" t="s">
        <v>45</v>
      </c>
    </row>
    <row r="132" spans="1:5" ht="12.75">
      <c r="A132" t="s">
        <v>50</v>
      </c>
      <c r="E132" s="36" t="s">
        <v>45</v>
      </c>
    </row>
    <row r="133" spans="1:16" ht="12.75">
      <c r="A133" s="25" t="s">
        <v>43</v>
      </c>
      <c r="B133" s="29" t="s">
        <v>585</v>
      </c>
      <c r="C133" s="29" t="s">
        <v>585</v>
      </c>
      <c r="D133" s="25" t="s">
        <v>45</v>
      </c>
      <c r="E133" s="30" t="s">
        <v>1740</v>
      </c>
      <c r="F133" s="31" t="s">
        <v>118</v>
      </c>
      <c r="G133" s="32">
        <v>1</v>
      </c>
      <c r="H133" s="33">
        <v>0</v>
      </c>
      <c r="I133" s="34">
        <f>ROUND(ROUND(H133,2)*ROUND(G133,3),2)</f>
      </c>
      <c r="O133">
        <f>(I133*21)/100</f>
      </c>
      <c r="P133" t="s">
        <v>22</v>
      </c>
    </row>
    <row r="134" spans="1:5" ht="12.75">
      <c r="A134" s="35" t="s">
        <v>48</v>
      </c>
      <c r="E134" s="36" t="s">
        <v>45</v>
      </c>
    </row>
    <row r="135" spans="1:5" ht="12.75">
      <c r="A135" s="37" t="s">
        <v>49</v>
      </c>
      <c r="E135" s="38" t="s">
        <v>45</v>
      </c>
    </row>
    <row r="136" spans="1:5" ht="12.75">
      <c r="A136" t="s">
        <v>50</v>
      </c>
      <c r="E136" s="36" t="s">
        <v>45</v>
      </c>
    </row>
    <row r="137" spans="1:16" ht="12.75">
      <c r="A137" s="25" t="s">
        <v>43</v>
      </c>
      <c r="B137" s="29" t="s">
        <v>593</v>
      </c>
      <c r="C137" s="29" t="s">
        <v>593</v>
      </c>
      <c r="D137" s="25" t="s">
        <v>45</v>
      </c>
      <c r="E137" s="30" t="s">
        <v>1723</v>
      </c>
      <c r="F137" s="31" t="s">
        <v>118</v>
      </c>
      <c r="G137" s="32">
        <v>1</v>
      </c>
      <c r="H137" s="33">
        <v>0</v>
      </c>
      <c r="I137" s="34">
        <f>ROUND(ROUND(H137,2)*ROUND(G137,3),2)</f>
      </c>
      <c r="O137">
        <f>(I137*21)/100</f>
      </c>
      <c r="P137" t="s">
        <v>22</v>
      </c>
    </row>
    <row r="138" spans="1:5" ht="12.75">
      <c r="A138" s="35" t="s">
        <v>48</v>
      </c>
      <c r="E138" s="36" t="s">
        <v>45</v>
      </c>
    </row>
    <row r="139" spans="1:5" ht="12.75">
      <c r="A139" s="37" t="s">
        <v>49</v>
      </c>
      <c r="E139" s="38" t="s">
        <v>45</v>
      </c>
    </row>
    <row r="140" spans="1:5" ht="12.75">
      <c r="A140" t="s">
        <v>50</v>
      </c>
      <c r="E140" s="36" t="s">
        <v>45</v>
      </c>
    </row>
    <row r="141" spans="1:16" ht="12.75">
      <c r="A141" s="25" t="s">
        <v>43</v>
      </c>
      <c r="B141" s="29" t="s">
        <v>580</v>
      </c>
      <c r="C141" s="29" t="s">
        <v>580</v>
      </c>
      <c r="D141" s="25" t="s">
        <v>45</v>
      </c>
      <c r="E141" s="30" t="s">
        <v>1724</v>
      </c>
      <c r="F141" s="31" t="s">
        <v>118</v>
      </c>
      <c r="G141" s="32">
        <v>1</v>
      </c>
      <c r="H141" s="33">
        <v>0</v>
      </c>
      <c r="I141" s="34">
        <f>ROUND(ROUND(H141,2)*ROUND(G141,3),2)</f>
      </c>
      <c r="O141">
        <f>(I141*21)/100</f>
      </c>
      <c r="P141" t="s">
        <v>22</v>
      </c>
    </row>
    <row r="142" spans="1:5" ht="12.75">
      <c r="A142" s="35" t="s">
        <v>48</v>
      </c>
      <c r="E142" s="36" t="s">
        <v>45</v>
      </c>
    </row>
    <row r="143" spans="1:5" ht="12.75">
      <c r="A143" s="37" t="s">
        <v>49</v>
      </c>
      <c r="E143" s="38" t="s">
        <v>45</v>
      </c>
    </row>
    <row r="144" spans="1:5" ht="12.75">
      <c r="A144" t="s">
        <v>50</v>
      </c>
      <c r="E144" s="36" t="s">
        <v>45</v>
      </c>
    </row>
    <row r="145" spans="1:16" ht="12.75">
      <c r="A145" s="25" t="s">
        <v>43</v>
      </c>
      <c r="B145" s="29" t="s">
        <v>589</v>
      </c>
      <c r="C145" s="29" t="s">
        <v>589</v>
      </c>
      <c r="D145" s="25" t="s">
        <v>45</v>
      </c>
      <c r="E145" s="30" t="s">
        <v>1709</v>
      </c>
      <c r="F145" s="31" t="s">
        <v>118</v>
      </c>
      <c r="G145" s="32">
        <v>1</v>
      </c>
      <c r="H145" s="33">
        <v>0</v>
      </c>
      <c r="I145" s="34">
        <f>ROUND(ROUND(H145,2)*ROUND(G145,3),2)</f>
      </c>
      <c r="O145">
        <f>(I145*21)/100</f>
      </c>
      <c r="P145" t="s">
        <v>22</v>
      </c>
    </row>
    <row r="146" spans="1:5" ht="12.75">
      <c r="A146" s="35" t="s">
        <v>48</v>
      </c>
      <c r="E146" s="36" t="s">
        <v>45</v>
      </c>
    </row>
    <row r="147" spans="1:5" ht="12.75">
      <c r="A147" s="37" t="s">
        <v>49</v>
      </c>
      <c r="E147" s="38" t="s">
        <v>45</v>
      </c>
    </row>
    <row r="148" spans="1:5" ht="12.75">
      <c r="A148" t="s">
        <v>50</v>
      </c>
      <c r="E148" s="36" t="s">
        <v>45</v>
      </c>
    </row>
    <row r="149" spans="1:16" ht="12.75">
      <c r="A149" s="25" t="s">
        <v>43</v>
      </c>
      <c r="B149" s="29" t="s">
        <v>597</v>
      </c>
      <c r="C149" s="29" t="s">
        <v>597</v>
      </c>
      <c r="D149" s="25" t="s">
        <v>45</v>
      </c>
      <c r="E149" s="30" t="s">
        <v>1741</v>
      </c>
      <c r="F149" s="31" t="s">
        <v>118</v>
      </c>
      <c r="G149" s="32">
        <v>1</v>
      </c>
      <c r="H149" s="33">
        <v>0</v>
      </c>
      <c r="I149" s="34">
        <f>ROUND(ROUND(H149,2)*ROUND(G149,3),2)</f>
      </c>
      <c r="O149">
        <f>(I149*21)/100</f>
      </c>
      <c r="P149" t="s">
        <v>22</v>
      </c>
    </row>
    <row r="150" spans="1:5" ht="12.75">
      <c r="A150" s="35" t="s">
        <v>48</v>
      </c>
      <c r="E150" s="36" t="s">
        <v>45</v>
      </c>
    </row>
    <row r="151" spans="1:5" ht="12.75">
      <c r="A151" s="37" t="s">
        <v>49</v>
      </c>
      <c r="E151" s="38" t="s">
        <v>45</v>
      </c>
    </row>
    <row r="152" spans="1:5" ht="12.75">
      <c r="A152" t="s">
        <v>50</v>
      </c>
      <c r="E152" s="36" t="s">
        <v>45</v>
      </c>
    </row>
    <row r="153" spans="1:16" ht="12.75">
      <c r="A153" s="25" t="s">
        <v>43</v>
      </c>
      <c r="B153" s="29" t="s">
        <v>645</v>
      </c>
      <c r="C153" s="29" t="s">
        <v>645</v>
      </c>
      <c r="D153" s="25" t="s">
        <v>45</v>
      </c>
      <c r="E153" s="30" t="s">
        <v>1742</v>
      </c>
      <c r="F153" s="31" t="s">
        <v>118</v>
      </c>
      <c r="G153" s="32">
        <v>1</v>
      </c>
      <c r="H153" s="33">
        <v>0</v>
      </c>
      <c r="I153" s="34">
        <f>ROUND(ROUND(H153,2)*ROUND(G153,3),2)</f>
      </c>
      <c r="O153">
        <f>(I153*21)/100</f>
      </c>
      <c r="P153" t="s">
        <v>22</v>
      </c>
    </row>
    <row r="154" spans="1:5" ht="12.75">
      <c r="A154" s="35" t="s">
        <v>48</v>
      </c>
      <c r="E154" s="36" t="s">
        <v>45</v>
      </c>
    </row>
    <row r="155" spans="1:5" ht="12.75">
      <c r="A155" s="37" t="s">
        <v>49</v>
      </c>
      <c r="E155" s="38" t="s">
        <v>45</v>
      </c>
    </row>
    <row r="156" spans="1:5" ht="12.75">
      <c r="A156" t="s">
        <v>50</v>
      </c>
      <c r="E156" s="36" t="s">
        <v>45</v>
      </c>
    </row>
    <row r="157" spans="1:16" ht="12.75">
      <c r="A157" s="25" t="s">
        <v>43</v>
      </c>
      <c r="B157" s="29" t="s">
        <v>620</v>
      </c>
      <c r="C157" s="29" t="s">
        <v>620</v>
      </c>
      <c r="D157" s="25" t="s">
        <v>45</v>
      </c>
      <c r="E157" s="30" t="s">
        <v>1711</v>
      </c>
      <c r="F157" s="31" t="s">
        <v>118</v>
      </c>
      <c r="G157" s="32">
        <v>1</v>
      </c>
      <c r="H157" s="33">
        <v>0</v>
      </c>
      <c r="I157" s="34">
        <f>ROUND(ROUND(H157,2)*ROUND(G157,3),2)</f>
      </c>
      <c r="O157">
        <f>(I157*21)/100</f>
      </c>
      <c r="P157" t="s">
        <v>22</v>
      </c>
    </row>
    <row r="158" spans="1:5" ht="12.75">
      <c r="A158" s="35" t="s">
        <v>48</v>
      </c>
      <c r="E158" s="36" t="s">
        <v>45</v>
      </c>
    </row>
    <row r="159" spans="1:5" ht="12.75">
      <c r="A159" s="37" t="s">
        <v>49</v>
      </c>
      <c r="E159" s="38" t="s">
        <v>45</v>
      </c>
    </row>
    <row r="160" spans="1:5" ht="12.75">
      <c r="A160" t="s">
        <v>50</v>
      </c>
      <c r="E160" s="36" t="s">
        <v>45</v>
      </c>
    </row>
    <row r="161" spans="1:18" ht="12.75" customHeight="1">
      <c r="A161" s="6" t="s">
        <v>41</v>
      </c>
      <c r="B161" s="6"/>
      <c r="C161" s="40" t="s">
        <v>1743</v>
      </c>
      <c r="D161" s="6"/>
      <c r="E161" s="27" t="s">
        <v>1744</v>
      </c>
      <c r="F161" s="6"/>
      <c r="G161" s="6"/>
      <c r="H161" s="6"/>
      <c r="I161" s="41">
        <f>0+Q161</f>
      </c>
      <c r="O161">
        <f>0+R161</f>
      </c>
      <c r="Q161">
        <f>0+I162+I166+I170+I174+I178+I182+I186+I190+I194+I198+I202+I206+I210+I214+I218+I222+I226+I230+I234</f>
      </c>
      <c r="R161">
        <f>0+O162+O166+O170+O174+O178+O182+O186+O190+O194+O198+O202+O206+O210+O214+O218+O222+O226+O230+O234</f>
      </c>
    </row>
    <row r="162" spans="1:16" ht="25.5">
      <c r="A162" s="25" t="s">
        <v>43</v>
      </c>
      <c r="B162" s="29" t="s">
        <v>329</v>
      </c>
      <c r="C162" s="29" t="s">
        <v>329</v>
      </c>
      <c r="D162" s="25" t="s">
        <v>45</v>
      </c>
      <c r="E162" s="30" t="s">
        <v>1745</v>
      </c>
      <c r="F162" s="31" t="s">
        <v>118</v>
      </c>
      <c r="G162" s="32">
        <v>0</v>
      </c>
      <c r="H162" s="33">
        <v>0</v>
      </c>
      <c r="I162" s="34">
        <f>ROUND(ROUND(H162,2)*ROUND(G162,3),2)</f>
      </c>
      <c r="O162">
        <f>(I162*21)/100</f>
      </c>
      <c r="P162" t="s">
        <v>22</v>
      </c>
    </row>
    <row r="163" spans="1:5" ht="12.75">
      <c r="A163" s="35" t="s">
        <v>48</v>
      </c>
      <c r="E163" s="36" t="s">
        <v>45</v>
      </c>
    </row>
    <row r="164" spans="1:5" ht="12.75">
      <c r="A164" s="37" t="s">
        <v>49</v>
      </c>
      <c r="E164" s="38" t="s">
        <v>45</v>
      </c>
    </row>
    <row r="165" spans="1:5" ht="12.75">
      <c r="A165" t="s">
        <v>50</v>
      </c>
      <c r="E165" s="36" t="s">
        <v>45</v>
      </c>
    </row>
    <row r="166" spans="1:16" ht="25.5">
      <c r="A166" s="25" t="s">
        <v>43</v>
      </c>
      <c r="B166" s="29" t="s">
        <v>334</v>
      </c>
      <c r="C166" s="29" t="s">
        <v>334</v>
      </c>
      <c r="D166" s="25" t="s">
        <v>45</v>
      </c>
      <c r="E166" s="30" t="s">
        <v>1746</v>
      </c>
      <c r="F166" s="31" t="s">
        <v>118</v>
      </c>
      <c r="G166" s="32">
        <v>0</v>
      </c>
      <c r="H166" s="33">
        <v>0</v>
      </c>
      <c r="I166" s="34">
        <f>ROUND(ROUND(H166,2)*ROUND(G166,3),2)</f>
      </c>
      <c r="O166">
        <f>(I166*21)/100</f>
      </c>
      <c r="P166" t="s">
        <v>22</v>
      </c>
    </row>
    <row r="167" spans="1:5" ht="12.75">
      <c r="A167" s="35" t="s">
        <v>48</v>
      </c>
      <c r="E167" s="36" t="s">
        <v>45</v>
      </c>
    </row>
    <row r="168" spans="1:5" ht="12.75">
      <c r="A168" s="37" t="s">
        <v>49</v>
      </c>
      <c r="E168" s="38" t="s">
        <v>45</v>
      </c>
    </row>
    <row r="169" spans="1:5" ht="12.75">
      <c r="A169" t="s">
        <v>50</v>
      </c>
      <c r="E169" s="36" t="s">
        <v>45</v>
      </c>
    </row>
    <row r="170" spans="1:16" ht="12.75">
      <c r="A170" s="25" t="s">
        <v>43</v>
      </c>
      <c r="B170" s="29" t="s">
        <v>311</v>
      </c>
      <c r="C170" s="29" t="s">
        <v>311</v>
      </c>
      <c r="D170" s="25" t="s">
        <v>45</v>
      </c>
      <c r="E170" s="30" t="s">
        <v>1747</v>
      </c>
      <c r="F170" s="31" t="s">
        <v>118</v>
      </c>
      <c r="G170" s="32">
        <v>0</v>
      </c>
      <c r="H170" s="33">
        <v>0</v>
      </c>
      <c r="I170" s="34">
        <f>ROUND(ROUND(H170,2)*ROUND(G170,3),2)</f>
      </c>
      <c r="O170">
        <f>(I170*21)/100</f>
      </c>
      <c r="P170" t="s">
        <v>22</v>
      </c>
    </row>
    <row r="171" spans="1:5" ht="12.75">
      <c r="A171" s="35" t="s">
        <v>48</v>
      </c>
      <c r="E171" s="36" t="s">
        <v>45</v>
      </c>
    </row>
    <row r="172" spans="1:5" ht="12.75">
      <c r="A172" s="37" t="s">
        <v>49</v>
      </c>
      <c r="E172" s="38" t="s">
        <v>45</v>
      </c>
    </row>
    <row r="173" spans="1:5" ht="12.75">
      <c r="A173" t="s">
        <v>50</v>
      </c>
      <c r="E173" s="36" t="s">
        <v>45</v>
      </c>
    </row>
    <row r="174" spans="1:16" ht="12.75">
      <c r="A174" s="25" t="s">
        <v>43</v>
      </c>
      <c r="B174" s="29" t="s">
        <v>320</v>
      </c>
      <c r="C174" s="29" t="s">
        <v>320</v>
      </c>
      <c r="D174" s="25" t="s">
        <v>45</v>
      </c>
      <c r="E174" s="30" t="s">
        <v>1748</v>
      </c>
      <c r="F174" s="31" t="s">
        <v>118</v>
      </c>
      <c r="G174" s="32">
        <v>0</v>
      </c>
      <c r="H174" s="33">
        <v>0</v>
      </c>
      <c r="I174" s="34">
        <f>ROUND(ROUND(H174,2)*ROUND(G174,3),2)</f>
      </c>
      <c r="O174">
        <f>(I174*21)/100</f>
      </c>
      <c r="P174" t="s">
        <v>22</v>
      </c>
    </row>
    <row r="175" spans="1:5" ht="12.75">
      <c r="A175" s="35" t="s">
        <v>48</v>
      </c>
      <c r="E175" s="36" t="s">
        <v>45</v>
      </c>
    </row>
    <row r="176" spans="1:5" ht="12.75">
      <c r="A176" s="37" t="s">
        <v>49</v>
      </c>
      <c r="E176" s="38" t="s">
        <v>45</v>
      </c>
    </row>
    <row r="177" spans="1:5" ht="12.75">
      <c r="A177" t="s">
        <v>50</v>
      </c>
      <c r="E177" s="36" t="s">
        <v>45</v>
      </c>
    </row>
    <row r="178" spans="1:16" ht="12.75">
      <c r="A178" s="25" t="s">
        <v>43</v>
      </c>
      <c r="B178" s="29" t="s">
        <v>316</v>
      </c>
      <c r="C178" s="29" t="s">
        <v>316</v>
      </c>
      <c r="D178" s="25" t="s">
        <v>45</v>
      </c>
      <c r="E178" s="30" t="s">
        <v>1749</v>
      </c>
      <c r="F178" s="31" t="s">
        <v>118</v>
      </c>
      <c r="G178" s="32">
        <v>100</v>
      </c>
      <c r="H178" s="33">
        <v>0</v>
      </c>
      <c r="I178" s="34">
        <f>ROUND(ROUND(H178,2)*ROUND(G178,3),2)</f>
      </c>
      <c r="O178">
        <f>(I178*21)/100</f>
      </c>
      <c r="P178" t="s">
        <v>22</v>
      </c>
    </row>
    <row r="179" spans="1:5" ht="12.75">
      <c r="A179" s="35" t="s">
        <v>48</v>
      </c>
      <c r="E179" s="36" t="s">
        <v>45</v>
      </c>
    </row>
    <row r="180" spans="1:5" ht="12.75">
      <c r="A180" s="37" t="s">
        <v>49</v>
      </c>
      <c r="E180" s="38" t="s">
        <v>45</v>
      </c>
    </row>
    <row r="181" spans="1:5" ht="12.75">
      <c r="A181" t="s">
        <v>50</v>
      </c>
      <c r="E181" s="36" t="s">
        <v>45</v>
      </c>
    </row>
    <row r="182" spans="1:16" ht="25.5">
      <c r="A182" s="25" t="s">
        <v>43</v>
      </c>
      <c r="B182" s="29" t="s">
        <v>324</v>
      </c>
      <c r="C182" s="29" t="s">
        <v>324</v>
      </c>
      <c r="D182" s="25" t="s">
        <v>45</v>
      </c>
      <c r="E182" s="30" t="s">
        <v>1750</v>
      </c>
      <c r="F182" s="31" t="s">
        <v>118</v>
      </c>
      <c r="G182" s="32">
        <v>1</v>
      </c>
      <c r="H182" s="33">
        <v>0</v>
      </c>
      <c r="I182" s="34">
        <f>ROUND(ROUND(H182,2)*ROUND(G182,3),2)</f>
      </c>
      <c r="O182">
        <f>(I182*21)/100</f>
      </c>
      <c r="P182" t="s">
        <v>22</v>
      </c>
    </row>
    <row r="183" spans="1:5" ht="12.75">
      <c r="A183" s="35" t="s">
        <v>48</v>
      </c>
      <c r="E183" s="36" t="s">
        <v>45</v>
      </c>
    </row>
    <row r="184" spans="1:5" ht="12.75">
      <c r="A184" s="37" t="s">
        <v>49</v>
      </c>
      <c r="E184" s="38" t="s">
        <v>45</v>
      </c>
    </row>
    <row r="185" spans="1:5" ht="12.75">
      <c r="A185" t="s">
        <v>50</v>
      </c>
      <c r="E185" s="36" t="s">
        <v>45</v>
      </c>
    </row>
    <row r="186" spans="1:16" ht="12.75">
      <c r="A186" s="25" t="s">
        <v>43</v>
      </c>
      <c r="B186" s="29" t="s">
        <v>278</v>
      </c>
      <c r="C186" s="29" t="s">
        <v>278</v>
      </c>
      <c r="D186" s="25" t="s">
        <v>45</v>
      </c>
      <c r="E186" s="30" t="s">
        <v>1751</v>
      </c>
      <c r="F186" s="31" t="s">
        <v>118</v>
      </c>
      <c r="G186" s="32">
        <v>1</v>
      </c>
      <c r="H186" s="33">
        <v>0</v>
      </c>
      <c r="I186" s="34">
        <f>ROUND(ROUND(H186,2)*ROUND(G186,3),2)</f>
      </c>
      <c r="O186">
        <f>(I186*21)/100</f>
      </c>
      <c r="P186" t="s">
        <v>22</v>
      </c>
    </row>
    <row r="187" spans="1:5" ht="12.75">
      <c r="A187" s="35" t="s">
        <v>48</v>
      </c>
      <c r="E187" s="36" t="s">
        <v>45</v>
      </c>
    </row>
    <row r="188" spans="1:5" ht="12.75">
      <c r="A188" s="37" t="s">
        <v>49</v>
      </c>
      <c r="E188" s="38" t="s">
        <v>45</v>
      </c>
    </row>
    <row r="189" spans="1:5" ht="12.75">
      <c r="A189" t="s">
        <v>50</v>
      </c>
      <c r="E189" s="36" t="s">
        <v>45</v>
      </c>
    </row>
    <row r="190" spans="1:16" ht="12.75">
      <c r="A190" s="25" t="s">
        <v>43</v>
      </c>
      <c r="B190" s="29" t="s">
        <v>305</v>
      </c>
      <c r="C190" s="29" t="s">
        <v>305</v>
      </c>
      <c r="D190" s="25" t="s">
        <v>45</v>
      </c>
      <c r="E190" s="30" t="s">
        <v>1752</v>
      </c>
      <c r="F190" s="31" t="s">
        <v>118</v>
      </c>
      <c r="G190" s="32">
        <v>1</v>
      </c>
      <c r="H190" s="33">
        <v>0</v>
      </c>
      <c r="I190" s="34">
        <f>ROUND(ROUND(H190,2)*ROUND(G190,3),2)</f>
      </c>
      <c r="O190">
        <f>(I190*21)/100</f>
      </c>
      <c r="P190" t="s">
        <v>22</v>
      </c>
    </row>
    <row r="191" spans="1:5" ht="12.75">
      <c r="A191" s="35" t="s">
        <v>48</v>
      </c>
      <c r="E191" s="36" t="s">
        <v>45</v>
      </c>
    </row>
    <row r="192" spans="1:5" ht="12.75">
      <c r="A192" s="37" t="s">
        <v>49</v>
      </c>
      <c r="E192" s="38" t="s">
        <v>45</v>
      </c>
    </row>
    <row r="193" spans="1:5" ht="12.75">
      <c r="A193" t="s">
        <v>50</v>
      </c>
      <c r="E193" s="36" t="s">
        <v>45</v>
      </c>
    </row>
    <row r="194" spans="1:16" ht="25.5">
      <c r="A194" s="25" t="s">
        <v>43</v>
      </c>
      <c r="B194" s="29" t="s">
        <v>477</v>
      </c>
      <c r="C194" s="29" t="s">
        <v>477</v>
      </c>
      <c r="D194" s="25" t="s">
        <v>45</v>
      </c>
      <c r="E194" s="30" t="s">
        <v>1753</v>
      </c>
      <c r="F194" s="31" t="s">
        <v>118</v>
      </c>
      <c r="G194" s="32">
        <v>12</v>
      </c>
      <c r="H194" s="33">
        <v>0</v>
      </c>
      <c r="I194" s="34">
        <f>ROUND(ROUND(H194,2)*ROUND(G194,3),2)</f>
      </c>
      <c r="O194">
        <f>(I194*21)/100</f>
      </c>
      <c r="P194" t="s">
        <v>22</v>
      </c>
    </row>
    <row r="195" spans="1:5" ht="12.75">
      <c r="A195" s="35" t="s">
        <v>48</v>
      </c>
      <c r="E195" s="36" t="s">
        <v>45</v>
      </c>
    </row>
    <row r="196" spans="1:5" ht="12.75">
      <c r="A196" s="37" t="s">
        <v>49</v>
      </c>
      <c r="E196" s="38" t="s">
        <v>45</v>
      </c>
    </row>
    <row r="197" spans="1:5" ht="12.75">
      <c r="A197" t="s">
        <v>50</v>
      </c>
      <c r="E197" s="36" t="s">
        <v>45</v>
      </c>
    </row>
    <row r="198" spans="1:16" ht="12.75">
      <c r="A198" s="25" t="s">
        <v>43</v>
      </c>
      <c r="B198" s="29" t="s">
        <v>465</v>
      </c>
      <c r="C198" s="29" t="s">
        <v>465</v>
      </c>
      <c r="D198" s="25" t="s">
        <v>45</v>
      </c>
      <c r="E198" s="30" t="s">
        <v>1754</v>
      </c>
      <c r="F198" s="31" t="s">
        <v>118</v>
      </c>
      <c r="G198" s="32">
        <v>2180</v>
      </c>
      <c r="H198" s="33">
        <v>0</v>
      </c>
      <c r="I198" s="34">
        <f>ROUND(ROUND(H198,2)*ROUND(G198,3),2)</f>
      </c>
      <c r="O198">
        <f>(I198*21)/100</f>
      </c>
      <c r="P198" t="s">
        <v>22</v>
      </c>
    </row>
    <row r="199" spans="1:5" ht="12.75">
      <c r="A199" s="35" t="s">
        <v>48</v>
      </c>
      <c r="E199" s="36" t="s">
        <v>45</v>
      </c>
    </row>
    <row r="200" spans="1:5" ht="12.75">
      <c r="A200" s="37" t="s">
        <v>49</v>
      </c>
      <c r="E200" s="38" t="s">
        <v>45</v>
      </c>
    </row>
    <row r="201" spans="1:5" ht="12.75">
      <c r="A201" t="s">
        <v>50</v>
      </c>
      <c r="E201" s="36" t="s">
        <v>45</v>
      </c>
    </row>
    <row r="202" spans="1:16" ht="25.5">
      <c r="A202" s="25" t="s">
        <v>43</v>
      </c>
      <c r="B202" s="29" t="s">
        <v>462</v>
      </c>
      <c r="C202" s="29" t="s">
        <v>462</v>
      </c>
      <c r="D202" s="25" t="s">
        <v>45</v>
      </c>
      <c r="E202" s="30" t="s">
        <v>1755</v>
      </c>
      <c r="F202" s="31" t="s">
        <v>118</v>
      </c>
      <c r="G202" s="32">
        <v>260</v>
      </c>
      <c r="H202" s="33">
        <v>0</v>
      </c>
      <c r="I202" s="34">
        <f>ROUND(ROUND(H202,2)*ROUND(G202,3),2)</f>
      </c>
      <c r="O202">
        <f>(I202*21)/100</f>
      </c>
      <c r="P202" t="s">
        <v>22</v>
      </c>
    </row>
    <row r="203" spans="1:5" ht="12.75">
      <c r="A203" s="35" t="s">
        <v>48</v>
      </c>
      <c r="E203" s="36" t="s">
        <v>45</v>
      </c>
    </row>
    <row r="204" spans="1:5" ht="12.75">
      <c r="A204" s="37" t="s">
        <v>49</v>
      </c>
      <c r="E204" s="38" t="s">
        <v>45</v>
      </c>
    </row>
    <row r="205" spans="1:5" ht="12.75">
      <c r="A205" t="s">
        <v>50</v>
      </c>
      <c r="E205" s="36" t="s">
        <v>45</v>
      </c>
    </row>
    <row r="206" spans="1:16" ht="12.75">
      <c r="A206" s="25" t="s">
        <v>43</v>
      </c>
      <c r="B206" s="29" t="s">
        <v>481</v>
      </c>
      <c r="C206" s="29" t="s">
        <v>481</v>
      </c>
      <c r="D206" s="25" t="s">
        <v>45</v>
      </c>
      <c r="E206" s="30" t="s">
        <v>1756</v>
      </c>
      <c r="F206" s="31" t="s">
        <v>118</v>
      </c>
      <c r="G206" s="32">
        <v>2100</v>
      </c>
      <c r="H206" s="33">
        <v>0</v>
      </c>
      <c r="I206" s="34">
        <f>ROUND(ROUND(H206,2)*ROUND(G206,3),2)</f>
      </c>
      <c r="O206">
        <f>(I206*21)/100</f>
      </c>
      <c r="P206" t="s">
        <v>22</v>
      </c>
    </row>
    <row r="207" spans="1:5" ht="12.75">
      <c r="A207" s="35" t="s">
        <v>48</v>
      </c>
      <c r="E207" s="36" t="s">
        <v>45</v>
      </c>
    </row>
    <row r="208" spans="1:5" ht="12.75">
      <c r="A208" s="37" t="s">
        <v>49</v>
      </c>
      <c r="E208" s="38" t="s">
        <v>45</v>
      </c>
    </row>
    <row r="209" spans="1:5" ht="12.75">
      <c r="A209" t="s">
        <v>50</v>
      </c>
      <c r="E209" s="36" t="s">
        <v>45</v>
      </c>
    </row>
    <row r="210" spans="1:16" ht="12.75">
      <c r="A210" s="25" t="s">
        <v>43</v>
      </c>
      <c r="B210" s="29" t="s">
        <v>485</v>
      </c>
      <c r="C210" s="29" t="s">
        <v>485</v>
      </c>
      <c r="D210" s="25" t="s">
        <v>45</v>
      </c>
      <c r="E210" s="30" t="s">
        <v>1708</v>
      </c>
      <c r="F210" s="31" t="s">
        <v>118</v>
      </c>
      <c r="G210" s="32">
        <v>1</v>
      </c>
      <c r="H210" s="33">
        <v>0</v>
      </c>
      <c r="I210" s="34">
        <f>ROUND(ROUND(H210,2)*ROUND(G210,3),2)</f>
      </c>
      <c r="O210">
        <f>(I210*21)/100</f>
      </c>
      <c r="P210" t="s">
        <v>22</v>
      </c>
    </row>
    <row r="211" spans="1:5" ht="12.75">
      <c r="A211" s="35" t="s">
        <v>48</v>
      </c>
      <c r="E211" s="36" t="s">
        <v>45</v>
      </c>
    </row>
    <row r="212" spans="1:5" ht="12.75">
      <c r="A212" s="37" t="s">
        <v>49</v>
      </c>
      <c r="E212" s="38" t="s">
        <v>45</v>
      </c>
    </row>
    <row r="213" spans="1:5" ht="12.75">
      <c r="A213" t="s">
        <v>50</v>
      </c>
      <c r="E213" s="36" t="s">
        <v>45</v>
      </c>
    </row>
    <row r="214" spans="1:16" ht="12.75">
      <c r="A214" s="25" t="s">
        <v>43</v>
      </c>
      <c r="B214" s="29" t="s">
        <v>490</v>
      </c>
      <c r="C214" s="29" t="s">
        <v>490</v>
      </c>
      <c r="D214" s="25" t="s">
        <v>45</v>
      </c>
      <c r="E214" s="30" t="s">
        <v>1724</v>
      </c>
      <c r="F214" s="31" t="s">
        <v>118</v>
      </c>
      <c r="G214" s="32">
        <v>1</v>
      </c>
      <c r="H214" s="33">
        <v>0</v>
      </c>
      <c r="I214" s="34">
        <f>ROUND(ROUND(H214,2)*ROUND(G214,3),2)</f>
      </c>
      <c r="O214">
        <f>(I214*21)/100</f>
      </c>
      <c r="P214" t="s">
        <v>22</v>
      </c>
    </row>
    <row r="215" spans="1:5" ht="12.75">
      <c r="A215" s="35" t="s">
        <v>48</v>
      </c>
      <c r="E215" s="36" t="s">
        <v>45</v>
      </c>
    </row>
    <row r="216" spans="1:5" ht="12.75">
      <c r="A216" s="37" t="s">
        <v>49</v>
      </c>
      <c r="E216" s="38" t="s">
        <v>45</v>
      </c>
    </row>
    <row r="217" spans="1:5" ht="12.75">
      <c r="A217" t="s">
        <v>50</v>
      </c>
      <c r="E217" s="36" t="s">
        <v>45</v>
      </c>
    </row>
    <row r="218" spans="1:16" ht="12.75">
      <c r="A218" s="25" t="s">
        <v>43</v>
      </c>
      <c r="B218" s="29" t="s">
        <v>494</v>
      </c>
      <c r="C218" s="29" t="s">
        <v>494</v>
      </c>
      <c r="D218" s="25" t="s">
        <v>45</v>
      </c>
      <c r="E218" s="30" t="s">
        <v>1709</v>
      </c>
      <c r="F218" s="31" t="s">
        <v>118</v>
      </c>
      <c r="G218" s="32">
        <v>1</v>
      </c>
      <c r="H218" s="33">
        <v>0</v>
      </c>
      <c r="I218" s="34">
        <f>ROUND(ROUND(H218,2)*ROUND(G218,3),2)</f>
      </c>
      <c r="O218">
        <f>(I218*21)/100</f>
      </c>
      <c r="P218" t="s">
        <v>22</v>
      </c>
    </row>
    <row r="219" spans="1:5" ht="12.75">
      <c r="A219" s="35" t="s">
        <v>48</v>
      </c>
      <c r="E219" s="36" t="s">
        <v>45</v>
      </c>
    </row>
    <row r="220" spans="1:5" ht="12.75">
      <c r="A220" s="37" t="s">
        <v>49</v>
      </c>
      <c r="E220" s="38" t="s">
        <v>45</v>
      </c>
    </row>
    <row r="221" spans="1:5" ht="12.75">
      <c r="A221" t="s">
        <v>50</v>
      </c>
      <c r="E221" s="36" t="s">
        <v>45</v>
      </c>
    </row>
    <row r="222" spans="1:16" ht="12.75">
      <c r="A222" s="25" t="s">
        <v>43</v>
      </c>
      <c r="B222" s="29" t="s">
        <v>497</v>
      </c>
      <c r="C222" s="29" t="s">
        <v>497</v>
      </c>
      <c r="D222" s="25" t="s">
        <v>45</v>
      </c>
      <c r="E222" s="30" t="s">
        <v>1757</v>
      </c>
      <c r="F222" s="31" t="s">
        <v>118</v>
      </c>
      <c r="G222" s="32">
        <v>1</v>
      </c>
      <c r="H222" s="33">
        <v>0</v>
      </c>
      <c r="I222" s="34">
        <f>ROUND(ROUND(H222,2)*ROUND(G222,3),2)</f>
      </c>
      <c r="O222">
        <f>(I222*21)/100</f>
      </c>
      <c r="P222" t="s">
        <v>22</v>
      </c>
    </row>
    <row r="223" spans="1:5" ht="12.75">
      <c r="A223" s="35" t="s">
        <v>48</v>
      </c>
      <c r="E223" s="36" t="s">
        <v>45</v>
      </c>
    </row>
    <row r="224" spans="1:5" ht="12.75">
      <c r="A224" s="37" t="s">
        <v>49</v>
      </c>
      <c r="E224" s="38" t="s">
        <v>45</v>
      </c>
    </row>
    <row r="225" spans="1:5" ht="12.75">
      <c r="A225" t="s">
        <v>50</v>
      </c>
      <c r="E225" s="36" t="s">
        <v>45</v>
      </c>
    </row>
    <row r="226" spans="1:16" ht="12.75">
      <c r="A226" s="25" t="s">
        <v>43</v>
      </c>
      <c r="B226" s="29" t="s">
        <v>500</v>
      </c>
      <c r="C226" s="29" t="s">
        <v>500</v>
      </c>
      <c r="D226" s="25" t="s">
        <v>45</v>
      </c>
      <c r="E226" s="30" t="s">
        <v>1758</v>
      </c>
      <c r="F226" s="31" t="s">
        <v>118</v>
      </c>
      <c r="G226" s="32">
        <v>1</v>
      </c>
      <c r="H226" s="33">
        <v>0</v>
      </c>
      <c r="I226" s="34">
        <f>ROUND(ROUND(H226,2)*ROUND(G226,3),2)</f>
      </c>
      <c r="O226">
        <f>(I226*21)/100</f>
      </c>
      <c r="P226" t="s">
        <v>22</v>
      </c>
    </row>
    <row r="227" spans="1:5" ht="12.75">
      <c r="A227" s="35" t="s">
        <v>48</v>
      </c>
      <c r="E227" s="36" t="s">
        <v>45</v>
      </c>
    </row>
    <row r="228" spans="1:5" ht="12.75">
      <c r="A228" s="37" t="s">
        <v>49</v>
      </c>
      <c r="E228" s="38" t="s">
        <v>45</v>
      </c>
    </row>
    <row r="229" spans="1:5" ht="12.75">
      <c r="A229" t="s">
        <v>50</v>
      </c>
      <c r="E229" s="36" t="s">
        <v>45</v>
      </c>
    </row>
    <row r="230" spans="1:16" ht="12.75">
      <c r="A230" s="25" t="s">
        <v>43</v>
      </c>
      <c r="B230" s="29" t="s">
        <v>503</v>
      </c>
      <c r="C230" s="29" t="s">
        <v>503</v>
      </c>
      <c r="D230" s="25" t="s">
        <v>45</v>
      </c>
      <c r="E230" s="30" t="s">
        <v>1759</v>
      </c>
      <c r="F230" s="31" t="s">
        <v>118</v>
      </c>
      <c r="G230" s="32">
        <v>1</v>
      </c>
      <c r="H230" s="33">
        <v>0</v>
      </c>
      <c r="I230" s="34">
        <f>ROUND(ROUND(H230,2)*ROUND(G230,3),2)</f>
      </c>
      <c r="O230">
        <f>(I230*21)/100</f>
      </c>
      <c r="P230" t="s">
        <v>22</v>
      </c>
    </row>
    <row r="231" spans="1:5" ht="12.75">
      <c r="A231" s="35" t="s">
        <v>48</v>
      </c>
      <c r="E231" s="36" t="s">
        <v>45</v>
      </c>
    </row>
    <row r="232" spans="1:5" ht="12.75">
      <c r="A232" s="37" t="s">
        <v>49</v>
      </c>
      <c r="E232" s="38" t="s">
        <v>45</v>
      </c>
    </row>
    <row r="233" spans="1:5" ht="12.75">
      <c r="A233" t="s">
        <v>50</v>
      </c>
      <c r="E233" s="36" t="s">
        <v>45</v>
      </c>
    </row>
    <row r="234" spans="1:16" ht="12.75">
      <c r="A234" s="25" t="s">
        <v>43</v>
      </c>
      <c r="B234" s="29" t="s">
        <v>506</v>
      </c>
      <c r="C234" s="29" t="s">
        <v>506</v>
      </c>
      <c r="D234" s="25" t="s">
        <v>45</v>
      </c>
      <c r="E234" s="30" t="s">
        <v>1711</v>
      </c>
      <c r="F234" s="31" t="s">
        <v>118</v>
      </c>
      <c r="G234" s="32">
        <v>1</v>
      </c>
      <c r="H234" s="33">
        <v>0</v>
      </c>
      <c r="I234" s="34">
        <f>ROUND(ROUND(H234,2)*ROUND(G234,3),2)</f>
      </c>
      <c r="O234">
        <f>(I234*21)/100</f>
      </c>
      <c r="P234" t="s">
        <v>22</v>
      </c>
    </row>
    <row r="235" spans="1:5" ht="12.75">
      <c r="A235" s="35" t="s">
        <v>48</v>
      </c>
      <c r="E235" s="36" t="s">
        <v>45</v>
      </c>
    </row>
    <row r="236" spans="1:5" ht="12.75">
      <c r="A236" s="37" t="s">
        <v>49</v>
      </c>
      <c r="E236" s="38" t="s">
        <v>45</v>
      </c>
    </row>
    <row r="237" spans="1:5" ht="12.75">
      <c r="A237" t="s">
        <v>50</v>
      </c>
      <c r="E237" s="36" t="s">
        <v>45</v>
      </c>
    </row>
    <row r="238" spans="1:18" ht="12.75" customHeight="1">
      <c r="A238" s="6" t="s">
        <v>41</v>
      </c>
      <c r="B238" s="6"/>
      <c r="C238" s="40" t="s">
        <v>1760</v>
      </c>
      <c r="D238" s="6"/>
      <c r="E238" s="27" t="s">
        <v>1760</v>
      </c>
      <c r="F238" s="6"/>
      <c r="G238" s="6"/>
      <c r="H238" s="6"/>
      <c r="I238" s="41">
        <f>0+Q238</f>
      </c>
      <c r="O238">
        <f>0+R238</f>
      </c>
      <c r="Q238">
        <f>0+I239+I243+I247+I251+I255+I259+I263+I267+I271+I275+I279+I283+I287+I291+I295+I299+I303+I307+I311+I315+I319+I323+I327+I331+I335+I339+I343+I347+I351+I355+I359</f>
      </c>
      <c r="R238">
        <f>0+O239+O243+O247+O251+O255+O259+O263+O267+O271+O275+O279+O283+O287+O291+O295+O299+O303+O307+O311+O315+O319+O323+O327+O331+O335+O339+O343+O347+O351+O355+O359</f>
      </c>
    </row>
    <row r="239" spans="1:16" ht="38.25">
      <c r="A239" s="25" t="s">
        <v>43</v>
      </c>
      <c r="B239" s="29" t="s">
        <v>14</v>
      </c>
      <c r="C239" s="29" t="s">
        <v>14</v>
      </c>
      <c r="D239" s="25" t="s">
        <v>45</v>
      </c>
      <c r="E239" s="30" t="s">
        <v>1761</v>
      </c>
      <c r="F239" s="31" t="s">
        <v>118</v>
      </c>
      <c r="G239" s="32">
        <v>2</v>
      </c>
      <c r="H239" s="33">
        <v>0</v>
      </c>
      <c r="I239" s="34">
        <f>ROUND(ROUND(H239,2)*ROUND(G239,3),2)</f>
      </c>
      <c r="O239">
        <f>(I239*21)/100</f>
      </c>
      <c r="P239" t="s">
        <v>22</v>
      </c>
    </row>
    <row r="240" spans="1:5" ht="25.5">
      <c r="A240" s="35" t="s">
        <v>48</v>
      </c>
      <c r="E240" s="36" t="s">
        <v>1762</v>
      </c>
    </row>
    <row r="241" spans="1:5" ht="12.75">
      <c r="A241" s="37" t="s">
        <v>49</v>
      </c>
      <c r="E241" s="38" t="s">
        <v>45</v>
      </c>
    </row>
    <row r="242" spans="1:5" ht="12.75">
      <c r="A242" t="s">
        <v>50</v>
      </c>
      <c r="E242" s="36" t="s">
        <v>45</v>
      </c>
    </row>
    <row r="243" spans="1:16" ht="12.75">
      <c r="A243" s="25" t="s">
        <v>43</v>
      </c>
      <c r="B243" s="29" t="s">
        <v>40</v>
      </c>
      <c r="C243" s="29" t="s">
        <v>40</v>
      </c>
      <c r="D243" s="25" t="s">
        <v>45</v>
      </c>
      <c r="E243" s="30" t="s">
        <v>1763</v>
      </c>
      <c r="F243" s="31" t="s">
        <v>118</v>
      </c>
      <c r="G243" s="32">
        <v>2</v>
      </c>
      <c r="H243" s="33">
        <v>0</v>
      </c>
      <c r="I243" s="34">
        <f>ROUND(ROUND(H243,2)*ROUND(G243,3),2)</f>
      </c>
      <c r="O243">
        <f>(I243*21)/100</f>
      </c>
      <c r="P243" t="s">
        <v>22</v>
      </c>
    </row>
    <row r="244" spans="1:5" ht="12.75">
      <c r="A244" s="35" t="s">
        <v>48</v>
      </c>
      <c r="E244" s="36" t="s">
        <v>45</v>
      </c>
    </row>
    <row r="245" spans="1:5" ht="12.75">
      <c r="A245" s="37" t="s">
        <v>49</v>
      </c>
      <c r="E245" s="38" t="s">
        <v>45</v>
      </c>
    </row>
    <row r="246" spans="1:5" ht="12.75">
      <c r="A246" t="s">
        <v>50</v>
      </c>
      <c r="E246" s="36" t="s">
        <v>45</v>
      </c>
    </row>
    <row r="247" spans="1:16" ht="25.5">
      <c r="A247" s="25" t="s">
        <v>43</v>
      </c>
      <c r="B247" s="29" t="s">
        <v>115</v>
      </c>
      <c r="C247" s="29" t="s">
        <v>115</v>
      </c>
      <c r="D247" s="25" t="s">
        <v>45</v>
      </c>
      <c r="E247" s="30" t="s">
        <v>1765</v>
      </c>
      <c r="F247" s="31" t="s">
        <v>118</v>
      </c>
      <c r="G247" s="32">
        <v>1</v>
      </c>
      <c r="H247" s="33">
        <v>0</v>
      </c>
      <c r="I247" s="34">
        <f>ROUND(ROUND(H247,2)*ROUND(G247,3),2)</f>
      </c>
      <c r="O247">
        <f>(I247*21)/100</f>
      </c>
      <c r="P247" t="s">
        <v>22</v>
      </c>
    </row>
    <row r="248" spans="1:5" ht="12.75">
      <c r="A248" s="35" t="s">
        <v>48</v>
      </c>
      <c r="E248" s="36" t="s">
        <v>45</v>
      </c>
    </row>
    <row r="249" spans="1:5" ht="12.75">
      <c r="A249" s="37" t="s">
        <v>49</v>
      </c>
      <c r="E249" s="38" t="s">
        <v>45</v>
      </c>
    </row>
    <row r="250" spans="1:5" ht="12.75">
      <c r="A250" t="s">
        <v>50</v>
      </c>
      <c r="E250" s="36" t="s">
        <v>45</v>
      </c>
    </row>
    <row r="251" spans="1:16" ht="25.5">
      <c r="A251" s="25" t="s">
        <v>43</v>
      </c>
      <c r="B251" s="29" t="s">
        <v>106</v>
      </c>
      <c r="C251" s="29" t="s">
        <v>106</v>
      </c>
      <c r="D251" s="25" t="s">
        <v>45</v>
      </c>
      <c r="E251" s="30" t="s">
        <v>1766</v>
      </c>
      <c r="F251" s="31" t="s">
        <v>1764</v>
      </c>
      <c r="G251" s="32">
        <v>26</v>
      </c>
      <c r="H251" s="33">
        <v>0</v>
      </c>
      <c r="I251" s="34">
        <f>ROUND(ROUND(H251,2)*ROUND(G251,3),2)</f>
      </c>
      <c r="O251">
        <f>(I251*21)/100</f>
      </c>
      <c r="P251" t="s">
        <v>22</v>
      </c>
    </row>
    <row r="252" spans="1:5" ht="12.75">
      <c r="A252" s="35" t="s">
        <v>48</v>
      </c>
      <c r="E252" s="36" t="s">
        <v>45</v>
      </c>
    </row>
    <row r="253" spans="1:5" ht="12.75">
      <c r="A253" s="37" t="s">
        <v>49</v>
      </c>
      <c r="E253" s="38" t="s">
        <v>45</v>
      </c>
    </row>
    <row r="254" spans="1:5" ht="12.75">
      <c r="A254" t="s">
        <v>50</v>
      </c>
      <c r="E254" s="36" t="s">
        <v>45</v>
      </c>
    </row>
    <row r="255" spans="1:16" ht="25.5">
      <c r="A255" s="25" t="s">
        <v>43</v>
      </c>
      <c r="B255" s="29" t="s">
        <v>112</v>
      </c>
      <c r="C255" s="29" t="s">
        <v>112</v>
      </c>
      <c r="D255" s="25" t="s">
        <v>45</v>
      </c>
      <c r="E255" s="30" t="s">
        <v>1767</v>
      </c>
      <c r="F255" s="31" t="s">
        <v>1764</v>
      </c>
      <c r="G255" s="32">
        <v>195</v>
      </c>
      <c r="H255" s="33">
        <v>0</v>
      </c>
      <c r="I255" s="34">
        <f>ROUND(ROUND(H255,2)*ROUND(G255,3),2)</f>
      </c>
      <c r="O255">
        <f>(I255*21)/100</f>
      </c>
      <c r="P255" t="s">
        <v>22</v>
      </c>
    </row>
    <row r="256" spans="1:5" ht="12.75">
      <c r="A256" s="35" t="s">
        <v>48</v>
      </c>
      <c r="E256" s="36" t="s">
        <v>45</v>
      </c>
    </row>
    <row r="257" spans="1:5" ht="12.75">
      <c r="A257" s="37" t="s">
        <v>49</v>
      </c>
      <c r="E257" s="38" t="s">
        <v>45</v>
      </c>
    </row>
    <row r="258" spans="1:5" ht="12.75">
      <c r="A258" t="s">
        <v>50</v>
      </c>
      <c r="E258" s="36" t="s">
        <v>45</v>
      </c>
    </row>
    <row r="259" spans="1:16" ht="12.75">
      <c r="A259" s="25" t="s">
        <v>43</v>
      </c>
      <c r="B259" s="29" t="s">
        <v>97</v>
      </c>
      <c r="C259" s="29" t="s">
        <v>97</v>
      </c>
      <c r="D259" s="25" t="s">
        <v>45</v>
      </c>
      <c r="E259" s="30" t="s">
        <v>1768</v>
      </c>
      <c r="F259" s="31" t="s">
        <v>61</v>
      </c>
      <c r="G259" s="32">
        <v>159</v>
      </c>
      <c r="H259" s="33">
        <v>0</v>
      </c>
      <c r="I259" s="34">
        <f>ROUND(ROUND(H259,2)*ROUND(G259,3),2)</f>
      </c>
      <c r="O259">
        <f>(I259*21)/100</f>
      </c>
      <c r="P259" t="s">
        <v>22</v>
      </c>
    </row>
    <row r="260" spans="1:5" ht="12.75">
      <c r="A260" s="35" t="s">
        <v>48</v>
      </c>
      <c r="E260" s="36" t="s">
        <v>45</v>
      </c>
    </row>
    <row r="261" spans="1:5" ht="12.75">
      <c r="A261" s="37" t="s">
        <v>49</v>
      </c>
      <c r="E261" s="38" t="s">
        <v>45</v>
      </c>
    </row>
    <row r="262" spans="1:5" ht="12.75">
      <c r="A262" t="s">
        <v>50</v>
      </c>
      <c r="E262" s="36" t="s">
        <v>45</v>
      </c>
    </row>
    <row r="263" spans="1:16" ht="12.75">
      <c r="A263" s="25" t="s">
        <v>43</v>
      </c>
      <c r="B263" s="29" t="s">
        <v>94</v>
      </c>
      <c r="C263" s="29" t="s">
        <v>94</v>
      </c>
      <c r="D263" s="25" t="s">
        <v>45</v>
      </c>
      <c r="E263" s="30" t="s">
        <v>1769</v>
      </c>
      <c r="F263" s="31" t="s">
        <v>61</v>
      </c>
      <c r="G263" s="32">
        <v>12</v>
      </c>
      <c r="H263" s="33">
        <v>0</v>
      </c>
      <c r="I263" s="34">
        <f>ROUND(ROUND(H263,2)*ROUND(G263,3),2)</f>
      </c>
      <c r="O263">
        <f>(I263*21)/100</f>
      </c>
      <c r="P263" t="s">
        <v>22</v>
      </c>
    </row>
    <row r="264" spans="1:5" ht="12.75">
      <c r="A264" s="35" t="s">
        <v>48</v>
      </c>
      <c r="E264" s="36" t="s">
        <v>45</v>
      </c>
    </row>
    <row r="265" spans="1:5" ht="12.75">
      <c r="A265" s="37" t="s">
        <v>49</v>
      </c>
      <c r="E265" s="38" t="s">
        <v>45</v>
      </c>
    </row>
    <row r="266" spans="1:5" ht="12.75">
      <c r="A266" t="s">
        <v>50</v>
      </c>
      <c r="E266" s="36" t="s">
        <v>45</v>
      </c>
    </row>
    <row r="267" spans="1:16" ht="12.75">
      <c r="A267" s="25" t="s">
        <v>43</v>
      </c>
      <c r="B267" s="29" t="s">
        <v>100</v>
      </c>
      <c r="C267" s="29" t="s">
        <v>100</v>
      </c>
      <c r="D267" s="25" t="s">
        <v>45</v>
      </c>
      <c r="E267" s="30" t="s">
        <v>1770</v>
      </c>
      <c r="F267" s="31" t="s">
        <v>61</v>
      </c>
      <c r="G267" s="32">
        <v>13</v>
      </c>
      <c r="H267" s="33">
        <v>0</v>
      </c>
      <c r="I267" s="34">
        <f>ROUND(ROUND(H267,2)*ROUND(G267,3),2)</f>
      </c>
      <c r="O267">
        <f>(I267*21)/100</f>
      </c>
      <c r="P267" t="s">
        <v>22</v>
      </c>
    </row>
    <row r="268" spans="1:5" ht="12.75">
      <c r="A268" s="35" t="s">
        <v>48</v>
      </c>
      <c r="E268" s="36" t="s">
        <v>45</v>
      </c>
    </row>
    <row r="269" spans="1:5" ht="12.75">
      <c r="A269" s="37" t="s">
        <v>49</v>
      </c>
      <c r="E269" s="38" t="s">
        <v>45</v>
      </c>
    </row>
    <row r="270" spans="1:5" ht="12.75">
      <c r="A270" t="s">
        <v>50</v>
      </c>
      <c r="E270" s="36" t="s">
        <v>45</v>
      </c>
    </row>
    <row r="271" spans="1:16" ht="12.75">
      <c r="A271" s="25" t="s">
        <v>43</v>
      </c>
      <c r="B271" s="29" t="s">
        <v>103</v>
      </c>
      <c r="C271" s="29" t="s">
        <v>103</v>
      </c>
      <c r="D271" s="25" t="s">
        <v>45</v>
      </c>
      <c r="E271" s="30" t="s">
        <v>1771</v>
      </c>
      <c r="F271" s="31" t="s">
        <v>61</v>
      </c>
      <c r="G271" s="32">
        <v>1</v>
      </c>
      <c r="H271" s="33">
        <v>0</v>
      </c>
      <c r="I271" s="34">
        <f>ROUND(ROUND(H271,2)*ROUND(G271,3),2)</f>
      </c>
      <c r="O271">
        <f>(I271*21)/100</f>
      </c>
      <c r="P271" t="s">
        <v>22</v>
      </c>
    </row>
    <row r="272" spans="1:5" ht="12.75">
      <c r="A272" s="35" t="s">
        <v>48</v>
      </c>
      <c r="E272" s="36" t="s">
        <v>45</v>
      </c>
    </row>
    <row r="273" spans="1:5" ht="12.75">
      <c r="A273" s="37" t="s">
        <v>49</v>
      </c>
      <c r="E273" s="38" t="s">
        <v>45</v>
      </c>
    </row>
    <row r="274" spans="1:5" ht="12.75">
      <c r="A274" t="s">
        <v>50</v>
      </c>
      <c r="E274" s="36" t="s">
        <v>45</v>
      </c>
    </row>
    <row r="275" spans="1:16" ht="12.75">
      <c r="A275" s="25" t="s">
        <v>43</v>
      </c>
      <c r="B275" s="29" t="s">
        <v>109</v>
      </c>
      <c r="C275" s="29" t="s">
        <v>109</v>
      </c>
      <c r="D275" s="25" t="s">
        <v>45</v>
      </c>
      <c r="E275" s="30" t="s">
        <v>1772</v>
      </c>
      <c r="F275" s="31" t="s">
        <v>61</v>
      </c>
      <c r="G275" s="32">
        <v>5</v>
      </c>
      <c r="H275" s="33">
        <v>0</v>
      </c>
      <c r="I275" s="34">
        <f>ROUND(ROUND(H275,2)*ROUND(G275,3),2)</f>
      </c>
      <c r="O275">
        <f>(I275*21)/100</f>
      </c>
      <c r="P275" t="s">
        <v>22</v>
      </c>
    </row>
    <row r="276" spans="1:5" ht="12.75">
      <c r="A276" s="35" t="s">
        <v>48</v>
      </c>
      <c r="E276" s="36" t="s">
        <v>45</v>
      </c>
    </row>
    <row r="277" spans="1:5" ht="12.75">
      <c r="A277" s="37" t="s">
        <v>49</v>
      </c>
      <c r="E277" s="38" t="s">
        <v>45</v>
      </c>
    </row>
    <row r="278" spans="1:5" ht="12.75">
      <c r="A278" t="s">
        <v>50</v>
      </c>
      <c r="E278" s="36" t="s">
        <v>45</v>
      </c>
    </row>
    <row r="279" spans="1:16" ht="12.75">
      <c r="A279" s="25" t="s">
        <v>43</v>
      </c>
      <c r="B279" s="29" t="s">
        <v>121</v>
      </c>
      <c r="C279" s="29" t="s">
        <v>121</v>
      </c>
      <c r="D279" s="25" t="s">
        <v>45</v>
      </c>
      <c r="E279" s="30" t="s">
        <v>1773</v>
      </c>
      <c r="F279" s="31" t="s">
        <v>61</v>
      </c>
      <c r="G279" s="32">
        <v>1</v>
      </c>
      <c r="H279" s="33">
        <v>0</v>
      </c>
      <c r="I279" s="34">
        <f>ROUND(ROUND(H279,2)*ROUND(G279,3),2)</f>
      </c>
      <c r="O279">
        <f>(I279*21)/100</f>
      </c>
      <c r="P279" t="s">
        <v>22</v>
      </c>
    </row>
    <row r="280" spans="1:5" ht="12.75">
      <c r="A280" s="35" t="s">
        <v>48</v>
      </c>
      <c r="E280" s="36" t="s">
        <v>45</v>
      </c>
    </row>
    <row r="281" spans="1:5" ht="12.75">
      <c r="A281" s="37" t="s">
        <v>49</v>
      </c>
      <c r="E281" s="38" t="s">
        <v>45</v>
      </c>
    </row>
    <row r="282" spans="1:5" ht="12.75">
      <c r="A282" t="s">
        <v>50</v>
      </c>
      <c r="E282" s="36" t="s">
        <v>45</v>
      </c>
    </row>
    <row r="283" spans="1:16" ht="12.75">
      <c r="A283" s="25" t="s">
        <v>43</v>
      </c>
      <c r="B283" s="29" t="s">
        <v>22</v>
      </c>
      <c r="C283" s="29" t="s">
        <v>22</v>
      </c>
      <c r="D283" s="25" t="s">
        <v>45</v>
      </c>
      <c r="E283" s="30" t="s">
        <v>1774</v>
      </c>
      <c r="F283" s="31" t="s">
        <v>61</v>
      </c>
      <c r="G283" s="32">
        <v>12</v>
      </c>
      <c r="H283" s="33">
        <v>0</v>
      </c>
      <c r="I283" s="34">
        <f>ROUND(ROUND(H283,2)*ROUND(G283,3),2)</f>
      </c>
      <c r="O283">
        <f>(I283*21)/100</f>
      </c>
      <c r="P283" t="s">
        <v>22</v>
      </c>
    </row>
    <row r="284" spans="1:5" ht="12.75">
      <c r="A284" s="35" t="s">
        <v>48</v>
      </c>
      <c r="E284" s="36" t="s">
        <v>45</v>
      </c>
    </row>
    <row r="285" spans="1:5" ht="12.75">
      <c r="A285" s="37" t="s">
        <v>49</v>
      </c>
      <c r="E285" s="38" t="s">
        <v>45</v>
      </c>
    </row>
    <row r="286" spans="1:5" ht="12.75">
      <c r="A286" t="s">
        <v>50</v>
      </c>
      <c r="E286" s="36" t="s">
        <v>45</v>
      </c>
    </row>
    <row r="287" spans="1:16" ht="12.75">
      <c r="A287" s="25" t="s">
        <v>43</v>
      </c>
      <c r="B287" s="29" t="s">
        <v>126</v>
      </c>
      <c r="C287" s="29" t="s">
        <v>126</v>
      </c>
      <c r="D287" s="25" t="s">
        <v>45</v>
      </c>
      <c r="E287" s="30" t="s">
        <v>1775</v>
      </c>
      <c r="F287" s="31" t="s">
        <v>61</v>
      </c>
      <c r="G287" s="32">
        <v>1025</v>
      </c>
      <c r="H287" s="33">
        <v>0</v>
      </c>
      <c r="I287" s="34">
        <f>ROUND(ROUND(H287,2)*ROUND(G287,3),2)</f>
      </c>
      <c r="O287">
        <f>(I287*21)/100</f>
      </c>
      <c r="P287" t="s">
        <v>22</v>
      </c>
    </row>
    <row r="288" spans="1:5" ht="12.75">
      <c r="A288" s="35" t="s">
        <v>48</v>
      </c>
      <c r="E288" s="36" t="s">
        <v>45</v>
      </c>
    </row>
    <row r="289" spans="1:5" ht="12.75">
      <c r="A289" s="37" t="s">
        <v>49</v>
      </c>
      <c r="E289" s="38" t="s">
        <v>45</v>
      </c>
    </row>
    <row r="290" spans="1:5" ht="12.75">
      <c r="A290" t="s">
        <v>50</v>
      </c>
      <c r="E290" s="36" t="s">
        <v>45</v>
      </c>
    </row>
    <row r="291" spans="1:16" ht="12.75">
      <c r="A291" s="25" t="s">
        <v>43</v>
      </c>
      <c r="B291" s="29" t="s">
        <v>77</v>
      </c>
      <c r="C291" s="29" t="s">
        <v>77</v>
      </c>
      <c r="D291" s="25" t="s">
        <v>45</v>
      </c>
      <c r="E291" s="30" t="s">
        <v>1776</v>
      </c>
      <c r="F291" s="31" t="s">
        <v>61</v>
      </c>
      <c r="G291" s="32">
        <v>860</v>
      </c>
      <c r="H291" s="33">
        <v>0</v>
      </c>
      <c r="I291" s="34">
        <f>ROUND(ROUND(H291,2)*ROUND(G291,3),2)</f>
      </c>
      <c r="O291">
        <f>(I291*21)/100</f>
      </c>
      <c r="P291" t="s">
        <v>22</v>
      </c>
    </row>
    <row r="292" spans="1:5" ht="12.75">
      <c r="A292" s="35" t="s">
        <v>48</v>
      </c>
      <c r="E292" s="36" t="s">
        <v>45</v>
      </c>
    </row>
    <row r="293" spans="1:5" ht="12.75">
      <c r="A293" s="37" t="s">
        <v>49</v>
      </c>
      <c r="E293" s="38" t="s">
        <v>45</v>
      </c>
    </row>
    <row r="294" spans="1:5" ht="12.75">
      <c r="A294" t="s">
        <v>50</v>
      </c>
      <c r="E294" s="36" t="s">
        <v>45</v>
      </c>
    </row>
    <row r="295" spans="1:16" ht="12.75">
      <c r="A295" s="25" t="s">
        <v>43</v>
      </c>
      <c r="B295" s="29" t="s">
        <v>83</v>
      </c>
      <c r="C295" s="29" t="s">
        <v>83</v>
      </c>
      <c r="D295" s="25" t="s">
        <v>45</v>
      </c>
      <c r="E295" s="30" t="s">
        <v>1777</v>
      </c>
      <c r="F295" s="31" t="s">
        <v>61</v>
      </c>
      <c r="G295" s="32">
        <v>190</v>
      </c>
      <c r="H295" s="33">
        <v>0</v>
      </c>
      <c r="I295" s="34">
        <f>ROUND(ROUND(H295,2)*ROUND(G295,3),2)</f>
      </c>
      <c r="O295">
        <f>(I295*21)/100</f>
      </c>
      <c r="P295" t="s">
        <v>22</v>
      </c>
    </row>
    <row r="296" spans="1:5" ht="12.75">
      <c r="A296" s="35" t="s">
        <v>48</v>
      </c>
      <c r="E296" s="36" t="s">
        <v>45</v>
      </c>
    </row>
    <row r="297" spans="1:5" ht="12.75">
      <c r="A297" s="37" t="s">
        <v>49</v>
      </c>
      <c r="E297" s="38" t="s">
        <v>45</v>
      </c>
    </row>
    <row r="298" spans="1:5" ht="12.75">
      <c r="A298" t="s">
        <v>50</v>
      </c>
      <c r="E298" s="36" t="s">
        <v>45</v>
      </c>
    </row>
    <row r="299" spans="1:16" ht="12.75">
      <c r="A299" s="25" t="s">
        <v>43</v>
      </c>
      <c r="B299" s="29" t="s">
        <v>80</v>
      </c>
      <c r="C299" s="29" t="s">
        <v>80</v>
      </c>
      <c r="D299" s="25" t="s">
        <v>45</v>
      </c>
      <c r="E299" s="30" t="s">
        <v>1778</v>
      </c>
      <c r="F299" s="31" t="s">
        <v>61</v>
      </c>
      <c r="G299" s="32">
        <v>215</v>
      </c>
      <c r="H299" s="33">
        <v>0</v>
      </c>
      <c r="I299" s="34">
        <f>ROUND(ROUND(H299,2)*ROUND(G299,3),2)</f>
      </c>
      <c r="O299">
        <f>(I299*21)/100</f>
      </c>
      <c r="P299" t="s">
        <v>22</v>
      </c>
    </row>
    <row r="300" spans="1:5" ht="12.75">
      <c r="A300" s="35" t="s">
        <v>48</v>
      </c>
      <c r="E300" s="36" t="s">
        <v>45</v>
      </c>
    </row>
    <row r="301" spans="1:5" ht="12.75">
      <c r="A301" s="37" t="s">
        <v>49</v>
      </c>
      <c r="E301" s="38" t="s">
        <v>45</v>
      </c>
    </row>
    <row r="302" spans="1:5" ht="12.75">
      <c r="A302" t="s">
        <v>50</v>
      </c>
      <c r="E302" s="36" t="s">
        <v>45</v>
      </c>
    </row>
    <row r="303" spans="1:16" ht="12.75">
      <c r="A303" s="25" t="s">
        <v>43</v>
      </c>
      <c r="B303" s="29" t="s">
        <v>86</v>
      </c>
      <c r="C303" s="29" t="s">
        <v>86</v>
      </c>
      <c r="D303" s="25" t="s">
        <v>45</v>
      </c>
      <c r="E303" s="30" t="s">
        <v>1779</v>
      </c>
      <c r="F303" s="31" t="s">
        <v>61</v>
      </c>
      <c r="G303" s="32">
        <v>720</v>
      </c>
      <c r="H303" s="33">
        <v>0</v>
      </c>
      <c r="I303" s="34">
        <f>ROUND(ROUND(H303,2)*ROUND(G303,3),2)</f>
      </c>
      <c r="O303">
        <f>(I303*21)/100</f>
      </c>
      <c r="P303" t="s">
        <v>22</v>
      </c>
    </row>
    <row r="304" spans="1:5" ht="12.75">
      <c r="A304" s="35" t="s">
        <v>48</v>
      </c>
      <c r="E304" s="36" t="s">
        <v>45</v>
      </c>
    </row>
    <row r="305" spans="1:5" ht="12.75">
      <c r="A305" s="37" t="s">
        <v>49</v>
      </c>
      <c r="E305" s="38" t="s">
        <v>45</v>
      </c>
    </row>
    <row r="306" spans="1:5" ht="12.75">
      <c r="A306" t="s">
        <v>50</v>
      </c>
      <c r="E306" s="36" t="s">
        <v>45</v>
      </c>
    </row>
    <row r="307" spans="1:16" ht="12.75">
      <c r="A307" s="25" t="s">
        <v>43</v>
      </c>
      <c r="B307" s="29" t="s">
        <v>73</v>
      </c>
      <c r="C307" s="29" t="s">
        <v>73</v>
      </c>
      <c r="D307" s="25" t="s">
        <v>45</v>
      </c>
      <c r="E307" s="30" t="s">
        <v>1780</v>
      </c>
      <c r="F307" s="31" t="s">
        <v>61</v>
      </c>
      <c r="G307" s="32">
        <v>125</v>
      </c>
      <c r="H307" s="33">
        <v>0</v>
      </c>
      <c r="I307" s="34">
        <f>ROUND(ROUND(H307,2)*ROUND(G307,3),2)</f>
      </c>
      <c r="O307">
        <f>(I307*21)/100</f>
      </c>
      <c r="P307" t="s">
        <v>22</v>
      </c>
    </row>
    <row r="308" spans="1:5" ht="12.75">
      <c r="A308" s="35" t="s">
        <v>48</v>
      </c>
      <c r="E308" s="36" t="s">
        <v>45</v>
      </c>
    </row>
    <row r="309" spans="1:5" ht="12.75">
      <c r="A309" s="37" t="s">
        <v>49</v>
      </c>
      <c r="E309" s="38" t="s">
        <v>45</v>
      </c>
    </row>
    <row r="310" spans="1:5" ht="12.75">
      <c r="A310" t="s">
        <v>50</v>
      </c>
      <c r="E310" s="36" t="s">
        <v>45</v>
      </c>
    </row>
    <row r="311" spans="1:16" ht="12.75">
      <c r="A311" s="25" t="s">
        <v>43</v>
      </c>
      <c r="B311" s="29" t="s">
        <v>89</v>
      </c>
      <c r="C311" s="29" t="s">
        <v>89</v>
      </c>
      <c r="D311" s="25" t="s">
        <v>45</v>
      </c>
      <c r="E311" s="30" t="s">
        <v>1781</v>
      </c>
      <c r="F311" s="31" t="s">
        <v>118</v>
      </c>
      <c r="G311" s="32">
        <v>1</v>
      </c>
      <c r="H311" s="33">
        <v>0</v>
      </c>
      <c r="I311" s="34">
        <f>ROUND(ROUND(H311,2)*ROUND(G311,3),2)</f>
      </c>
      <c r="O311">
        <f>(I311*21)/100</f>
      </c>
      <c r="P311" t="s">
        <v>22</v>
      </c>
    </row>
    <row r="312" spans="1:5" ht="12.75">
      <c r="A312" s="35" t="s">
        <v>48</v>
      </c>
      <c r="E312" s="36" t="s">
        <v>45</v>
      </c>
    </row>
    <row r="313" spans="1:5" ht="12.75">
      <c r="A313" s="37" t="s">
        <v>49</v>
      </c>
      <c r="E313" s="38" t="s">
        <v>45</v>
      </c>
    </row>
    <row r="314" spans="1:5" ht="12.75">
      <c r="A314" t="s">
        <v>50</v>
      </c>
      <c r="E314" s="36" t="s">
        <v>45</v>
      </c>
    </row>
    <row r="315" spans="1:16" ht="12.75">
      <c r="A315" s="25" t="s">
        <v>43</v>
      </c>
      <c r="B315" s="29" t="s">
        <v>292</v>
      </c>
      <c r="C315" s="29" t="s">
        <v>292</v>
      </c>
      <c r="D315" s="25" t="s">
        <v>45</v>
      </c>
      <c r="E315" s="30" t="s">
        <v>1724</v>
      </c>
      <c r="F315" s="31" t="s">
        <v>118</v>
      </c>
      <c r="G315" s="32">
        <v>1</v>
      </c>
      <c r="H315" s="33">
        <v>0</v>
      </c>
      <c r="I315" s="34">
        <f>ROUND(ROUND(H315,2)*ROUND(G315,3),2)</f>
      </c>
      <c r="O315">
        <f>(I315*21)/100</f>
      </c>
      <c r="P315" t="s">
        <v>22</v>
      </c>
    </row>
    <row r="316" spans="1:5" ht="12.75">
      <c r="A316" s="35" t="s">
        <v>48</v>
      </c>
      <c r="E316" s="36" t="s">
        <v>45</v>
      </c>
    </row>
    <row r="317" spans="1:5" ht="12.75">
      <c r="A317" s="37" t="s">
        <v>49</v>
      </c>
      <c r="E317" s="38" t="s">
        <v>45</v>
      </c>
    </row>
    <row r="318" spans="1:5" ht="12.75">
      <c r="A318" t="s">
        <v>50</v>
      </c>
      <c r="E318" s="36" t="s">
        <v>45</v>
      </c>
    </row>
    <row r="319" spans="1:16" ht="12.75">
      <c r="A319" s="25" t="s">
        <v>43</v>
      </c>
      <c r="B319" s="29" t="s">
        <v>301</v>
      </c>
      <c r="C319" s="29" t="s">
        <v>301</v>
      </c>
      <c r="D319" s="25" t="s">
        <v>45</v>
      </c>
      <c r="E319" s="30" t="s">
        <v>1782</v>
      </c>
      <c r="F319" s="31" t="s">
        <v>118</v>
      </c>
      <c r="G319" s="32">
        <v>1</v>
      </c>
      <c r="H319" s="33">
        <v>0</v>
      </c>
      <c r="I319" s="34">
        <f>ROUND(ROUND(H319,2)*ROUND(G319,3),2)</f>
      </c>
      <c r="O319">
        <f>(I319*21)/100</f>
      </c>
      <c r="P319" t="s">
        <v>22</v>
      </c>
    </row>
    <row r="320" spans="1:5" ht="12.75">
      <c r="A320" s="35" t="s">
        <v>48</v>
      </c>
      <c r="E320" s="36" t="s">
        <v>45</v>
      </c>
    </row>
    <row r="321" spans="1:5" ht="12.75">
      <c r="A321" s="37" t="s">
        <v>49</v>
      </c>
      <c r="E321" s="38" t="s">
        <v>45</v>
      </c>
    </row>
    <row r="322" spans="1:5" ht="12.75">
      <c r="A322" t="s">
        <v>50</v>
      </c>
      <c r="E322" s="36" t="s">
        <v>45</v>
      </c>
    </row>
    <row r="323" spans="1:16" ht="12.75">
      <c r="A323" s="25" t="s">
        <v>43</v>
      </c>
      <c r="B323" s="29" t="s">
        <v>283</v>
      </c>
      <c r="C323" s="29" t="s">
        <v>283</v>
      </c>
      <c r="D323" s="25" t="s">
        <v>45</v>
      </c>
      <c r="E323" s="30" t="s">
        <v>1783</v>
      </c>
      <c r="F323" s="31" t="s">
        <v>118</v>
      </c>
      <c r="G323" s="32">
        <v>1</v>
      </c>
      <c r="H323" s="33">
        <v>0</v>
      </c>
      <c r="I323" s="34">
        <f>ROUND(ROUND(H323,2)*ROUND(G323,3),2)</f>
      </c>
      <c r="O323">
        <f>(I323*21)/100</f>
      </c>
      <c r="P323" t="s">
        <v>22</v>
      </c>
    </row>
    <row r="324" spans="1:5" ht="12.75">
      <c r="A324" s="35" t="s">
        <v>48</v>
      </c>
      <c r="E324" s="36" t="s">
        <v>45</v>
      </c>
    </row>
    <row r="325" spans="1:5" ht="12.75">
      <c r="A325" s="37" t="s">
        <v>49</v>
      </c>
      <c r="E325" s="38" t="s">
        <v>45</v>
      </c>
    </row>
    <row r="326" spans="1:5" ht="12.75">
      <c r="A326" t="s">
        <v>50</v>
      </c>
      <c r="E326" s="36" t="s">
        <v>45</v>
      </c>
    </row>
    <row r="327" spans="1:16" ht="38.25">
      <c r="A327" s="25" t="s">
        <v>43</v>
      </c>
      <c r="B327" s="29" t="s">
        <v>21</v>
      </c>
      <c r="C327" s="29" t="s">
        <v>21</v>
      </c>
      <c r="D327" s="25" t="s">
        <v>45</v>
      </c>
      <c r="E327" s="30" t="s">
        <v>1784</v>
      </c>
      <c r="F327" s="31" t="s">
        <v>118</v>
      </c>
      <c r="G327" s="32">
        <v>1</v>
      </c>
      <c r="H327" s="33">
        <v>0</v>
      </c>
      <c r="I327" s="34">
        <f>ROUND(ROUND(H327,2)*ROUND(G327,3),2)</f>
      </c>
      <c r="O327">
        <f>(I327*21)/100</f>
      </c>
      <c r="P327" t="s">
        <v>22</v>
      </c>
    </row>
    <row r="328" spans="1:5" ht="25.5">
      <c r="A328" s="35" t="s">
        <v>48</v>
      </c>
      <c r="E328" s="36" t="s">
        <v>1785</v>
      </c>
    </row>
    <row r="329" spans="1:5" ht="12.75">
      <c r="A329" s="37" t="s">
        <v>49</v>
      </c>
      <c r="E329" s="38" t="s">
        <v>45</v>
      </c>
    </row>
    <row r="330" spans="1:5" ht="12.75">
      <c r="A330" t="s">
        <v>50</v>
      </c>
      <c r="E330" s="36" t="s">
        <v>45</v>
      </c>
    </row>
    <row r="331" spans="1:16" ht="12.75">
      <c r="A331" s="25" t="s">
        <v>43</v>
      </c>
      <c r="B331" s="29" t="s">
        <v>272</v>
      </c>
      <c r="C331" s="29" t="s">
        <v>272</v>
      </c>
      <c r="D331" s="25" t="s">
        <v>45</v>
      </c>
      <c r="E331" s="30" t="s">
        <v>1786</v>
      </c>
      <c r="F331" s="31" t="s">
        <v>61</v>
      </c>
      <c r="G331" s="32">
        <v>1</v>
      </c>
      <c r="H331" s="33">
        <v>0</v>
      </c>
      <c r="I331" s="34">
        <f>ROUND(ROUND(H331,2)*ROUND(G331,3),2)</f>
      </c>
      <c r="O331">
        <f>(I331*21)/100</f>
      </c>
      <c r="P331" t="s">
        <v>22</v>
      </c>
    </row>
    <row r="332" spans="1:5" ht="12.75">
      <c r="A332" s="35" t="s">
        <v>48</v>
      </c>
      <c r="E332" s="36" t="s">
        <v>45</v>
      </c>
    </row>
    <row r="333" spans="1:5" ht="12.75">
      <c r="A333" s="37" t="s">
        <v>49</v>
      </c>
      <c r="E333" s="38" t="s">
        <v>45</v>
      </c>
    </row>
    <row r="334" spans="1:5" ht="12.75">
      <c r="A334" t="s">
        <v>50</v>
      </c>
      <c r="E334" s="36" t="s">
        <v>45</v>
      </c>
    </row>
    <row r="335" spans="1:16" ht="12.75">
      <c r="A335" s="25" t="s">
        <v>43</v>
      </c>
      <c r="B335" s="29" t="s">
        <v>266</v>
      </c>
      <c r="C335" s="29" t="s">
        <v>266</v>
      </c>
      <c r="D335" s="25" t="s">
        <v>45</v>
      </c>
      <c r="E335" s="30" t="s">
        <v>1787</v>
      </c>
      <c r="F335" s="31" t="s">
        <v>61</v>
      </c>
      <c r="G335" s="32">
        <v>1</v>
      </c>
      <c r="H335" s="33">
        <v>0</v>
      </c>
      <c r="I335" s="34">
        <f>ROUND(ROUND(H335,2)*ROUND(G335,3),2)</f>
      </c>
      <c r="O335">
        <f>(I335*21)/100</f>
      </c>
      <c r="P335" t="s">
        <v>22</v>
      </c>
    </row>
    <row r="336" spans="1:5" ht="12.75">
      <c r="A336" s="35" t="s">
        <v>48</v>
      </c>
      <c r="E336" s="36" t="s">
        <v>45</v>
      </c>
    </row>
    <row r="337" spans="1:5" ht="12.75">
      <c r="A337" s="37" t="s">
        <v>49</v>
      </c>
      <c r="E337" s="38" t="s">
        <v>45</v>
      </c>
    </row>
    <row r="338" spans="1:5" ht="12.75">
      <c r="A338" t="s">
        <v>50</v>
      </c>
      <c r="E338" s="36" t="s">
        <v>45</v>
      </c>
    </row>
    <row r="339" spans="1:16" ht="12.75">
      <c r="A339" s="25" t="s">
        <v>43</v>
      </c>
      <c r="B339" s="29" t="s">
        <v>31</v>
      </c>
      <c r="C339" s="29" t="s">
        <v>31</v>
      </c>
      <c r="D339" s="25" t="s">
        <v>45</v>
      </c>
      <c r="E339" s="30" t="s">
        <v>1788</v>
      </c>
      <c r="F339" s="31" t="s">
        <v>1764</v>
      </c>
      <c r="G339" s="32">
        <v>71</v>
      </c>
      <c r="H339" s="33">
        <v>0</v>
      </c>
      <c r="I339" s="34">
        <f>ROUND(ROUND(H339,2)*ROUND(G339,3),2)</f>
      </c>
      <c r="O339">
        <f>(I339*21)/100</f>
      </c>
      <c r="P339" t="s">
        <v>22</v>
      </c>
    </row>
    <row r="340" spans="1:5" ht="12.75">
      <c r="A340" s="35" t="s">
        <v>48</v>
      </c>
      <c r="E340" s="36" t="s">
        <v>45</v>
      </c>
    </row>
    <row r="341" spans="1:5" ht="12.75">
      <c r="A341" s="37" t="s">
        <v>49</v>
      </c>
      <c r="E341" s="38" t="s">
        <v>45</v>
      </c>
    </row>
    <row r="342" spans="1:5" ht="12.75">
      <c r="A342" t="s">
        <v>50</v>
      </c>
      <c r="E342" s="36" t="s">
        <v>45</v>
      </c>
    </row>
    <row r="343" spans="1:16" ht="12.75">
      <c r="A343" s="25" t="s">
        <v>43</v>
      </c>
      <c r="B343" s="29" t="s">
        <v>33</v>
      </c>
      <c r="C343" s="29" t="s">
        <v>33</v>
      </c>
      <c r="D343" s="25" t="s">
        <v>45</v>
      </c>
      <c r="E343" s="30" t="s">
        <v>1789</v>
      </c>
      <c r="F343" s="31" t="s">
        <v>1764</v>
      </c>
      <c r="G343" s="32">
        <v>9</v>
      </c>
      <c r="H343" s="33">
        <v>0</v>
      </c>
      <c r="I343" s="34">
        <f>ROUND(ROUND(H343,2)*ROUND(G343,3),2)</f>
      </c>
      <c r="O343">
        <f>(I343*21)/100</f>
      </c>
      <c r="P343" t="s">
        <v>22</v>
      </c>
    </row>
    <row r="344" spans="1:5" ht="12.75">
      <c r="A344" s="35" t="s">
        <v>48</v>
      </c>
      <c r="E344" s="36" t="s">
        <v>45</v>
      </c>
    </row>
    <row r="345" spans="1:5" ht="12.75">
      <c r="A345" s="37" t="s">
        <v>49</v>
      </c>
      <c r="E345" s="38" t="s">
        <v>45</v>
      </c>
    </row>
    <row r="346" spans="1:5" ht="12.75">
      <c r="A346" t="s">
        <v>50</v>
      </c>
      <c r="E346" s="36" t="s">
        <v>45</v>
      </c>
    </row>
    <row r="347" spans="1:16" ht="12.75">
      <c r="A347" s="25" t="s">
        <v>43</v>
      </c>
      <c r="B347" s="29" t="s">
        <v>35</v>
      </c>
      <c r="C347" s="29" t="s">
        <v>35</v>
      </c>
      <c r="D347" s="25" t="s">
        <v>45</v>
      </c>
      <c r="E347" s="30" t="s">
        <v>1790</v>
      </c>
      <c r="F347" s="31" t="s">
        <v>1764</v>
      </c>
      <c r="G347" s="32">
        <v>26</v>
      </c>
      <c r="H347" s="33">
        <v>0</v>
      </c>
      <c r="I347" s="34">
        <f>ROUND(ROUND(H347,2)*ROUND(G347,3),2)</f>
      </c>
      <c r="O347">
        <f>(I347*21)/100</f>
      </c>
      <c r="P347" t="s">
        <v>22</v>
      </c>
    </row>
    <row r="348" spans="1:5" ht="12.75">
      <c r="A348" s="35" t="s">
        <v>48</v>
      </c>
      <c r="E348" s="36" t="s">
        <v>45</v>
      </c>
    </row>
    <row r="349" spans="1:5" ht="12.75">
      <c r="A349" s="37" t="s">
        <v>49</v>
      </c>
      <c r="E349" s="38" t="s">
        <v>45</v>
      </c>
    </row>
    <row r="350" spans="1:5" ht="12.75">
      <c r="A350" t="s">
        <v>50</v>
      </c>
      <c r="E350" s="36" t="s">
        <v>45</v>
      </c>
    </row>
    <row r="351" spans="1:16" ht="12.75">
      <c r="A351" s="25" t="s">
        <v>43</v>
      </c>
      <c r="B351" s="29" t="s">
        <v>66</v>
      </c>
      <c r="C351" s="29" t="s">
        <v>66</v>
      </c>
      <c r="D351" s="25" t="s">
        <v>45</v>
      </c>
      <c r="E351" s="30" t="s">
        <v>1791</v>
      </c>
      <c r="F351" s="31" t="s">
        <v>1764</v>
      </c>
      <c r="G351" s="32">
        <v>11</v>
      </c>
      <c r="H351" s="33">
        <v>0</v>
      </c>
      <c r="I351" s="34">
        <f>ROUND(ROUND(H351,2)*ROUND(G351,3),2)</f>
      </c>
      <c r="O351">
        <f>(I351*21)/100</f>
      </c>
      <c r="P351" t="s">
        <v>22</v>
      </c>
    </row>
    <row r="352" spans="1:5" ht="12.75">
      <c r="A352" s="35" t="s">
        <v>48</v>
      </c>
      <c r="E352" s="36" t="s">
        <v>45</v>
      </c>
    </row>
    <row r="353" spans="1:5" ht="12.75">
      <c r="A353" s="37" t="s">
        <v>49</v>
      </c>
      <c r="E353" s="38" t="s">
        <v>45</v>
      </c>
    </row>
    <row r="354" spans="1:5" ht="12.75">
      <c r="A354" t="s">
        <v>50</v>
      </c>
      <c r="E354" s="36" t="s">
        <v>45</v>
      </c>
    </row>
    <row r="355" spans="1:16" ht="12.75">
      <c r="A355" s="25" t="s">
        <v>43</v>
      </c>
      <c r="B355" s="29" t="s">
        <v>58</v>
      </c>
      <c r="C355" s="29" t="s">
        <v>58</v>
      </c>
      <c r="D355" s="25" t="s">
        <v>45</v>
      </c>
      <c r="E355" s="30" t="s">
        <v>1792</v>
      </c>
      <c r="F355" s="31" t="s">
        <v>1764</v>
      </c>
      <c r="G355" s="32">
        <v>7</v>
      </c>
      <c r="H355" s="33">
        <v>0</v>
      </c>
      <c r="I355" s="34">
        <f>ROUND(ROUND(H355,2)*ROUND(G355,3),2)</f>
      </c>
      <c r="O355">
        <f>(I355*21)/100</f>
      </c>
      <c r="P355" t="s">
        <v>22</v>
      </c>
    </row>
    <row r="356" spans="1:5" ht="12.75">
      <c r="A356" s="35" t="s">
        <v>48</v>
      </c>
      <c r="E356" s="36" t="s">
        <v>45</v>
      </c>
    </row>
    <row r="357" spans="1:5" ht="12.75">
      <c r="A357" s="37" t="s">
        <v>49</v>
      </c>
      <c r="E357" s="38" t="s">
        <v>45</v>
      </c>
    </row>
    <row r="358" spans="1:5" ht="12.75">
      <c r="A358" t="s">
        <v>50</v>
      </c>
      <c r="E358" s="36" t="s">
        <v>45</v>
      </c>
    </row>
    <row r="359" spans="1:16" ht="12.75">
      <c r="A359" s="25" t="s">
        <v>43</v>
      </c>
      <c r="B359" s="29" t="s">
        <v>38</v>
      </c>
      <c r="C359" s="29" t="s">
        <v>38</v>
      </c>
      <c r="D359" s="25" t="s">
        <v>45</v>
      </c>
      <c r="E359" s="30" t="s">
        <v>1793</v>
      </c>
      <c r="F359" s="31" t="s">
        <v>1764</v>
      </c>
      <c r="G359" s="32">
        <v>13</v>
      </c>
      <c r="H359" s="33">
        <v>0</v>
      </c>
      <c r="I359" s="34">
        <f>ROUND(ROUND(H359,2)*ROUND(G359,3),2)</f>
      </c>
      <c r="O359">
        <f>(I359*21)/100</f>
      </c>
      <c r="P359" t="s">
        <v>22</v>
      </c>
    </row>
    <row r="360" spans="1:5" ht="12.75">
      <c r="A360" s="35" t="s">
        <v>48</v>
      </c>
      <c r="E360" s="36" t="s">
        <v>45</v>
      </c>
    </row>
    <row r="361" spans="1:5" ht="12.75">
      <c r="A361" s="37" t="s">
        <v>49</v>
      </c>
      <c r="E361" s="38" t="s">
        <v>45</v>
      </c>
    </row>
    <row r="362" spans="1:5" ht="12.75">
      <c r="A362" t="s">
        <v>50</v>
      </c>
      <c r="E362" s="36" t="s">
        <v>45</v>
      </c>
    </row>
    <row r="363" spans="1:18" ht="12.75" customHeight="1">
      <c r="A363" s="6" t="s">
        <v>41</v>
      </c>
      <c r="B363" s="6"/>
      <c r="C363" s="40" t="s">
        <v>1794</v>
      </c>
      <c r="D363" s="6"/>
      <c r="E363" s="27" t="s">
        <v>1795</v>
      </c>
      <c r="F363" s="6"/>
      <c r="G363" s="6"/>
      <c r="H363" s="6"/>
      <c r="I363" s="41">
        <f>0+Q363</f>
      </c>
      <c r="O363">
        <f>0+R363</f>
      </c>
      <c r="Q363">
        <f>0+I364+I368+I372+I376+I380+I384+I388+I392+I396+I400+I404+I408+I412+I416+I420+I424+I428+I432+I436+I440</f>
      </c>
      <c r="R363">
        <f>0+O364+O368+O372+O376+O380+O384+O388+O392+O396+O400+O404+O408+O412+O416+O420+O424+O428+O432+O436+O440</f>
      </c>
    </row>
    <row r="364" spans="1:16" ht="25.5">
      <c r="A364" s="25" t="s">
        <v>43</v>
      </c>
      <c r="B364" s="29" t="s">
        <v>14</v>
      </c>
      <c r="C364" s="29" t="s">
        <v>14</v>
      </c>
      <c r="D364" s="25" t="s">
        <v>45</v>
      </c>
      <c r="E364" s="30" t="s">
        <v>1796</v>
      </c>
      <c r="F364" s="31" t="s">
        <v>61</v>
      </c>
      <c r="G364" s="32">
        <v>12</v>
      </c>
      <c r="H364" s="33">
        <v>0</v>
      </c>
      <c r="I364" s="34">
        <f>ROUND(ROUND(H364,2)*ROUND(G364,3),2)</f>
      </c>
      <c r="O364">
        <f>(I364*21)/100</f>
      </c>
      <c r="P364" t="s">
        <v>22</v>
      </c>
    </row>
    <row r="365" spans="1:5" ht="12.75">
      <c r="A365" s="35" t="s">
        <v>48</v>
      </c>
      <c r="E365" s="36" t="s">
        <v>45</v>
      </c>
    </row>
    <row r="366" spans="1:5" ht="12.75">
      <c r="A366" s="37" t="s">
        <v>49</v>
      </c>
      <c r="E366" s="38" t="s">
        <v>45</v>
      </c>
    </row>
    <row r="367" spans="1:5" ht="12.75">
      <c r="A367" t="s">
        <v>50</v>
      </c>
      <c r="E367" s="36" t="s">
        <v>45</v>
      </c>
    </row>
    <row r="368" spans="1:16" ht="12.75">
      <c r="A368" s="25" t="s">
        <v>43</v>
      </c>
      <c r="B368" s="29" t="s">
        <v>40</v>
      </c>
      <c r="C368" s="29" t="s">
        <v>40</v>
      </c>
      <c r="D368" s="25" t="s">
        <v>45</v>
      </c>
      <c r="E368" s="30" t="s">
        <v>1797</v>
      </c>
      <c r="F368" s="31" t="s">
        <v>61</v>
      </c>
      <c r="G368" s="32">
        <v>1</v>
      </c>
      <c r="H368" s="33">
        <v>0</v>
      </c>
      <c r="I368" s="34">
        <f>ROUND(ROUND(H368,2)*ROUND(G368,3),2)</f>
      </c>
      <c r="O368">
        <f>(I368*21)/100</f>
      </c>
      <c r="P368" t="s">
        <v>22</v>
      </c>
    </row>
    <row r="369" spans="1:5" ht="12.75">
      <c r="A369" s="35" t="s">
        <v>48</v>
      </c>
      <c r="E369" s="36" t="s">
        <v>45</v>
      </c>
    </row>
    <row r="370" spans="1:5" ht="12.75">
      <c r="A370" s="37" t="s">
        <v>49</v>
      </c>
      <c r="E370" s="38" t="s">
        <v>45</v>
      </c>
    </row>
    <row r="371" spans="1:5" ht="12.75">
      <c r="A371" t="s">
        <v>50</v>
      </c>
      <c r="E371" s="36" t="s">
        <v>45</v>
      </c>
    </row>
    <row r="372" spans="1:16" ht="12.75">
      <c r="A372" s="25" t="s">
        <v>43</v>
      </c>
      <c r="B372" s="29" t="s">
        <v>115</v>
      </c>
      <c r="C372" s="29" t="s">
        <v>115</v>
      </c>
      <c r="D372" s="25" t="s">
        <v>45</v>
      </c>
      <c r="E372" s="30" t="s">
        <v>1798</v>
      </c>
      <c r="F372" s="31" t="s">
        <v>61</v>
      </c>
      <c r="G372" s="32">
        <v>1</v>
      </c>
      <c r="H372" s="33">
        <v>0</v>
      </c>
      <c r="I372" s="34">
        <f>ROUND(ROUND(H372,2)*ROUND(G372,3),2)</f>
      </c>
      <c r="O372">
        <f>(I372*21)/100</f>
      </c>
      <c r="P372" t="s">
        <v>22</v>
      </c>
    </row>
    <row r="373" spans="1:5" ht="12.75">
      <c r="A373" s="35" t="s">
        <v>48</v>
      </c>
      <c r="E373" s="36" t="s">
        <v>45</v>
      </c>
    </row>
    <row r="374" spans="1:5" ht="12.75">
      <c r="A374" s="37" t="s">
        <v>49</v>
      </c>
      <c r="E374" s="38" t="s">
        <v>45</v>
      </c>
    </row>
    <row r="375" spans="1:5" ht="12.75">
      <c r="A375" t="s">
        <v>50</v>
      </c>
      <c r="E375" s="36" t="s">
        <v>45</v>
      </c>
    </row>
    <row r="376" spans="1:16" ht="12.75">
      <c r="A376" s="25" t="s">
        <v>43</v>
      </c>
      <c r="B376" s="29" t="s">
        <v>106</v>
      </c>
      <c r="C376" s="29" t="s">
        <v>106</v>
      </c>
      <c r="D376" s="25" t="s">
        <v>45</v>
      </c>
      <c r="E376" s="30" t="s">
        <v>1756</v>
      </c>
      <c r="F376" s="31" t="s">
        <v>61</v>
      </c>
      <c r="G376" s="32">
        <v>2100</v>
      </c>
      <c r="H376" s="33">
        <v>0</v>
      </c>
      <c r="I376" s="34">
        <f>ROUND(ROUND(H376,2)*ROUND(G376,3),2)</f>
      </c>
      <c r="O376">
        <f>(I376*21)/100</f>
      </c>
      <c r="P376" t="s">
        <v>22</v>
      </c>
    </row>
    <row r="377" spans="1:5" ht="12.75">
      <c r="A377" s="35" t="s">
        <v>48</v>
      </c>
      <c r="E377" s="36" t="s">
        <v>45</v>
      </c>
    </row>
    <row r="378" spans="1:5" ht="12.75">
      <c r="A378" s="37" t="s">
        <v>49</v>
      </c>
      <c r="E378" s="38" t="s">
        <v>45</v>
      </c>
    </row>
    <row r="379" spans="1:5" ht="12.75">
      <c r="A379" t="s">
        <v>50</v>
      </c>
      <c r="E379" s="36" t="s">
        <v>45</v>
      </c>
    </row>
    <row r="380" spans="1:16" ht="12.75">
      <c r="A380" s="25" t="s">
        <v>43</v>
      </c>
      <c r="B380" s="29" t="s">
        <v>112</v>
      </c>
      <c r="C380" s="29" t="s">
        <v>112</v>
      </c>
      <c r="D380" s="25" t="s">
        <v>45</v>
      </c>
      <c r="E380" s="30" t="s">
        <v>1708</v>
      </c>
      <c r="F380" s="31" t="s">
        <v>118</v>
      </c>
      <c r="G380" s="32">
        <v>1</v>
      </c>
      <c r="H380" s="33">
        <v>0</v>
      </c>
      <c r="I380" s="34">
        <f>ROUND(ROUND(H380,2)*ROUND(G380,3),2)</f>
      </c>
      <c r="O380">
        <f>(I380*21)/100</f>
      </c>
      <c r="P380" t="s">
        <v>22</v>
      </c>
    </row>
    <row r="381" spans="1:5" ht="12.75">
      <c r="A381" s="35" t="s">
        <v>48</v>
      </c>
      <c r="E381" s="36" t="s">
        <v>45</v>
      </c>
    </row>
    <row r="382" spans="1:5" ht="12.75">
      <c r="A382" s="37" t="s">
        <v>49</v>
      </c>
      <c r="E382" s="38" t="s">
        <v>45</v>
      </c>
    </row>
    <row r="383" spans="1:5" ht="12.75">
      <c r="A383" t="s">
        <v>50</v>
      </c>
      <c r="E383" s="36" t="s">
        <v>45</v>
      </c>
    </row>
    <row r="384" spans="1:16" ht="12.75">
      <c r="A384" s="25" t="s">
        <v>43</v>
      </c>
      <c r="B384" s="29" t="s">
        <v>97</v>
      </c>
      <c r="C384" s="29" t="s">
        <v>97</v>
      </c>
      <c r="D384" s="25" t="s">
        <v>45</v>
      </c>
      <c r="E384" s="30" t="s">
        <v>1782</v>
      </c>
      <c r="F384" s="31" t="s">
        <v>118</v>
      </c>
      <c r="G384" s="32">
        <v>1</v>
      </c>
      <c r="H384" s="33">
        <v>0</v>
      </c>
      <c r="I384" s="34">
        <f>ROUND(ROUND(H384,2)*ROUND(G384,3),2)</f>
      </c>
      <c r="O384">
        <f>(I384*21)/100</f>
      </c>
      <c r="P384" t="s">
        <v>22</v>
      </c>
    </row>
    <row r="385" spans="1:5" ht="12.75">
      <c r="A385" s="35" t="s">
        <v>48</v>
      </c>
      <c r="E385" s="36" t="s">
        <v>45</v>
      </c>
    </row>
    <row r="386" spans="1:5" ht="12.75">
      <c r="A386" s="37" t="s">
        <v>49</v>
      </c>
      <c r="E386" s="38" t="s">
        <v>45</v>
      </c>
    </row>
    <row r="387" spans="1:5" ht="12.75">
      <c r="A387" t="s">
        <v>50</v>
      </c>
      <c r="E387" s="36" t="s">
        <v>45</v>
      </c>
    </row>
    <row r="388" spans="1:16" ht="12.75">
      <c r="A388" s="25" t="s">
        <v>43</v>
      </c>
      <c r="B388" s="29" t="s">
        <v>94</v>
      </c>
      <c r="C388" s="29" t="s">
        <v>94</v>
      </c>
      <c r="D388" s="25" t="s">
        <v>45</v>
      </c>
      <c r="E388" s="30" t="s">
        <v>1724</v>
      </c>
      <c r="F388" s="31" t="s">
        <v>118</v>
      </c>
      <c r="G388" s="32">
        <v>1</v>
      </c>
      <c r="H388" s="33">
        <v>0</v>
      </c>
      <c r="I388" s="34">
        <f>ROUND(ROUND(H388,2)*ROUND(G388,3),2)</f>
      </c>
      <c r="O388">
        <f>(I388*21)/100</f>
      </c>
      <c r="P388" t="s">
        <v>22</v>
      </c>
    </row>
    <row r="389" spans="1:5" ht="12.75">
      <c r="A389" s="35" t="s">
        <v>48</v>
      </c>
      <c r="E389" s="36" t="s">
        <v>45</v>
      </c>
    </row>
    <row r="390" spans="1:5" ht="12.75">
      <c r="A390" s="37" t="s">
        <v>49</v>
      </c>
      <c r="E390" s="38" t="s">
        <v>45</v>
      </c>
    </row>
    <row r="391" spans="1:5" ht="12.75">
      <c r="A391" t="s">
        <v>50</v>
      </c>
      <c r="E391" s="36" t="s">
        <v>45</v>
      </c>
    </row>
    <row r="392" spans="1:16" ht="12.75">
      <c r="A392" s="25" t="s">
        <v>43</v>
      </c>
      <c r="B392" s="29" t="s">
        <v>100</v>
      </c>
      <c r="C392" s="29" t="s">
        <v>100</v>
      </c>
      <c r="D392" s="25" t="s">
        <v>45</v>
      </c>
      <c r="E392" s="30" t="s">
        <v>1783</v>
      </c>
      <c r="F392" s="31" t="s">
        <v>118</v>
      </c>
      <c r="G392" s="32">
        <v>1</v>
      </c>
      <c r="H392" s="33">
        <v>0</v>
      </c>
      <c r="I392" s="34">
        <f>ROUND(ROUND(H392,2)*ROUND(G392,3),2)</f>
      </c>
      <c r="O392">
        <f>(I392*21)/100</f>
      </c>
      <c r="P392" t="s">
        <v>22</v>
      </c>
    </row>
    <row r="393" spans="1:5" ht="12.75">
      <c r="A393" s="35" t="s">
        <v>48</v>
      </c>
      <c r="E393" s="36" t="s">
        <v>45</v>
      </c>
    </row>
    <row r="394" spans="1:5" ht="12.75">
      <c r="A394" s="37" t="s">
        <v>49</v>
      </c>
      <c r="E394" s="38" t="s">
        <v>45</v>
      </c>
    </row>
    <row r="395" spans="1:5" ht="12.75">
      <c r="A395" t="s">
        <v>50</v>
      </c>
      <c r="E395" s="36" t="s">
        <v>45</v>
      </c>
    </row>
    <row r="396" spans="1:16" ht="12.75">
      <c r="A396" s="25" t="s">
        <v>43</v>
      </c>
      <c r="B396" s="29" t="s">
        <v>103</v>
      </c>
      <c r="C396" s="29" t="s">
        <v>103</v>
      </c>
      <c r="D396" s="25" t="s">
        <v>45</v>
      </c>
      <c r="E396" s="30" t="s">
        <v>1799</v>
      </c>
      <c r="F396" s="31" t="s">
        <v>118</v>
      </c>
      <c r="G396" s="32">
        <v>1</v>
      </c>
      <c r="H396" s="33">
        <v>0</v>
      </c>
      <c r="I396" s="34">
        <f>ROUND(ROUND(H396,2)*ROUND(G396,3),2)</f>
      </c>
      <c r="O396">
        <f>(I396*21)/100</f>
      </c>
      <c r="P396" t="s">
        <v>22</v>
      </c>
    </row>
    <row r="397" spans="1:5" ht="12.75">
      <c r="A397" s="35" t="s">
        <v>48</v>
      </c>
      <c r="E397" s="36" t="s">
        <v>45</v>
      </c>
    </row>
    <row r="398" spans="1:5" ht="12.75">
      <c r="A398" s="37" t="s">
        <v>49</v>
      </c>
      <c r="E398" s="38" t="s">
        <v>45</v>
      </c>
    </row>
    <row r="399" spans="1:5" ht="12.75">
      <c r="A399" t="s">
        <v>50</v>
      </c>
      <c r="E399" s="36" t="s">
        <v>45</v>
      </c>
    </row>
    <row r="400" spans="1:16" ht="12.75">
      <c r="A400" s="25" t="s">
        <v>43</v>
      </c>
      <c r="B400" s="29" t="s">
        <v>109</v>
      </c>
      <c r="C400" s="29" t="s">
        <v>109</v>
      </c>
      <c r="D400" s="25" t="s">
        <v>45</v>
      </c>
      <c r="E400" s="30" t="s">
        <v>1800</v>
      </c>
      <c r="F400" s="31" t="s">
        <v>118</v>
      </c>
      <c r="G400" s="32">
        <v>1</v>
      </c>
      <c r="H400" s="33">
        <v>0</v>
      </c>
      <c r="I400" s="34">
        <f>ROUND(ROUND(H400,2)*ROUND(G400,3),2)</f>
      </c>
      <c r="O400">
        <f>(I400*21)/100</f>
      </c>
      <c r="P400" t="s">
        <v>22</v>
      </c>
    </row>
    <row r="401" spans="1:5" ht="12.75">
      <c r="A401" s="35" t="s">
        <v>48</v>
      </c>
      <c r="E401" s="36" t="s">
        <v>45</v>
      </c>
    </row>
    <row r="402" spans="1:5" ht="12.75">
      <c r="A402" s="37" t="s">
        <v>49</v>
      </c>
      <c r="E402" s="38" t="s">
        <v>45</v>
      </c>
    </row>
    <row r="403" spans="1:5" ht="12.75">
      <c r="A403" t="s">
        <v>50</v>
      </c>
      <c r="E403" s="36" t="s">
        <v>45</v>
      </c>
    </row>
    <row r="404" spans="1:16" ht="12.75">
      <c r="A404" s="25" t="s">
        <v>43</v>
      </c>
      <c r="B404" s="29" t="s">
        <v>121</v>
      </c>
      <c r="C404" s="29" t="s">
        <v>121</v>
      </c>
      <c r="D404" s="25" t="s">
        <v>45</v>
      </c>
      <c r="E404" s="30" t="s">
        <v>1759</v>
      </c>
      <c r="F404" s="31" t="s">
        <v>118</v>
      </c>
      <c r="G404" s="32">
        <v>1</v>
      </c>
      <c r="H404" s="33">
        <v>0</v>
      </c>
      <c r="I404" s="34">
        <f>ROUND(ROUND(H404,2)*ROUND(G404,3),2)</f>
      </c>
      <c r="O404">
        <f>(I404*21)/100</f>
      </c>
      <c r="P404" t="s">
        <v>22</v>
      </c>
    </row>
    <row r="405" spans="1:5" ht="12.75">
      <c r="A405" s="35" t="s">
        <v>48</v>
      </c>
      <c r="E405" s="36" t="s">
        <v>45</v>
      </c>
    </row>
    <row r="406" spans="1:5" ht="12.75">
      <c r="A406" s="37" t="s">
        <v>49</v>
      </c>
      <c r="E406" s="38" t="s">
        <v>45</v>
      </c>
    </row>
    <row r="407" spans="1:5" ht="12.75">
      <c r="A407" t="s">
        <v>50</v>
      </c>
      <c r="E407" s="36" t="s">
        <v>45</v>
      </c>
    </row>
    <row r="408" spans="1:16" ht="12.75">
      <c r="A408" s="25" t="s">
        <v>43</v>
      </c>
      <c r="B408" s="29" t="s">
        <v>22</v>
      </c>
      <c r="C408" s="29" t="s">
        <v>22</v>
      </c>
      <c r="D408" s="25" t="s">
        <v>45</v>
      </c>
      <c r="E408" s="30" t="s">
        <v>1801</v>
      </c>
      <c r="F408" s="31" t="s">
        <v>61</v>
      </c>
      <c r="G408" s="32">
        <v>1</v>
      </c>
      <c r="H408" s="33">
        <v>0</v>
      </c>
      <c r="I408" s="34">
        <f>ROUND(ROUND(H408,2)*ROUND(G408,3),2)</f>
      </c>
      <c r="O408">
        <f>(I408*21)/100</f>
      </c>
      <c r="P408" t="s">
        <v>22</v>
      </c>
    </row>
    <row r="409" spans="1:5" ht="12.75">
      <c r="A409" s="35" t="s">
        <v>48</v>
      </c>
      <c r="E409" s="36" t="s">
        <v>45</v>
      </c>
    </row>
    <row r="410" spans="1:5" ht="12.75">
      <c r="A410" s="37" t="s">
        <v>49</v>
      </c>
      <c r="E410" s="38" t="s">
        <v>45</v>
      </c>
    </row>
    <row r="411" spans="1:5" ht="12.75">
      <c r="A411" t="s">
        <v>50</v>
      </c>
      <c r="E411" s="36" t="s">
        <v>45</v>
      </c>
    </row>
    <row r="412" spans="1:16" ht="12.75">
      <c r="A412" s="25" t="s">
        <v>43</v>
      </c>
      <c r="B412" s="29" t="s">
        <v>126</v>
      </c>
      <c r="C412" s="29" t="s">
        <v>126</v>
      </c>
      <c r="D412" s="25" t="s">
        <v>45</v>
      </c>
      <c r="E412" s="30" t="s">
        <v>1711</v>
      </c>
      <c r="F412" s="31" t="s">
        <v>61</v>
      </c>
      <c r="G412" s="32">
        <v>1</v>
      </c>
      <c r="H412" s="33">
        <v>0</v>
      </c>
      <c r="I412" s="34">
        <f>ROUND(ROUND(H412,2)*ROUND(G412,3),2)</f>
      </c>
      <c r="O412">
        <f>(I412*21)/100</f>
      </c>
      <c r="P412" t="s">
        <v>22</v>
      </c>
    </row>
    <row r="413" spans="1:5" ht="12.75">
      <c r="A413" s="35" t="s">
        <v>48</v>
      </c>
      <c r="E413" s="36" t="s">
        <v>45</v>
      </c>
    </row>
    <row r="414" spans="1:5" ht="12.75">
      <c r="A414" s="37" t="s">
        <v>49</v>
      </c>
      <c r="E414" s="38" t="s">
        <v>45</v>
      </c>
    </row>
    <row r="415" spans="1:5" ht="12.75">
      <c r="A415" t="s">
        <v>50</v>
      </c>
      <c r="E415" s="36" t="s">
        <v>45</v>
      </c>
    </row>
    <row r="416" spans="1:16" ht="12.75">
      <c r="A416" s="25" t="s">
        <v>43</v>
      </c>
      <c r="B416" s="29" t="s">
        <v>21</v>
      </c>
      <c r="C416" s="29" t="s">
        <v>21</v>
      </c>
      <c r="D416" s="25" t="s">
        <v>45</v>
      </c>
      <c r="E416" s="30" t="s">
        <v>1802</v>
      </c>
      <c r="F416" s="31" t="s">
        <v>61</v>
      </c>
      <c r="G416" s="32">
        <v>2250</v>
      </c>
      <c r="H416" s="33">
        <v>0</v>
      </c>
      <c r="I416" s="34">
        <f>ROUND(ROUND(H416,2)*ROUND(G416,3),2)</f>
      </c>
      <c r="O416">
        <f>(I416*21)/100</f>
      </c>
      <c r="P416" t="s">
        <v>22</v>
      </c>
    </row>
    <row r="417" spans="1:5" ht="12.75">
      <c r="A417" s="35" t="s">
        <v>48</v>
      </c>
      <c r="E417" s="36" t="s">
        <v>45</v>
      </c>
    </row>
    <row r="418" spans="1:5" ht="12.75">
      <c r="A418" s="37" t="s">
        <v>49</v>
      </c>
      <c r="E418" s="38" t="s">
        <v>45</v>
      </c>
    </row>
    <row r="419" spans="1:5" ht="12.75">
      <c r="A419" t="s">
        <v>50</v>
      </c>
      <c r="E419" s="36" t="s">
        <v>45</v>
      </c>
    </row>
    <row r="420" spans="1:16" ht="25.5">
      <c r="A420" s="25" t="s">
        <v>43</v>
      </c>
      <c r="B420" s="29" t="s">
        <v>31</v>
      </c>
      <c r="C420" s="29" t="s">
        <v>31</v>
      </c>
      <c r="D420" s="25" t="s">
        <v>45</v>
      </c>
      <c r="E420" s="30" t="s">
        <v>1803</v>
      </c>
      <c r="F420" s="31" t="s">
        <v>61</v>
      </c>
      <c r="G420" s="32">
        <v>1</v>
      </c>
      <c r="H420" s="33">
        <v>0</v>
      </c>
      <c r="I420" s="34">
        <f>ROUND(ROUND(H420,2)*ROUND(G420,3),2)</f>
      </c>
      <c r="O420">
        <f>(I420*21)/100</f>
      </c>
      <c r="P420" t="s">
        <v>22</v>
      </c>
    </row>
    <row r="421" spans="1:5" ht="12.75">
      <c r="A421" s="35" t="s">
        <v>48</v>
      </c>
      <c r="E421" s="36" t="s">
        <v>45</v>
      </c>
    </row>
    <row r="422" spans="1:5" ht="12.75">
      <c r="A422" s="37" t="s">
        <v>49</v>
      </c>
      <c r="E422" s="38" t="s">
        <v>45</v>
      </c>
    </row>
    <row r="423" spans="1:5" ht="12.75">
      <c r="A423" t="s">
        <v>50</v>
      </c>
      <c r="E423" s="36" t="s">
        <v>45</v>
      </c>
    </row>
    <row r="424" spans="1:16" ht="12.75">
      <c r="A424" s="25" t="s">
        <v>43</v>
      </c>
      <c r="B424" s="29" t="s">
        <v>33</v>
      </c>
      <c r="C424" s="29" t="s">
        <v>33</v>
      </c>
      <c r="D424" s="25" t="s">
        <v>45</v>
      </c>
      <c r="E424" s="30" t="s">
        <v>1804</v>
      </c>
      <c r="F424" s="31" t="s">
        <v>61</v>
      </c>
      <c r="G424" s="32">
        <v>1</v>
      </c>
      <c r="H424" s="33">
        <v>0</v>
      </c>
      <c r="I424" s="34">
        <f>ROUND(ROUND(H424,2)*ROUND(G424,3),2)</f>
      </c>
      <c r="O424">
        <f>(I424*21)/100</f>
      </c>
      <c r="P424" t="s">
        <v>22</v>
      </c>
    </row>
    <row r="425" spans="1:5" ht="12.75">
      <c r="A425" s="35" t="s">
        <v>48</v>
      </c>
      <c r="E425" s="36" t="s">
        <v>45</v>
      </c>
    </row>
    <row r="426" spans="1:5" ht="12.75">
      <c r="A426" s="37" t="s">
        <v>49</v>
      </c>
      <c r="E426" s="38" t="s">
        <v>45</v>
      </c>
    </row>
    <row r="427" spans="1:5" ht="12.75">
      <c r="A427" t="s">
        <v>50</v>
      </c>
      <c r="E427" s="36" t="s">
        <v>45</v>
      </c>
    </row>
    <row r="428" spans="1:16" ht="12.75">
      <c r="A428" s="25" t="s">
        <v>43</v>
      </c>
      <c r="B428" s="29" t="s">
        <v>35</v>
      </c>
      <c r="C428" s="29" t="s">
        <v>35</v>
      </c>
      <c r="D428" s="25" t="s">
        <v>45</v>
      </c>
      <c r="E428" s="30" t="s">
        <v>1805</v>
      </c>
      <c r="F428" s="31" t="s">
        <v>61</v>
      </c>
      <c r="G428" s="32">
        <v>1</v>
      </c>
      <c r="H428" s="33">
        <v>0</v>
      </c>
      <c r="I428" s="34">
        <f>ROUND(ROUND(H428,2)*ROUND(G428,3),2)</f>
      </c>
      <c r="O428">
        <f>(I428*21)/100</f>
      </c>
      <c r="P428" t="s">
        <v>22</v>
      </c>
    </row>
    <row r="429" spans="1:5" ht="12.75">
      <c r="A429" s="35" t="s">
        <v>48</v>
      </c>
      <c r="E429" s="36" t="s">
        <v>45</v>
      </c>
    </row>
    <row r="430" spans="1:5" ht="12.75">
      <c r="A430" s="37" t="s">
        <v>49</v>
      </c>
      <c r="E430" s="38" t="s">
        <v>45</v>
      </c>
    </row>
    <row r="431" spans="1:5" ht="12.75">
      <c r="A431" t="s">
        <v>50</v>
      </c>
      <c r="E431" s="36" t="s">
        <v>45</v>
      </c>
    </row>
    <row r="432" spans="1:16" ht="12.75">
      <c r="A432" s="25" t="s">
        <v>43</v>
      </c>
      <c r="B432" s="29" t="s">
        <v>66</v>
      </c>
      <c r="C432" s="29" t="s">
        <v>66</v>
      </c>
      <c r="D432" s="25" t="s">
        <v>45</v>
      </c>
      <c r="E432" s="30" t="s">
        <v>1751</v>
      </c>
      <c r="F432" s="31" t="s">
        <v>61</v>
      </c>
      <c r="G432" s="32">
        <v>1</v>
      </c>
      <c r="H432" s="33">
        <v>0</v>
      </c>
      <c r="I432" s="34">
        <f>ROUND(ROUND(H432,2)*ROUND(G432,3),2)</f>
      </c>
      <c r="O432">
        <f>(I432*21)/100</f>
      </c>
      <c r="P432" t="s">
        <v>22</v>
      </c>
    </row>
    <row r="433" spans="1:5" ht="12.75">
      <c r="A433" s="35" t="s">
        <v>48</v>
      </c>
      <c r="E433" s="36" t="s">
        <v>45</v>
      </c>
    </row>
    <row r="434" spans="1:5" ht="12.75">
      <c r="A434" s="37" t="s">
        <v>49</v>
      </c>
      <c r="E434" s="38" t="s">
        <v>45</v>
      </c>
    </row>
    <row r="435" spans="1:5" ht="12.75">
      <c r="A435" t="s">
        <v>50</v>
      </c>
      <c r="E435" s="36" t="s">
        <v>45</v>
      </c>
    </row>
    <row r="436" spans="1:16" ht="12.75">
      <c r="A436" s="25" t="s">
        <v>43</v>
      </c>
      <c r="B436" s="29" t="s">
        <v>58</v>
      </c>
      <c r="C436" s="29" t="s">
        <v>58</v>
      </c>
      <c r="D436" s="25" t="s">
        <v>45</v>
      </c>
      <c r="E436" s="30" t="s">
        <v>1806</v>
      </c>
      <c r="F436" s="31" t="s">
        <v>61</v>
      </c>
      <c r="G436" s="32">
        <v>1</v>
      </c>
      <c r="H436" s="33">
        <v>0</v>
      </c>
      <c r="I436" s="34">
        <f>ROUND(ROUND(H436,2)*ROUND(G436,3),2)</f>
      </c>
      <c r="O436">
        <f>(I436*21)/100</f>
      </c>
      <c r="P436" t="s">
        <v>22</v>
      </c>
    </row>
    <row r="437" spans="1:5" ht="12.75">
      <c r="A437" s="35" t="s">
        <v>48</v>
      </c>
      <c r="E437" s="36" t="s">
        <v>45</v>
      </c>
    </row>
    <row r="438" spans="1:5" ht="12.75">
      <c r="A438" s="37" t="s">
        <v>49</v>
      </c>
      <c r="E438" s="38" t="s">
        <v>45</v>
      </c>
    </row>
    <row r="439" spans="1:5" ht="12.75">
      <c r="A439" t="s">
        <v>50</v>
      </c>
      <c r="E439" s="36" t="s">
        <v>45</v>
      </c>
    </row>
    <row r="440" spans="1:16" ht="12.75">
      <c r="A440" s="25" t="s">
        <v>43</v>
      </c>
      <c r="B440" s="29" t="s">
        <v>38</v>
      </c>
      <c r="C440" s="29" t="s">
        <v>38</v>
      </c>
      <c r="D440" s="25" t="s">
        <v>45</v>
      </c>
      <c r="E440" s="30" t="s">
        <v>1807</v>
      </c>
      <c r="F440" s="31" t="s">
        <v>61</v>
      </c>
      <c r="G440" s="32">
        <v>1</v>
      </c>
      <c r="H440" s="33">
        <v>0</v>
      </c>
      <c r="I440" s="34">
        <f>ROUND(ROUND(H440,2)*ROUND(G440,3),2)</f>
      </c>
      <c r="O440">
        <f>(I440*21)/100</f>
      </c>
      <c r="P440" t="s">
        <v>22</v>
      </c>
    </row>
    <row r="441" spans="1:5" ht="12.75">
      <c r="A441" s="35" t="s">
        <v>48</v>
      </c>
      <c r="E441" s="36" t="s">
        <v>45</v>
      </c>
    </row>
    <row r="442" spans="1:5" ht="12.75">
      <c r="A442" s="37" t="s">
        <v>49</v>
      </c>
      <c r="E442" s="38" t="s">
        <v>45</v>
      </c>
    </row>
    <row r="443" spans="1:5" ht="12.75">
      <c r="A443" t="s">
        <v>50</v>
      </c>
      <c r="E443" s="36" t="s">
        <v>45</v>
      </c>
    </row>
  </sheetData>
  <sheetProtection password="F57F"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0+O9+O14+O23+O48+O57+O66+O99+O156+O173+O210+O235+O292+O301+O306+O327+O384+O469+O478+O571+O648+O713+O722+O731+O764+O785+O802+O907+O980+O1037+O1054+O1063+O1080+O1085+O1094+O1099+O1128+O1145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342</v>
      </c>
      <c r="I3" s="42">
        <f>0+I9+I14+I23+I48+I57+I66+I99+I156+I173+I210+I235+I292+I301+I306+I327+I384+I469+I478+I571+I648+I713+I722+I731+I764+I785+I802+I907+I980+I1037+I1054+I1063+I1080+I1085+I1094+I1099+I1128+I1145</f>
      </c>
      <c r="O3" t="s">
        <v>18</v>
      </c>
      <c r="P3" t="s">
        <v>22</v>
      </c>
    </row>
    <row r="4" spans="1:16" ht="15" customHeight="1">
      <c r="A4" t="s">
        <v>16</v>
      </c>
      <c r="B4" s="12" t="s">
        <v>338</v>
      </c>
      <c r="C4" s="13" t="s">
        <v>2255</v>
      </c>
      <c r="D4" s="1"/>
      <c r="E4" s="14" t="s">
        <v>2256</v>
      </c>
      <c r="F4" s="1"/>
      <c r="G4" s="1"/>
      <c r="H4" s="11"/>
      <c r="I4" s="11"/>
      <c r="O4" t="s">
        <v>19</v>
      </c>
      <c r="P4" t="s">
        <v>22</v>
      </c>
    </row>
    <row r="5" spans="1:16" ht="12.75" customHeight="1">
      <c r="A5" t="s">
        <v>341</v>
      </c>
      <c r="B5" s="16" t="s">
        <v>17</v>
      </c>
      <c r="C5" s="17" t="s">
        <v>342</v>
      </c>
      <c r="D5" s="6"/>
      <c r="E5" s="18" t="s">
        <v>343</v>
      </c>
      <c r="F5" s="6"/>
      <c r="G5" s="6"/>
      <c r="H5" s="6"/>
      <c r="I5" s="6"/>
      <c r="O5" t="s">
        <v>20</v>
      </c>
      <c r="P5" t="s">
        <v>22</v>
      </c>
    </row>
    <row r="6" spans="1:9" ht="12.75" customHeight="1">
      <c r="A6" s="15" t="s">
        <v>25</v>
      </c>
      <c r="B6" s="15" t="s">
        <v>27</v>
      </c>
      <c r="C6" s="15" t="s">
        <v>28</v>
      </c>
      <c r="D6" s="15" t="s">
        <v>29</v>
      </c>
      <c r="E6" s="15" t="s">
        <v>30</v>
      </c>
      <c r="F6" s="15" t="s">
        <v>32</v>
      </c>
      <c r="G6" s="15" t="s">
        <v>34</v>
      </c>
      <c r="H6" s="15" t="s">
        <v>36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37</v>
      </c>
      <c r="I7" s="15" t="s">
        <v>39</v>
      </c>
    </row>
    <row r="8" spans="1:9" ht="12.75" customHeight="1">
      <c r="A8" s="15" t="s">
        <v>26</v>
      </c>
      <c r="B8" s="15" t="s">
        <v>14</v>
      </c>
      <c r="C8" s="15" t="s">
        <v>22</v>
      </c>
      <c r="D8" s="15" t="s">
        <v>21</v>
      </c>
      <c r="E8" s="15" t="s">
        <v>31</v>
      </c>
      <c r="F8" s="15" t="s">
        <v>33</v>
      </c>
      <c r="G8" s="15" t="s">
        <v>35</v>
      </c>
      <c r="H8" s="15" t="s">
        <v>38</v>
      </c>
      <c r="I8" s="15" t="s">
        <v>40</v>
      </c>
    </row>
    <row r="9" spans="1:18" ht="12.75" customHeight="1">
      <c r="A9" s="19" t="s">
        <v>41</v>
      </c>
      <c r="B9" s="19"/>
      <c r="C9" s="26" t="s">
        <v>106</v>
      </c>
      <c r="D9" s="19"/>
      <c r="E9" s="27" t="s">
        <v>345</v>
      </c>
      <c r="F9" s="19"/>
      <c r="G9" s="19"/>
      <c r="H9" s="19"/>
      <c r="I9" s="28">
        <f>0+Q9</f>
      </c>
      <c r="O9">
        <f>0+R9</f>
      </c>
      <c r="Q9">
        <f>0+I10</f>
      </c>
      <c r="R9">
        <f>0+O10</f>
      </c>
    </row>
    <row r="10" spans="1:16" ht="12.75">
      <c r="A10" s="25" t="s">
        <v>43</v>
      </c>
      <c r="B10" s="29" t="s">
        <v>2257</v>
      </c>
      <c r="C10" s="29" t="s">
        <v>346</v>
      </c>
      <c r="D10" s="25" t="s">
        <v>45</v>
      </c>
      <c r="E10" s="30" t="s">
        <v>347</v>
      </c>
      <c r="F10" s="31" t="s">
        <v>47</v>
      </c>
      <c r="G10" s="32">
        <v>162.14</v>
      </c>
      <c r="H10" s="33">
        <v>0</v>
      </c>
      <c r="I10" s="34">
        <f>ROUND(ROUND(H10,2)*ROUND(G10,3),2)</f>
      </c>
      <c r="O10">
        <f>(I10*21)/100</f>
      </c>
      <c r="P10" t="s">
        <v>22</v>
      </c>
    </row>
    <row r="11" spans="1:5" ht="12.75">
      <c r="A11" s="35" t="s">
        <v>48</v>
      </c>
      <c r="E11" s="36" t="s">
        <v>45</v>
      </c>
    </row>
    <row r="12" spans="1:5" ht="25.5">
      <c r="A12" s="37" t="s">
        <v>49</v>
      </c>
      <c r="E12" s="38" t="s">
        <v>2258</v>
      </c>
    </row>
    <row r="13" spans="1:5" ht="12.75">
      <c r="A13" t="s">
        <v>50</v>
      </c>
      <c r="E13" s="36" t="s">
        <v>45</v>
      </c>
    </row>
    <row r="14" spans="1:18" ht="12.75" customHeight="1">
      <c r="A14" s="6" t="s">
        <v>41</v>
      </c>
      <c r="B14" s="6"/>
      <c r="C14" s="40" t="s">
        <v>112</v>
      </c>
      <c r="D14" s="6"/>
      <c r="E14" s="27" t="s">
        <v>349</v>
      </c>
      <c r="F14" s="6"/>
      <c r="G14" s="6"/>
      <c r="H14" s="6"/>
      <c r="I14" s="41">
        <f>0+Q14</f>
      </c>
      <c r="O14">
        <f>0+R14</f>
      </c>
      <c r="Q14">
        <f>0+I15+I19</f>
      </c>
      <c r="R14">
        <f>0+O15+O19</f>
      </c>
    </row>
    <row r="15" spans="1:16" ht="12.75">
      <c r="A15" s="25" t="s">
        <v>43</v>
      </c>
      <c r="B15" s="29" t="s">
        <v>2259</v>
      </c>
      <c r="C15" s="29" t="s">
        <v>350</v>
      </c>
      <c r="D15" s="25" t="s">
        <v>45</v>
      </c>
      <c r="E15" s="30" t="s">
        <v>351</v>
      </c>
      <c r="F15" s="31" t="s">
        <v>47</v>
      </c>
      <c r="G15" s="32">
        <v>2387.925</v>
      </c>
      <c r="H15" s="33">
        <v>0</v>
      </c>
      <c r="I15" s="34">
        <f>ROUND(ROUND(H15,2)*ROUND(G15,3),2)</f>
      </c>
      <c r="O15">
        <f>(I15*21)/100</f>
      </c>
      <c r="P15" t="s">
        <v>22</v>
      </c>
    </row>
    <row r="16" spans="1:5" ht="12.75">
      <c r="A16" s="35" t="s">
        <v>48</v>
      </c>
      <c r="E16" s="36" t="s">
        <v>45</v>
      </c>
    </row>
    <row r="17" spans="1:5" ht="102">
      <c r="A17" s="37" t="s">
        <v>49</v>
      </c>
      <c r="E17" s="38" t="s">
        <v>2260</v>
      </c>
    </row>
    <row r="18" spans="1:5" ht="12.75">
      <c r="A18" t="s">
        <v>50</v>
      </c>
      <c r="E18" s="36" t="s">
        <v>45</v>
      </c>
    </row>
    <row r="19" spans="1:16" ht="12.75">
      <c r="A19" s="25" t="s">
        <v>43</v>
      </c>
      <c r="B19" s="29" t="s">
        <v>2261</v>
      </c>
      <c r="C19" s="29" t="s">
        <v>353</v>
      </c>
      <c r="D19" s="25" t="s">
        <v>45</v>
      </c>
      <c r="E19" s="30" t="s">
        <v>354</v>
      </c>
      <c r="F19" s="31" t="s">
        <v>47</v>
      </c>
      <c r="G19" s="32">
        <v>185.81</v>
      </c>
      <c r="H19" s="33">
        <v>0</v>
      </c>
      <c r="I19" s="34">
        <f>ROUND(ROUND(H19,2)*ROUND(G19,3),2)</f>
      </c>
      <c r="O19">
        <f>(I19*21)/100</f>
      </c>
      <c r="P19" t="s">
        <v>22</v>
      </c>
    </row>
    <row r="20" spans="1:5" ht="12.75">
      <c r="A20" s="35" t="s">
        <v>48</v>
      </c>
      <c r="E20" s="36" t="s">
        <v>45</v>
      </c>
    </row>
    <row r="21" spans="1:5" ht="63.75">
      <c r="A21" s="37" t="s">
        <v>49</v>
      </c>
      <c r="E21" s="38" t="s">
        <v>2262</v>
      </c>
    </row>
    <row r="22" spans="1:5" ht="12.75">
      <c r="A22" t="s">
        <v>50</v>
      </c>
      <c r="E22" s="36" t="s">
        <v>45</v>
      </c>
    </row>
    <row r="23" spans="1:18" ht="12.75" customHeight="1">
      <c r="A23" s="6" t="s">
        <v>41</v>
      </c>
      <c r="B23" s="6"/>
      <c r="C23" s="40" t="s">
        <v>100</v>
      </c>
      <c r="D23" s="6"/>
      <c r="E23" s="27" t="s">
        <v>356</v>
      </c>
      <c r="F23" s="6"/>
      <c r="G23" s="6"/>
      <c r="H23" s="6"/>
      <c r="I23" s="41">
        <f>0+Q23</f>
      </c>
      <c r="O23">
        <f>0+R23</f>
      </c>
      <c r="Q23">
        <f>0+I24+I28+I32+I36+I40+I44</f>
      </c>
      <c r="R23">
        <f>0+O24+O28+O32+O36+O40+O44</f>
      </c>
    </row>
    <row r="24" spans="1:16" ht="12.75">
      <c r="A24" s="25" t="s">
        <v>43</v>
      </c>
      <c r="B24" s="29" t="s">
        <v>2263</v>
      </c>
      <c r="C24" s="29" t="s">
        <v>357</v>
      </c>
      <c r="D24" s="25" t="s">
        <v>45</v>
      </c>
      <c r="E24" s="30" t="s">
        <v>2264</v>
      </c>
      <c r="F24" s="31" t="s">
        <v>47</v>
      </c>
      <c r="G24" s="32">
        <v>2573.735</v>
      </c>
      <c r="H24" s="33">
        <v>0</v>
      </c>
      <c r="I24" s="34">
        <f>ROUND(ROUND(H24,2)*ROUND(G24,3),2)</f>
      </c>
      <c r="O24">
        <f>(I24*21)/100</f>
      </c>
      <c r="P24" t="s">
        <v>22</v>
      </c>
    </row>
    <row r="25" spans="1:5" ht="12.75">
      <c r="A25" s="35" t="s">
        <v>48</v>
      </c>
      <c r="E25" s="36" t="s">
        <v>45</v>
      </c>
    </row>
    <row r="26" spans="1:5" ht="12.75">
      <c r="A26" s="37" t="s">
        <v>49</v>
      </c>
      <c r="E26" s="38" t="s">
        <v>2265</v>
      </c>
    </row>
    <row r="27" spans="1:5" ht="12.75">
      <c r="A27" t="s">
        <v>50</v>
      </c>
      <c r="E27" s="36" t="s">
        <v>45</v>
      </c>
    </row>
    <row r="28" spans="1:16" ht="12.75">
      <c r="A28" s="25" t="s">
        <v>43</v>
      </c>
      <c r="B28" s="29" t="s">
        <v>2266</v>
      </c>
      <c r="C28" s="29" t="s">
        <v>360</v>
      </c>
      <c r="D28" s="25" t="s">
        <v>45</v>
      </c>
      <c r="E28" s="30" t="s">
        <v>361</v>
      </c>
      <c r="F28" s="31" t="s">
        <v>47</v>
      </c>
      <c r="G28" s="32">
        <v>4181.307</v>
      </c>
      <c r="H28" s="33">
        <v>0</v>
      </c>
      <c r="I28" s="34">
        <f>ROUND(ROUND(H28,2)*ROUND(G28,3),2)</f>
      </c>
      <c r="O28">
        <f>(I28*21)/100</f>
      </c>
      <c r="P28" t="s">
        <v>22</v>
      </c>
    </row>
    <row r="29" spans="1:5" ht="12.75">
      <c r="A29" s="35" t="s">
        <v>48</v>
      </c>
      <c r="E29" s="36" t="s">
        <v>45</v>
      </c>
    </row>
    <row r="30" spans="1:5" ht="51">
      <c r="A30" s="37" t="s">
        <v>49</v>
      </c>
      <c r="E30" s="38" t="s">
        <v>2267</v>
      </c>
    </row>
    <row r="31" spans="1:5" ht="12.75">
      <c r="A31" t="s">
        <v>50</v>
      </c>
      <c r="E31" s="36" t="s">
        <v>45</v>
      </c>
    </row>
    <row r="32" spans="1:16" ht="12.75">
      <c r="A32" s="25" t="s">
        <v>43</v>
      </c>
      <c r="B32" s="29" t="s">
        <v>2268</v>
      </c>
      <c r="C32" s="29" t="s">
        <v>363</v>
      </c>
      <c r="D32" s="25" t="s">
        <v>45</v>
      </c>
      <c r="E32" s="30" t="s">
        <v>364</v>
      </c>
      <c r="F32" s="31" t="s">
        <v>47</v>
      </c>
      <c r="G32" s="32">
        <v>966.163</v>
      </c>
      <c r="H32" s="33">
        <v>0</v>
      </c>
      <c r="I32" s="34">
        <f>ROUND(ROUND(H32,2)*ROUND(G32,3),2)</f>
      </c>
      <c r="O32">
        <f>(I32*21)/100</f>
      </c>
      <c r="P32" t="s">
        <v>22</v>
      </c>
    </row>
    <row r="33" spans="1:5" ht="12.75">
      <c r="A33" s="35" t="s">
        <v>48</v>
      </c>
      <c r="E33" s="36" t="s">
        <v>45</v>
      </c>
    </row>
    <row r="34" spans="1:5" ht="12.75">
      <c r="A34" s="37" t="s">
        <v>49</v>
      </c>
      <c r="E34" s="38" t="s">
        <v>45</v>
      </c>
    </row>
    <row r="35" spans="1:5" ht="12.75">
      <c r="A35" t="s">
        <v>50</v>
      </c>
      <c r="E35" s="36" t="s">
        <v>45</v>
      </c>
    </row>
    <row r="36" spans="1:16" ht="12.75">
      <c r="A36" s="25" t="s">
        <v>43</v>
      </c>
      <c r="B36" s="29" t="s">
        <v>2269</v>
      </c>
      <c r="C36" s="29" t="s">
        <v>365</v>
      </c>
      <c r="D36" s="25" t="s">
        <v>45</v>
      </c>
      <c r="E36" s="30" t="s">
        <v>366</v>
      </c>
      <c r="F36" s="31" t="s">
        <v>47</v>
      </c>
      <c r="G36" s="32">
        <v>9661.627</v>
      </c>
      <c r="H36" s="33">
        <v>0</v>
      </c>
      <c r="I36" s="34">
        <f>ROUND(ROUND(H36,2)*ROUND(G36,3),2)</f>
      </c>
      <c r="O36">
        <f>(I36*21)/100</f>
      </c>
      <c r="P36" t="s">
        <v>22</v>
      </c>
    </row>
    <row r="37" spans="1:5" ht="12.75">
      <c r="A37" s="35" t="s">
        <v>48</v>
      </c>
      <c r="E37" s="36" t="s">
        <v>45</v>
      </c>
    </row>
    <row r="38" spans="1:5" ht="12.75">
      <c r="A38" s="37" t="s">
        <v>49</v>
      </c>
      <c r="E38" s="38" t="s">
        <v>2270</v>
      </c>
    </row>
    <row r="39" spans="1:5" ht="12.75">
      <c r="A39" t="s">
        <v>50</v>
      </c>
      <c r="E39" s="36" t="s">
        <v>45</v>
      </c>
    </row>
    <row r="40" spans="1:16" ht="12.75">
      <c r="A40" s="25" t="s">
        <v>43</v>
      </c>
      <c r="B40" s="29" t="s">
        <v>2271</v>
      </c>
      <c r="C40" s="29" t="s">
        <v>368</v>
      </c>
      <c r="D40" s="25" t="s">
        <v>45</v>
      </c>
      <c r="E40" s="30" t="s">
        <v>369</v>
      </c>
      <c r="F40" s="31" t="s">
        <v>47</v>
      </c>
      <c r="G40" s="32">
        <v>2573.735</v>
      </c>
      <c r="H40" s="33">
        <v>0</v>
      </c>
      <c r="I40" s="34">
        <f>ROUND(ROUND(H40,2)*ROUND(G40,3),2)</f>
      </c>
      <c r="O40">
        <f>(I40*21)/100</f>
      </c>
      <c r="P40" t="s">
        <v>22</v>
      </c>
    </row>
    <row r="41" spans="1:5" ht="12.75">
      <c r="A41" s="35" t="s">
        <v>48</v>
      </c>
      <c r="E41" s="36" t="s">
        <v>45</v>
      </c>
    </row>
    <row r="42" spans="1:5" ht="51">
      <c r="A42" s="37" t="s">
        <v>49</v>
      </c>
      <c r="E42" s="38" t="s">
        <v>2272</v>
      </c>
    </row>
    <row r="43" spans="1:5" ht="12.75">
      <c r="A43" t="s">
        <v>50</v>
      </c>
      <c r="E43" s="36" t="s">
        <v>45</v>
      </c>
    </row>
    <row r="44" spans="1:16" ht="12.75">
      <c r="A44" s="25" t="s">
        <v>43</v>
      </c>
      <c r="B44" s="29" t="s">
        <v>2273</v>
      </c>
      <c r="C44" s="29" t="s">
        <v>371</v>
      </c>
      <c r="D44" s="25" t="s">
        <v>45</v>
      </c>
      <c r="E44" s="30" t="s">
        <v>372</v>
      </c>
      <c r="F44" s="31" t="s">
        <v>47</v>
      </c>
      <c r="G44" s="32">
        <v>966.163</v>
      </c>
      <c r="H44" s="33">
        <v>0</v>
      </c>
      <c r="I44" s="34">
        <f>ROUND(ROUND(H44,2)*ROUND(G44,3),2)</f>
      </c>
      <c r="O44">
        <f>(I44*21)/100</f>
      </c>
      <c r="P44" t="s">
        <v>22</v>
      </c>
    </row>
    <row r="45" spans="1:5" ht="12.75">
      <c r="A45" s="35" t="s">
        <v>48</v>
      </c>
      <c r="E45" s="36" t="s">
        <v>45</v>
      </c>
    </row>
    <row r="46" spans="1:5" ht="12.75">
      <c r="A46" s="37" t="s">
        <v>49</v>
      </c>
      <c r="E46" s="38" t="s">
        <v>45</v>
      </c>
    </row>
    <row r="47" spans="1:5" ht="12.75">
      <c r="A47" t="s">
        <v>50</v>
      </c>
      <c r="E47" s="36" t="s">
        <v>45</v>
      </c>
    </row>
    <row r="48" spans="1:18" ht="12.75" customHeight="1">
      <c r="A48" s="6" t="s">
        <v>41</v>
      </c>
      <c r="B48" s="6"/>
      <c r="C48" s="40" t="s">
        <v>103</v>
      </c>
      <c r="D48" s="6"/>
      <c r="E48" s="27" t="s">
        <v>373</v>
      </c>
      <c r="F48" s="6"/>
      <c r="G48" s="6"/>
      <c r="H48" s="6"/>
      <c r="I48" s="41">
        <f>0+Q48</f>
      </c>
      <c r="O48">
        <f>0+R48</f>
      </c>
      <c r="Q48">
        <f>0+I49+I53</f>
      </c>
      <c r="R48">
        <f>0+O49+O53</f>
      </c>
    </row>
    <row r="49" spans="1:16" ht="12.75">
      <c r="A49" s="25" t="s">
        <v>43</v>
      </c>
      <c r="B49" s="29" t="s">
        <v>2274</v>
      </c>
      <c r="C49" s="29" t="s">
        <v>374</v>
      </c>
      <c r="D49" s="25" t="s">
        <v>45</v>
      </c>
      <c r="E49" s="30" t="s">
        <v>375</v>
      </c>
      <c r="F49" s="31" t="s">
        <v>47</v>
      </c>
      <c r="G49" s="32">
        <v>2573.735</v>
      </c>
      <c r="H49" s="33">
        <v>0</v>
      </c>
      <c r="I49" s="34">
        <f>ROUND(ROUND(H49,2)*ROUND(G49,3),2)</f>
      </c>
      <c r="O49">
        <f>(I49*21)/100</f>
      </c>
      <c r="P49" t="s">
        <v>22</v>
      </c>
    </row>
    <row r="50" spans="1:5" ht="12.75">
      <c r="A50" s="35" t="s">
        <v>48</v>
      </c>
      <c r="E50" s="36" t="s">
        <v>45</v>
      </c>
    </row>
    <row r="51" spans="1:5" ht="12.75">
      <c r="A51" s="37" t="s">
        <v>49</v>
      </c>
      <c r="E51" s="38" t="s">
        <v>45</v>
      </c>
    </row>
    <row r="52" spans="1:5" ht="12.75">
      <c r="A52" t="s">
        <v>50</v>
      </c>
      <c r="E52" s="36" t="s">
        <v>45</v>
      </c>
    </row>
    <row r="53" spans="1:16" ht="12.75">
      <c r="A53" s="25" t="s">
        <v>43</v>
      </c>
      <c r="B53" s="29" t="s">
        <v>2275</v>
      </c>
      <c r="C53" s="29" t="s">
        <v>376</v>
      </c>
      <c r="D53" s="25" t="s">
        <v>45</v>
      </c>
      <c r="E53" s="30" t="s">
        <v>377</v>
      </c>
      <c r="F53" s="31" t="s">
        <v>47</v>
      </c>
      <c r="G53" s="32">
        <v>1607.572</v>
      </c>
      <c r="H53" s="33">
        <v>0</v>
      </c>
      <c r="I53" s="34">
        <f>ROUND(ROUND(H53,2)*ROUND(G53,3),2)</f>
      </c>
      <c r="O53">
        <f>(I53*21)/100</f>
      </c>
      <c r="P53" t="s">
        <v>22</v>
      </c>
    </row>
    <row r="54" spans="1:5" ht="12.75">
      <c r="A54" s="35" t="s">
        <v>48</v>
      </c>
      <c r="E54" s="36" t="s">
        <v>45</v>
      </c>
    </row>
    <row r="55" spans="1:5" ht="38.25">
      <c r="A55" s="37" t="s">
        <v>49</v>
      </c>
      <c r="E55" s="38" t="s">
        <v>2276</v>
      </c>
    </row>
    <row r="56" spans="1:5" ht="12.75">
      <c r="A56" t="s">
        <v>50</v>
      </c>
      <c r="E56" s="36" t="s">
        <v>45</v>
      </c>
    </row>
    <row r="57" spans="1:18" ht="12.75" customHeight="1">
      <c r="A57" s="6" t="s">
        <v>41</v>
      </c>
      <c r="B57" s="6"/>
      <c r="C57" s="40" t="s">
        <v>109</v>
      </c>
      <c r="D57" s="6"/>
      <c r="E57" s="27" t="s">
        <v>379</v>
      </c>
      <c r="F57" s="6"/>
      <c r="G57" s="6"/>
      <c r="H57" s="6"/>
      <c r="I57" s="41">
        <f>0+Q57</f>
      </c>
      <c r="O57">
        <f>0+R57</f>
      </c>
      <c r="Q57">
        <f>0+I58+I62</f>
      </c>
      <c r="R57">
        <f>0+O58+O62</f>
      </c>
    </row>
    <row r="58" spans="1:16" ht="12.75">
      <c r="A58" s="25" t="s">
        <v>43</v>
      </c>
      <c r="B58" s="29" t="s">
        <v>2277</v>
      </c>
      <c r="C58" s="29" t="s">
        <v>380</v>
      </c>
      <c r="D58" s="25" t="s">
        <v>45</v>
      </c>
      <c r="E58" s="30" t="s">
        <v>381</v>
      </c>
      <c r="F58" s="31" t="s">
        <v>190</v>
      </c>
      <c r="G58" s="32">
        <v>810.7</v>
      </c>
      <c r="H58" s="33">
        <v>0</v>
      </c>
      <c r="I58" s="34">
        <f>ROUND(ROUND(H58,2)*ROUND(G58,3),2)</f>
      </c>
      <c r="O58">
        <f>(I58*21)/100</f>
      </c>
      <c r="P58" t="s">
        <v>22</v>
      </c>
    </row>
    <row r="59" spans="1:5" ht="12.75">
      <c r="A59" s="35" t="s">
        <v>48</v>
      </c>
      <c r="E59" s="36" t="s">
        <v>45</v>
      </c>
    </row>
    <row r="60" spans="1:5" ht="12.75">
      <c r="A60" s="37" t="s">
        <v>49</v>
      </c>
      <c r="E60" s="38" t="s">
        <v>45</v>
      </c>
    </row>
    <row r="61" spans="1:5" ht="12.75">
      <c r="A61" t="s">
        <v>50</v>
      </c>
      <c r="E61" s="36" t="s">
        <v>45</v>
      </c>
    </row>
    <row r="62" spans="1:16" ht="12.75">
      <c r="A62" s="25" t="s">
        <v>43</v>
      </c>
      <c r="B62" s="29" t="s">
        <v>2278</v>
      </c>
      <c r="C62" s="29" t="s">
        <v>383</v>
      </c>
      <c r="D62" s="25" t="s">
        <v>45</v>
      </c>
      <c r="E62" s="30" t="s">
        <v>384</v>
      </c>
      <c r="F62" s="31" t="s">
        <v>190</v>
      </c>
      <c r="G62" s="32">
        <v>229.095</v>
      </c>
      <c r="H62" s="33">
        <v>0</v>
      </c>
      <c r="I62" s="34">
        <f>ROUND(ROUND(H62,2)*ROUND(G62,3),2)</f>
      </c>
      <c r="O62">
        <f>(I62*21)/100</f>
      </c>
      <c r="P62" t="s">
        <v>22</v>
      </c>
    </row>
    <row r="63" spans="1:5" ht="12.75">
      <c r="A63" s="35" t="s">
        <v>48</v>
      </c>
      <c r="E63" s="36" t="s">
        <v>45</v>
      </c>
    </row>
    <row r="64" spans="1:5" ht="51">
      <c r="A64" s="37" t="s">
        <v>49</v>
      </c>
      <c r="E64" s="38" t="s">
        <v>2279</v>
      </c>
    </row>
    <row r="65" spans="1:5" ht="12.75">
      <c r="A65" t="s">
        <v>50</v>
      </c>
      <c r="E65" s="36" t="s">
        <v>386</v>
      </c>
    </row>
    <row r="66" spans="1:18" ht="12.75" customHeight="1">
      <c r="A66" s="6" t="s">
        <v>41</v>
      </c>
      <c r="B66" s="6"/>
      <c r="C66" s="40" t="s">
        <v>292</v>
      </c>
      <c r="D66" s="6"/>
      <c r="E66" s="27" t="s">
        <v>244</v>
      </c>
      <c r="F66" s="6"/>
      <c r="G66" s="6"/>
      <c r="H66" s="6"/>
      <c r="I66" s="41">
        <f>0+Q66</f>
      </c>
      <c r="O66">
        <f>0+R66</f>
      </c>
      <c r="Q66">
        <f>0+I67+I71+I75+I79+I83+I87+I91+I95</f>
      </c>
      <c r="R66">
        <f>0+O67+O71+O75+O79+O83+O87+O91+O95</f>
      </c>
    </row>
    <row r="67" spans="1:16" ht="12.75">
      <c r="A67" s="25" t="s">
        <v>43</v>
      </c>
      <c r="B67" s="29" t="s">
        <v>2280</v>
      </c>
      <c r="C67" s="29" t="s">
        <v>387</v>
      </c>
      <c r="D67" s="25" t="s">
        <v>45</v>
      </c>
      <c r="E67" s="30" t="s">
        <v>388</v>
      </c>
      <c r="F67" s="31" t="s">
        <v>47</v>
      </c>
      <c r="G67" s="32">
        <v>92.83</v>
      </c>
      <c r="H67" s="33">
        <v>0</v>
      </c>
      <c r="I67" s="34">
        <f>ROUND(ROUND(H67,2)*ROUND(G67,3),2)</f>
      </c>
      <c r="O67">
        <f>(I67*21)/100</f>
      </c>
      <c r="P67" t="s">
        <v>22</v>
      </c>
    </row>
    <row r="68" spans="1:5" ht="12.75">
      <c r="A68" s="35" t="s">
        <v>48</v>
      </c>
      <c r="E68" s="36" t="s">
        <v>45</v>
      </c>
    </row>
    <row r="69" spans="1:5" ht="25.5">
      <c r="A69" s="37" t="s">
        <v>49</v>
      </c>
      <c r="E69" s="38" t="s">
        <v>2281</v>
      </c>
    </row>
    <row r="70" spans="1:5" ht="12.75">
      <c r="A70" t="s">
        <v>50</v>
      </c>
      <c r="E70" s="36" t="s">
        <v>45</v>
      </c>
    </row>
    <row r="71" spans="1:16" ht="12.75">
      <c r="A71" s="25" t="s">
        <v>43</v>
      </c>
      <c r="B71" s="29" t="s">
        <v>2282</v>
      </c>
      <c r="C71" s="29" t="s">
        <v>390</v>
      </c>
      <c r="D71" s="25" t="s">
        <v>45</v>
      </c>
      <c r="E71" s="30" t="s">
        <v>391</v>
      </c>
      <c r="F71" s="31" t="s">
        <v>190</v>
      </c>
      <c r="G71" s="32">
        <v>42.77</v>
      </c>
      <c r="H71" s="33">
        <v>0</v>
      </c>
      <c r="I71" s="34">
        <f>ROUND(ROUND(H71,2)*ROUND(G71,3),2)</f>
      </c>
      <c r="O71">
        <f>(I71*21)/100</f>
      </c>
      <c r="P71" t="s">
        <v>22</v>
      </c>
    </row>
    <row r="72" spans="1:5" ht="12.75">
      <c r="A72" s="35" t="s">
        <v>48</v>
      </c>
      <c r="E72" s="36" t="s">
        <v>45</v>
      </c>
    </row>
    <row r="73" spans="1:5" ht="25.5">
      <c r="A73" s="37" t="s">
        <v>49</v>
      </c>
      <c r="E73" s="38" t="s">
        <v>2283</v>
      </c>
    </row>
    <row r="74" spans="1:5" ht="12.75">
      <c r="A74" t="s">
        <v>50</v>
      </c>
      <c r="E74" s="36" t="s">
        <v>45</v>
      </c>
    </row>
    <row r="75" spans="1:16" ht="12.75">
      <c r="A75" s="25" t="s">
        <v>43</v>
      </c>
      <c r="B75" s="29" t="s">
        <v>2284</v>
      </c>
      <c r="C75" s="29" t="s">
        <v>393</v>
      </c>
      <c r="D75" s="25" t="s">
        <v>45</v>
      </c>
      <c r="E75" s="30" t="s">
        <v>394</v>
      </c>
      <c r="F75" s="31" t="s">
        <v>190</v>
      </c>
      <c r="G75" s="32">
        <v>42.77</v>
      </c>
      <c r="H75" s="33">
        <v>0</v>
      </c>
      <c r="I75" s="34">
        <f>ROUND(ROUND(H75,2)*ROUND(G75,3),2)</f>
      </c>
      <c r="O75">
        <f>(I75*21)/100</f>
      </c>
      <c r="P75" t="s">
        <v>22</v>
      </c>
    </row>
    <row r="76" spans="1:5" ht="12.75">
      <c r="A76" s="35" t="s">
        <v>48</v>
      </c>
      <c r="E76" s="36" t="s">
        <v>45</v>
      </c>
    </row>
    <row r="77" spans="1:5" ht="12.75">
      <c r="A77" s="37" t="s">
        <v>49</v>
      </c>
      <c r="E77" s="38" t="s">
        <v>45</v>
      </c>
    </row>
    <row r="78" spans="1:5" ht="12.75">
      <c r="A78" t="s">
        <v>50</v>
      </c>
      <c r="E78" s="36" t="s">
        <v>45</v>
      </c>
    </row>
    <row r="79" spans="1:16" ht="12.75">
      <c r="A79" s="25" t="s">
        <v>43</v>
      </c>
      <c r="B79" s="29" t="s">
        <v>2285</v>
      </c>
      <c r="C79" s="29" t="s">
        <v>2286</v>
      </c>
      <c r="D79" s="25" t="s">
        <v>45</v>
      </c>
      <c r="E79" s="30" t="s">
        <v>2287</v>
      </c>
      <c r="F79" s="31" t="s">
        <v>190</v>
      </c>
      <c r="G79" s="32">
        <v>17.674</v>
      </c>
      <c r="H79" s="33">
        <v>0</v>
      </c>
      <c r="I79" s="34">
        <f>ROUND(ROUND(H79,2)*ROUND(G79,3),2)</f>
      </c>
      <c r="O79">
        <f>(I79*21)/100</f>
      </c>
      <c r="P79" t="s">
        <v>22</v>
      </c>
    </row>
    <row r="80" spans="1:5" ht="12.75">
      <c r="A80" s="35" t="s">
        <v>48</v>
      </c>
      <c r="E80" s="36" t="s">
        <v>45</v>
      </c>
    </row>
    <row r="81" spans="1:5" ht="38.25">
      <c r="A81" s="37" t="s">
        <v>49</v>
      </c>
      <c r="E81" s="38" t="s">
        <v>2288</v>
      </c>
    </row>
    <row r="82" spans="1:5" ht="12.75">
      <c r="A82" t="s">
        <v>50</v>
      </c>
      <c r="E82" s="36" t="s">
        <v>398</v>
      </c>
    </row>
    <row r="83" spans="1:16" ht="12.75">
      <c r="A83" s="25" t="s">
        <v>43</v>
      </c>
      <c r="B83" s="29" t="s">
        <v>2289</v>
      </c>
      <c r="C83" s="29" t="s">
        <v>395</v>
      </c>
      <c r="D83" s="25" t="s">
        <v>45</v>
      </c>
      <c r="E83" s="30" t="s">
        <v>396</v>
      </c>
      <c r="F83" s="31" t="s">
        <v>190</v>
      </c>
      <c r="G83" s="32">
        <v>349.419</v>
      </c>
      <c r="H83" s="33">
        <v>0</v>
      </c>
      <c r="I83" s="34">
        <f>ROUND(ROUND(H83,2)*ROUND(G83,3),2)</f>
      </c>
      <c r="O83">
        <f>(I83*21)/100</f>
      </c>
      <c r="P83" t="s">
        <v>22</v>
      </c>
    </row>
    <row r="84" spans="1:5" ht="12.75">
      <c r="A84" s="35" t="s">
        <v>48</v>
      </c>
      <c r="E84" s="36" t="s">
        <v>45</v>
      </c>
    </row>
    <row r="85" spans="1:5" ht="89.25">
      <c r="A85" s="37" t="s">
        <v>49</v>
      </c>
      <c r="E85" s="38" t="s">
        <v>2290</v>
      </c>
    </row>
    <row r="86" spans="1:5" ht="12.75">
      <c r="A86" t="s">
        <v>50</v>
      </c>
      <c r="E86" s="36" t="s">
        <v>398</v>
      </c>
    </row>
    <row r="87" spans="1:16" ht="12.75">
      <c r="A87" s="25" t="s">
        <v>43</v>
      </c>
      <c r="B87" s="29" t="s">
        <v>2291</v>
      </c>
      <c r="C87" s="29" t="s">
        <v>399</v>
      </c>
      <c r="D87" s="25" t="s">
        <v>45</v>
      </c>
      <c r="E87" s="30" t="s">
        <v>400</v>
      </c>
      <c r="F87" s="31" t="s">
        <v>47</v>
      </c>
      <c r="G87" s="32">
        <v>185.81</v>
      </c>
      <c r="H87" s="33">
        <v>0</v>
      </c>
      <c r="I87" s="34">
        <f>ROUND(ROUND(H87,2)*ROUND(G87,3),2)</f>
      </c>
      <c r="O87">
        <f>(I87*21)/100</f>
      </c>
      <c r="P87" t="s">
        <v>22</v>
      </c>
    </row>
    <row r="88" spans="1:5" ht="12.75">
      <c r="A88" s="35" t="s">
        <v>48</v>
      </c>
      <c r="E88" s="36" t="s">
        <v>45</v>
      </c>
    </row>
    <row r="89" spans="1:5" ht="63.75">
      <c r="A89" s="37" t="s">
        <v>49</v>
      </c>
      <c r="E89" s="38" t="s">
        <v>2262</v>
      </c>
    </row>
    <row r="90" spans="1:5" ht="12.75">
      <c r="A90" t="s">
        <v>50</v>
      </c>
      <c r="E90" s="36" t="s">
        <v>45</v>
      </c>
    </row>
    <row r="91" spans="1:16" ht="12.75">
      <c r="A91" s="25" t="s">
        <v>43</v>
      </c>
      <c r="B91" s="29" t="s">
        <v>2292</v>
      </c>
      <c r="C91" s="29" t="s">
        <v>401</v>
      </c>
      <c r="D91" s="25" t="s">
        <v>45</v>
      </c>
      <c r="E91" s="30" t="s">
        <v>402</v>
      </c>
      <c r="F91" s="31" t="s">
        <v>92</v>
      </c>
      <c r="G91" s="32">
        <v>87.716</v>
      </c>
      <c r="H91" s="33">
        <v>0</v>
      </c>
      <c r="I91" s="34">
        <f>ROUND(ROUND(H91,2)*ROUND(G91,3),2)</f>
      </c>
      <c r="O91">
        <f>(I91*21)/100</f>
      </c>
      <c r="P91" t="s">
        <v>22</v>
      </c>
    </row>
    <row r="92" spans="1:5" ht="12.75">
      <c r="A92" s="35" t="s">
        <v>48</v>
      </c>
      <c r="E92" s="36" t="s">
        <v>45</v>
      </c>
    </row>
    <row r="93" spans="1:5" ht="76.5">
      <c r="A93" s="37" t="s">
        <v>49</v>
      </c>
      <c r="E93" s="38" t="s">
        <v>2293</v>
      </c>
    </row>
    <row r="94" spans="1:5" ht="12.75">
      <c r="A94" t="s">
        <v>50</v>
      </c>
      <c r="E94" s="36" t="s">
        <v>45</v>
      </c>
    </row>
    <row r="95" spans="1:16" ht="12.75">
      <c r="A95" s="25" t="s">
        <v>43</v>
      </c>
      <c r="B95" s="29" t="s">
        <v>2294</v>
      </c>
      <c r="C95" s="29" t="s">
        <v>404</v>
      </c>
      <c r="D95" s="25" t="s">
        <v>45</v>
      </c>
      <c r="E95" s="30" t="s">
        <v>405</v>
      </c>
      <c r="F95" s="31" t="s">
        <v>47</v>
      </c>
      <c r="G95" s="32">
        <v>39.07</v>
      </c>
      <c r="H95" s="33">
        <v>0</v>
      </c>
      <c r="I95" s="34">
        <f>ROUND(ROUND(H95,2)*ROUND(G95,3),2)</f>
      </c>
      <c r="O95">
        <f>(I95*21)/100</f>
      </c>
      <c r="P95" t="s">
        <v>22</v>
      </c>
    </row>
    <row r="96" spans="1:5" ht="12.75">
      <c r="A96" s="35" t="s">
        <v>48</v>
      </c>
      <c r="E96" s="36" t="s">
        <v>45</v>
      </c>
    </row>
    <row r="97" spans="1:5" ht="25.5">
      <c r="A97" s="37" t="s">
        <v>49</v>
      </c>
      <c r="E97" s="38" t="s">
        <v>2295</v>
      </c>
    </row>
    <row r="98" spans="1:5" ht="12.75">
      <c r="A98" t="s">
        <v>50</v>
      </c>
      <c r="E98" s="36" t="s">
        <v>407</v>
      </c>
    </row>
    <row r="99" spans="1:18" ht="12.75" customHeight="1">
      <c r="A99" s="6" t="s">
        <v>41</v>
      </c>
      <c r="B99" s="6"/>
      <c r="C99" s="40" t="s">
        <v>266</v>
      </c>
      <c r="D99" s="6"/>
      <c r="E99" s="27" t="s">
        <v>408</v>
      </c>
      <c r="F99" s="6"/>
      <c r="G99" s="6"/>
      <c r="H99" s="6"/>
      <c r="I99" s="41">
        <f>0+Q99</f>
      </c>
      <c r="O99">
        <f>0+R99</f>
      </c>
      <c r="Q99">
        <f>0+I100+I104+I108+I112+I116+I120+I124+I128+I132+I136+I140+I144+I148+I152</f>
      </c>
      <c r="R99">
        <f>0+O100+O104+O108+O112+O116+O120+O124+O128+O132+O136+O140+O144+O148+O152</f>
      </c>
    </row>
    <row r="100" spans="1:16" ht="12.75">
      <c r="A100" s="25" t="s">
        <v>43</v>
      </c>
      <c r="B100" s="29" t="s">
        <v>2296</v>
      </c>
      <c r="C100" s="29" t="s">
        <v>409</v>
      </c>
      <c r="D100" s="25" t="s">
        <v>45</v>
      </c>
      <c r="E100" s="30" t="s">
        <v>410</v>
      </c>
      <c r="F100" s="31" t="s">
        <v>190</v>
      </c>
      <c r="G100" s="32">
        <v>96.292</v>
      </c>
      <c r="H100" s="33">
        <v>0</v>
      </c>
      <c r="I100" s="34">
        <f>ROUND(ROUND(H100,2)*ROUND(G100,3),2)</f>
      </c>
      <c r="O100">
        <f>(I100*21)/100</f>
      </c>
      <c r="P100" t="s">
        <v>22</v>
      </c>
    </row>
    <row r="101" spans="1:5" ht="12.75">
      <c r="A101" s="35" t="s">
        <v>48</v>
      </c>
      <c r="E101" s="36" t="s">
        <v>45</v>
      </c>
    </row>
    <row r="102" spans="1:5" ht="63.75">
      <c r="A102" s="37" t="s">
        <v>49</v>
      </c>
      <c r="E102" s="38" t="s">
        <v>2297</v>
      </c>
    </row>
    <row r="103" spans="1:5" ht="12.75">
      <c r="A103" t="s">
        <v>50</v>
      </c>
      <c r="E103" s="36" t="s">
        <v>45</v>
      </c>
    </row>
    <row r="104" spans="1:16" ht="12.75">
      <c r="A104" s="25" t="s">
        <v>43</v>
      </c>
      <c r="B104" s="29" t="s">
        <v>2298</v>
      </c>
      <c r="C104" s="29" t="s">
        <v>412</v>
      </c>
      <c r="D104" s="25" t="s">
        <v>45</v>
      </c>
      <c r="E104" s="30" t="s">
        <v>413</v>
      </c>
      <c r="F104" s="31" t="s">
        <v>190</v>
      </c>
      <c r="G104" s="32">
        <v>530.466</v>
      </c>
      <c r="H104" s="33">
        <v>0</v>
      </c>
      <c r="I104" s="34">
        <f>ROUND(ROUND(H104,2)*ROUND(G104,3),2)</f>
      </c>
      <c r="O104">
        <f>(I104*21)/100</f>
      </c>
      <c r="P104" t="s">
        <v>22</v>
      </c>
    </row>
    <row r="105" spans="1:5" ht="12.75">
      <c r="A105" s="35" t="s">
        <v>48</v>
      </c>
      <c r="E105" s="36" t="s">
        <v>45</v>
      </c>
    </row>
    <row r="106" spans="1:5" ht="153">
      <c r="A106" s="37" t="s">
        <v>49</v>
      </c>
      <c r="E106" s="38" t="s">
        <v>2299</v>
      </c>
    </row>
    <row r="107" spans="1:5" ht="12.75">
      <c r="A107" t="s">
        <v>50</v>
      </c>
      <c r="E107" s="36" t="s">
        <v>45</v>
      </c>
    </row>
    <row r="108" spans="1:16" ht="12.75">
      <c r="A108" s="25" t="s">
        <v>43</v>
      </c>
      <c r="B108" s="29" t="s">
        <v>2300</v>
      </c>
      <c r="C108" s="29" t="s">
        <v>415</v>
      </c>
      <c r="D108" s="25" t="s">
        <v>45</v>
      </c>
      <c r="E108" s="30" t="s">
        <v>416</v>
      </c>
      <c r="F108" s="31" t="s">
        <v>190</v>
      </c>
      <c r="G108" s="32">
        <v>285.143</v>
      </c>
      <c r="H108" s="33">
        <v>0</v>
      </c>
      <c r="I108" s="34">
        <f>ROUND(ROUND(H108,2)*ROUND(G108,3),2)</f>
      </c>
      <c r="O108">
        <f>(I108*21)/100</f>
      </c>
      <c r="P108" t="s">
        <v>22</v>
      </c>
    </row>
    <row r="109" spans="1:5" ht="12.75">
      <c r="A109" s="35" t="s">
        <v>48</v>
      </c>
      <c r="E109" s="36" t="s">
        <v>45</v>
      </c>
    </row>
    <row r="110" spans="1:5" ht="153">
      <c r="A110" s="37" t="s">
        <v>49</v>
      </c>
      <c r="E110" s="38" t="s">
        <v>2301</v>
      </c>
    </row>
    <row r="111" spans="1:5" ht="12.75">
      <c r="A111" t="s">
        <v>50</v>
      </c>
      <c r="E111" s="36" t="s">
        <v>45</v>
      </c>
    </row>
    <row r="112" spans="1:16" ht="12.75">
      <c r="A112" s="25" t="s">
        <v>43</v>
      </c>
      <c r="B112" s="29" t="s">
        <v>2302</v>
      </c>
      <c r="C112" s="29" t="s">
        <v>418</v>
      </c>
      <c r="D112" s="25" t="s">
        <v>45</v>
      </c>
      <c r="E112" s="30" t="s">
        <v>419</v>
      </c>
      <c r="F112" s="31" t="s">
        <v>190</v>
      </c>
      <c r="G112" s="32">
        <v>192.192</v>
      </c>
      <c r="H112" s="33">
        <v>0</v>
      </c>
      <c r="I112" s="34">
        <f>ROUND(ROUND(H112,2)*ROUND(G112,3),2)</f>
      </c>
      <c r="O112">
        <f>(I112*21)/100</f>
      </c>
      <c r="P112" t="s">
        <v>22</v>
      </c>
    </row>
    <row r="113" spans="1:5" ht="12.75">
      <c r="A113" s="35" t="s">
        <v>48</v>
      </c>
      <c r="E113" s="36" t="s">
        <v>45</v>
      </c>
    </row>
    <row r="114" spans="1:5" ht="25.5">
      <c r="A114" s="37" t="s">
        <v>49</v>
      </c>
      <c r="E114" s="38" t="s">
        <v>1850</v>
      </c>
    </row>
    <row r="115" spans="1:5" ht="12.75">
      <c r="A115" t="s">
        <v>50</v>
      </c>
      <c r="E115" s="36" t="s">
        <v>45</v>
      </c>
    </row>
    <row r="116" spans="1:16" ht="12.75">
      <c r="A116" s="25" t="s">
        <v>43</v>
      </c>
      <c r="B116" s="29" t="s">
        <v>2303</v>
      </c>
      <c r="C116" s="29" t="s">
        <v>421</v>
      </c>
      <c r="D116" s="25" t="s">
        <v>45</v>
      </c>
      <c r="E116" s="30" t="s">
        <v>422</v>
      </c>
      <c r="F116" s="31" t="s">
        <v>190</v>
      </c>
      <c r="G116" s="32">
        <v>739.67</v>
      </c>
      <c r="H116" s="33">
        <v>0</v>
      </c>
      <c r="I116" s="34">
        <f>ROUND(ROUND(H116,2)*ROUND(G116,3),2)</f>
      </c>
      <c r="O116">
        <f>(I116*21)/100</f>
      </c>
      <c r="P116" t="s">
        <v>22</v>
      </c>
    </row>
    <row r="117" spans="1:5" ht="12.75">
      <c r="A117" s="35" t="s">
        <v>48</v>
      </c>
      <c r="E117" s="36" t="s">
        <v>45</v>
      </c>
    </row>
    <row r="118" spans="1:5" ht="242.25">
      <c r="A118" s="37" t="s">
        <v>49</v>
      </c>
      <c r="E118" s="38" t="s">
        <v>2304</v>
      </c>
    </row>
    <row r="119" spans="1:5" ht="12.75">
      <c r="A119" t="s">
        <v>50</v>
      </c>
      <c r="E119" s="36" t="s">
        <v>45</v>
      </c>
    </row>
    <row r="120" spans="1:16" ht="12.75">
      <c r="A120" s="25" t="s">
        <v>43</v>
      </c>
      <c r="B120" s="29" t="s">
        <v>2305</v>
      </c>
      <c r="C120" s="29" t="s">
        <v>424</v>
      </c>
      <c r="D120" s="25" t="s">
        <v>45</v>
      </c>
      <c r="E120" s="30" t="s">
        <v>425</v>
      </c>
      <c r="F120" s="31" t="s">
        <v>47</v>
      </c>
      <c r="G120" s="32">
        <v>230.53</v>
      </c>
      <c r="H120" s="33">
        <v>0</v>
      </c>
      <c r="I120" s="34">
        <f>ROUND(ROUND(H120,2)*ROUND(G120,3),2)</f>
      </c>
      <c r="O120">
        <f>(I120*21)/100</f>
      </c>
      <c r="P120" t="s">
        <v>22</v>
      </c>
    </row>
    <row r="121" spans="1:5" ht="12.75">
      <c r="A121" s="35" t="s">
        <v>48</v>
      </c>
      <c r="E121" s="36" t="s">
        <v>45</v>
      </c>
    </row>
    <row r="122" spans="1:5" ht="127.5">
      <c r="A122" s="37" t="s">
        <v>49</v>
      </c>
      <c r="E122" s="38" t="s">
        <v>2306</v>
      </c>
    </row>
    <row r="123" spans="1:5" ht="12.75">
      <c r="A123" t="s">
        <v>50</v>
      </c>
      <c r="E123" s="36" t="s">
        <v>45</v>
      </c>
    </row>
    <row r="124" spans="1:16" ht="12.75">
      <c r="A124" s="25" t="s">
        <v>43</v>
      </c>
      <c r="B124" s="29" t="s">
        <v>2307</v>
      </c>
      <c r="C124" s="29" t="s">
        <v>427</v>
      </c>
      <c r="D124" s="25" t="s">
        <v>45</v>
      </c>
      <c r="E124" s="30" t="s">
        <v>428</v>
      </c>
      <c r="F124" s="31" t="s">
        <v>190</v>
      </c>
      <c r="G124" s="32">
        <v>1924.264</v>
      </c>
      <c r="H124" s="33">
        <v>0</v>
      </c>
      <c r="I124" s="34">
        <f>ROUND(ROUND(H124,2)*ROUND(G124,3),2)</f>
      </c>
      <c r="O124">
        <f>(I124*21)/100</f>
      </c>
      <c r="P124" t="s">
        <v>22</v>
      </c>
    </row>
    <row r="125" spans="1:5" ht="12.75">
      <c r="A125" s="35" t="s">
        <v>48</v>
      </c>
      <c r="E125" s="36" t="s">
        <v>45</v>
      </c>
    </row>
    <row r="126" spans="1:5" ht="331.5">
      <c r="A126" s="37" t="s">
        <v>49</v>
      </c>
      <c r="E126" s="38" t="s">
        <v>2308</v>
      </c>
    </row>
    <row r="127" spans="1:5" ht="12.75">
      <c r="A127" t="s">
        <v>50</v>
      </c>
      <c r="E127" s="36" t="s">
        <v>45</v>
      </c>
    </row>
    <row r="128" spans="1:16" ht="12.75">
      <c r="A128" s="25" t="s">
        <v>43</v>
      </c>
      <c r="B128" s="29" t="s">
        <v>2309</v>
      </c>
      <c r="C128" s="29" t="s">
        <v>430</v>
      </c>
      <c r="D128" s="25" t="s">
        <v>45</v>
      </c>
      <c r="E128" s="30" t="s">
        <v>431</v>
      </c>
      <c r="F128" s="31" t="s">
        <v>190</v>
      </c>
      <c r="G128" s="32">
        <v>1924.264</v>
      </c>
      <c r="H128" s="33">
        <v>0</v>
      </c>
      <c r="I128" s="34">
        <f>ROUND(ROUND(H128,2)*ROUND(G128,3),2)</f>
      </c>
      <c r="O128">
        <f>(I128*21)/100</f>
      </c>
      <c r="P128" t="s">
        <v>22</v>
      </c>
    </row>
    <row r="129" spans="1:5" ht="12.75">
      <c r="A129" s="35" t="s">
        <v>48</v>
      </c>
      <c r="E129" s="36" t="s">
        <v>45</v>
      </c>
    </row>
    <row r="130" spans="1:5" ht="12.75">
      <c r="A130" s="37" t="s">
        <v>49</v>
      </c>
      <c r="E130" s="38" t="s">
        <v>45</v>
      </c>
    </row>
    <row r="131" spans="1:5" ht="12.75">
      <c r="A131" t="s">
        <v>50</v>
      </c>
      <c r="E131" s="36" t="s">
        <v>45</v>
      </c>
    </row>
    <row r="132" spans="1:16" ht="12.75">
      <c r="A132" s="25" t="s">
        <v>43</v>
      </c>
      <c r="B132" s="29" t="s">
        <v>2310</v>
      </c>
      <c r="C132" s="29" t="s">
        <v>432</v>
      </c>
      <c r="D132" s="25" t="s">
        <v>45</v>
      </c>
      <c r="E132" s="30" t="s">
        <v>433</v>
      </c>
      <c r="F132" s="31" t="s">
        <v>92</v>
      </c>
      <c r="G132" s="32">
        <v>63.656</v>
      </c>
      <c r="H132" s="33">
        <v>0</v>
      </c>
      <c r="I132" s="34">
        <f>ROUND(ROUND(H132,2)*ROUND(G132,3),2)</f>
      </c>
      <c r="O132">
        <f>(I132*21)/100</f>
      </c>
      <c r="P132" t="s">
        <v>22</v>
      </c>
    </row>
    <row r="133" spans="1:5" ht="12.75">
      <c r="A133" s="35" t="s">
        <v>48</v>
      </c>
      <c r="E133" s="36" t="s">
        <v>45</v>
      </c>
    </row>
    <row r="134" spans="1:5" ht="127.5">
      <c r="A134" s="37" t="s">
        <v>49</v>
      </c>
      <c r="E134" s="38" t="s">
        <v>2311</v>
      </c>
    </row>
    <row r="135" spans="1:5" ht="12.75">
      <c r="A135" t="s">
        <v>50</v>
      </c>
      <c r="E135" s="36" t="s">
        <v>45</v>
      </c>
    </row>
    <row r="136" spans="1:16" ht="12.75">
      <c r="A136" s="25" t="s">
        <v>43</v>
      </c>
      <c r="B136" s="29" t="s">
        <v>2312</v>
      </c>
      <c r="C136" s="29" t="s">
        <v>435</v>
      </c>
      <c r="D136" s="25" t="s">
        <v>45</v>
      </c>
      <c r="E136" s="30" t="s">
        <v>436</v>
      </c>
      <c r="F136" s="31" t="s">
        <v>61</v>
      </c>
      <c r="G136" s="32">
        <v>1</v>
      </c>
      <c r="H136" s="33">
        <v>0</v>
      </c>
      <c r="I136" s="34">
        <f>ROUND(ROUND(H136,2)*ROUND(G136,3),2)</f>
      </c>
      <c r="O136">
        <f>(I136*21)/100</f>
      </c>
      <c r="P136" t="s">
        <v>22</v>
      </c>
    </row>
    <row r="137" spans="1:5" ht="12.75">
      <c r="A137" s="35" t="s">
        <v>48</v>
      </c>
      <c r="E137" s="36" t="s">
        <v>45</v>
      </c>
    </row>
    <row r="138" spans="1:5" ht="25.5">
      <c r="A138" s="37" t="s">
        <v>49</v>
      </c>
      <c r="E138" s="38" t="s">
        <v>437</v>
      </c>
    </row>
    <row r="139" spans="1:5" ht="12.75">
      <c r="A139" t="s">
        <v>50</v>
      </c>
      <c r="E139" s="36" t="s">
        <v>45</v>
      </c>
    </row>
    <row r="140" spans="1:16" ht="12.75">
      <c r="A140" s="25" t="s">
        <v>43</v>
      </c>
      <c r="B140" s="29" t="s">
        <v>2313</v>
      </c>
      <c r="C140" s="29" t="s">
        <v>438</v>
      </c>
      <c r="D140" s="25" t="s">
        <v>45</v>
      </c>
      <c r="E140" s="30" t="s">
        <v>439</v>
      </c>
      <c r="F140" s="31" t="s">
        <v>61</v>
      </c>
      <c r="G140" s="32">
        <v>48</v>
      </c>
      <c r="H140" s="33">
        <v>0</v>
      </c>
      <c r="I140" s="34">
        <f>ROUND(ROUND(H140,2)*ROUND(G140,3),2)</f>
      </c>
      <c r="O140">
        <f>(I140*21)/100</f>
      </c>
      <c r="P140" t="s">
        <v>22</v>
      </c>
    </row>
    <row r="141" spans="1:5" ht="12.75">
      <c r="A141" s="35" t="s">
        <v>48</v>
      </c>
      <c r="E141" s="36" t="s">
        <v>45</v>
      </c>
    </row>
    <row r="142" spans="1:5" ht="153">
      <c r="A142" s="37" t="s">
        <v>49</v>
      </c>
      <c r="E142" s="38" t="s">
        <v>2314</v>
      </c>
    </row>
    <row r="143" spans="1:5" ht="12.75">
      <c r="A143" t="s">
        <v>50</v>
      </c>
      <c r="E143" s="36" t="s">
        <v>45</v>
      </c>
    </row>
    <row r="144" spans="1:16" ht="12.75">
      <c r="A144" s="25" t="s">
        <v>43</v>
      </c>
      <c r="B144" s="29" t="s">
        <v>2315</v>
      </c>
      <c r="C144" s="29" t="s">
        <v>441</v>
      </c>
      <c r="D144" s="25" t="s">
        <v>45</v>
      </c>
      <c r="E144" s="30" t="s">
        <v>442</v>
      </c>
      <c r="F144" s="31" t="s">
        <v>61</v>
      </c>
      <c r="G144" s="32">
        <v>5</v>
      </c>
      <c r="H144" s="33">
        <v>0</v>
      </c>
      <c r="I144" s="34">
        <f>ROUND(ROUND(H144,2)*ROUND(G144,3),2)</f>
      </c>
      <c r="O144">
        <f>(I144*21)/100</f>
      </c>
      <c r="P144" t="s">
        <v>22</v>
      </c>
    </row>
    <row r="145" spans="1:5" ht="12.75">
      <c r="A145" s="35" t="s">
        <v>48</v>
      </c>
      <c r="E145" s="36" t="s">
        <v>45</v>
      </c>
    </row>
    <row r="146" spans="1:5" ht="76.5">
      <c r="A146" s="37" t="s">
        <v>49</v>
      </c>
      <c r="E146" s="38" t="s">
        <v>2316</v>
      </c>
    </row>
    <row r="147" spans="1:5" ht="12.75">
      <c r="A147" t="s">
        <v>50</v>
      </c>
      <c r="E147" s="36" t="s">
        <v>45</v>
      </c>
    </row>
    <row r="148" spans="1:16" ht="12.75">
      <c r="A148" s="25" t="s">
        <v>43</v>
      </c>
      <c r="B148" s="29" t="s">
        <v>2317</v>
      </c>
      <c r="C148" s="29" t="s">
        <v>444</v>
      </c>
      <c r="D148" s="25" t="s">
        <v>45</v>
      </c>
      <c r="E148" s="30" t="s">
        <v>445</v>
      </c>
      <c r="F148" s="31" t="s">
        <v>61</v>
      </c>
      <c r="G148" s="32">
        <v>40</v>
      </c>
      <c r="H148" s="33">
        <v>0</v>
      </c>
      <c r="I148" s="34">
        <f>ROUND(ROUND(H148,2)*ROUND(G148,3),2)</f>
      </c>
      <c r="O148">
        <f>(I148*21)/100</f>
      </c>
      <c r="P148" t="s">
        <v>22</v>
      </c>
    </row>
    <row r="149" spans="1:5" ht="12.75">
      <c r="A149" s="35" t="s">
        <v>48</v>
      </c>
      <c r="E149" s="36" t="s">
        <v>45</v>
      </c>
    </row>
    <row r="150" spans="1:5" ht="127.5">
      <c r="A150" s="37" t="s">
        <v>49</v>
      </c>
      <c r="E150" s="38" t="s">
        <v>2318</v>
      </c>
    </row>
    <row r="151" spans="1:5" ht="12.75">
      <c r="A151" t="s">
        <v>50</v>
      </c>
      <c r="E151" s="36" t="s">
        <v>45</v>
      </c>
    </row>
    <row r="152" spans="1:16" ht="12.75">
      <c r="A152" s="25" t="s">
        <v>43</v>
      </c>
      <c r="B152" s="29" t="s">
        <v>2319</v>
      </c>
      <c r="C152" s="29" t="s">
        <v>447</v>
      </c>
      <c r="D152" s="25" t="s">
        <v>45</v>
      </c>
      <c r="E152" s="30" t="s">
        <v>448</v>
      </c>
      <c r="F152" s="31" t="s">
        <v>61</v>
      </c>
      <c r="G152" s="32">
        <v>114</v>
      </c>
      <c r="H152" s="33">
        <v>0</v>
      </c>
      <c r="I152" s="34">
        <f>ROUND(ROUND(H152,2)*ROUND(G152,3),2)</f>
      </c>
      <c r="O152">
        <f>(I152*21)/100</f>
      </c>
      <c r="P152" t="s">
        <v>22</v>
      </c>
    </row>
    <row r="153" spans="1:5" ht="12.75">
      <c r="A153" s="35" t="s">
        <v>48</v>
      </c>
      <c r="E153" s="36" t="s">
        <v>45</v>
      </c>
    </row>
    <row r="154" spans="1:5" ht="102">
      <c r="A154" s="37" t="s">
        <v>49</v>
      </c>
      <c r="E154" s="38" t="s">
        <v>2320</v>
      </c>
    </row>
    <row r="155" spans="1:5" ht="12.75">
      <c r="A155" t="s">
        <v>50</v>
      </c>
      <c r="E155" s="36" t="s">
        <v>45</v>
      </c>
    </row>
    <row r="156" spans="1:18" ht="12.75" customHeight="1">
      <c r="A156" s="6" t="s">
        <v>41</v>
      </c>
      <c r="B156" s="6"/>
      <c r="C156" s="40" t="s">
        <v>288</v>
      </c>
      <c r="D156" s="6"/>
      <c r="E156" s="27" t="s">
        <v>450</v>
      </c>
      <c r="F156" s="6"/>
      <c r="G156" s="6"/>
      <c r="H156" s="6"/>
      <c r="I156" s="41">
        <f>0+Q156</f>
      </c>
      <c r="O156">
        <f>0+R156</f>
      </c>
      <c r="Q156">
        <f>0+I157+I161+I165+I169</f>
      </c>
      <c r="R156">
        <f>0+O157+O161+O165+O169</f>
      </c>
    </row>
    <row r="157" spans="1:16" ht="12.75">
      <c r="A157" s="25" t="s">
        <v>43</v>
      </c>
      <c r="B157" s="29" t="s">
        <v>2321</v>
      </c>
      <c r="C157" s="29" t="s">
        <v>451</v>
      </c>
      <c r="D157" s="25" t="s">
        <v>45</v>
      </c>
      <c r="E157" s="30" t="s">
        <v>452</v>
      </c>
      <c r="F157" s="31" t="s">
        <v>47</v>
      </c>
      <c r="G157" s="32">
        <v>0.2</v>
      </c>
      <c r="H157" s="33">
        <v>0</v>
      </c>
      <c r="I157" s="34">
        <f>ROUND(ROUND(H157,2)*ROUND(G157,3),2)</f>
      </c>
      <c r="O157">
        <f>(I157*21)/100</f>
      </c>
      <c r="P157" t="s">
        <v>22</v>
      </c>
    </row>
    <row r="158" spans="1:5" ht="12.75">
      <c r="A158" s="35" t="s">
        <v>48</v>
      </c>
      <c r="E158" s="36" t="s">
        <v>45</v>
      </c>
    </row>
    <row r="159" spans="1:5" ht="25.5">
      <c r="A159" s="37" t="s">
        <v>49</v>
      </c>
      <c r="E159" s="38" t="s">
        <v>2322</v>
      </c>
    </row>
    <row r="160" spans="1:5" ht="12.75">
      <c r="A160" t="s">
        <v>50</v>
      </c>
      <c r="E160" s="36" t="s">
        <v>45</v>
      </c>
    </row>
    <row r="161" spans="1:16" ht="12.75">
      <c r="A161" s="25" t="s">
        <v>43</v>
      </c>
      <c r="B161" s="29" t="s">
        <v>2323</v>
      </c>
      <c r="C161" s="29" t="s">
        <v>454</v>
      </c>
      <c r="D161" s="25" t="s">
        <v>45</v>
      </c>
      <c r="E161" s="30" t="s">
        <v>455</v>
      </c>
      <c r="F161" s="31" t="s">
        <v>190</v>
      </c>
      <c r="G161" s="32">
        <v>2.97</v>
      </c>
      <c r="H161" s="33">
        <v>0</v>
      </c>
      <c r="I161" s="34">
        <f>ROUND(ROUND(H161,2)*ROUND(G161,3),2)</f>
      </c>
      <c r="O161">
        <f>(I161*21)/100</f>
      </c>
      <c r="P161" t="s">
        <v>22</v>
      </c>
    </row>
    <row r="162" spans="1:5" ht="12.75">
      <c r="A162" s="35" t="s">
        <v>48</v>
      </c>
      <c r="E162" s="36" t="s">
        <v>45</v>
      </c>
    </row>
    <row r="163" spans="1:5" ht="25.5">
      <c r="A163" s="37" t="s">
        <v>49</v>
      </c>
      <c r="E163" s="38" t="s">
        <v>2324</v>
      </c>
    </row>
    <row r="164" spans="1:5" ht="12.75">
      <c r="A164" t="s">
        <v>50</v>
      </c>
      <c r="E164" s="36" t="s">
        <v>45</v>
      </c>
    </row>
    <row r="165" spans="1:16" ht="12.75">
      <c r="A165" s="25" t="s">
        <v>43</v>
      </c>
      <c r="B165" s="29" t="s">
        <v>2325</v>
      </c>
      <c r="C165" s="29" t="s">
        <v>457</v>
      </c>
      <c r="D165" s="25" t="s">
        <v>45</v>
      </c>
      <c r="E165" s="30" t="s">
        <v>458</v>
      </c>
      <c r="F165" s="31" t="s">
        <v>190</v>
      </c>
      <c r="G165" s="32">
        <v>2.97</v>
      </c>
      <c r="H165" s="33">
        <v>0</v>
      </c>
      <c r="I165" s="34">
        <f>ROUND(ROUND(H165,2)*ROUND(G165,3),2)</f>
      </c>
      <c r="O165">
        <f>(I165*21)/100</f>
      </c>
      <c r="P165" t="s">
        <v>22</v>
      </c>
    </row>
    <row r="166" spans="1:5" ht="12.75">
      <c r="A166" s="35" t="s">
        <v>48</v>
      </c>
      <c r="E166" s="36" t="s">
        <v>45</v>
      </c>
    </row>
    <row r="167" spans="1:5" ht="12.75">
      <c r="A167" s="37" t="s">
        <v>49</v>
      </c>
      <c r="E167" s="38" t="s">
        <v>45</v>
      </c>
    </row>
    <row r="168" spans="1:5" ht="12.75">
      <c r="A168" t="s">
        <v>50</v>
      </c>
      <c r="E168" s="36" t="s">
        <v>45</v>
      </c>
    </row>
    <row r="169" spans="1:16" ht="12.75">
      <c r="A169" s="25" t="s">
        <v>43</v>
      </c>
      <c r="B169" s="29" t="s">
        <v>2326</v>
      </c>
      <c r="C169" s="29" t="s">
        <v>459</v>
      </c>
      <c r="D169" s="25" t="s">
        <v>45</v>
      </c>
      <c r="E169" s="30" t="s">
        <v>460</v>
      </c>
      <c r="F169" s="31" t="s">
        <v>92</v>
      </c>
      <c r="G169" s="32">
        <v>0.056</v>
      </c>
      <c r="H169" s="33">
        <v>0</v>
      </c>
      <c r="I169" s="34">
        <f>ROUND(ROUND(H169,2)*ROUND(G169,3),2)</f>
      </c>
      <c r="O169">
        <f>(I169*21)/100</f>
      </c>
      <c r="P169" t="s">
        <v>22</v>
      </c>
    </row>
    <row r="170" spans="1:5" ht="12.75">
      <c r="A170" s="35" t="s">
        <v>48</v>
      </c>
      <c r="E170" s="36" t="s">
        <v>45</v>
      </c>
    </row>
    <row r="171" spans="1:5" ht="12.75">
      <c r="A171" s="37" t="s">
        <v>49</v>
      </c>
      <c r="E171" s="38" t="s">
        <v>45</v>
      </c>
    </row>
    <row r="172" spans="1:5" ht="12.75">
      <c r="A172" t="s">
        <v>50</v>
      </c>
      <c r="E172" s="36" t="s">
        <v>45</v>
      </c>
    </row>
    <row r="173" spans="1:18" ht="12.75" customHeight="1">
      <c r="A173" s="6" t="s">
        <v>41</v>
      </c>
      <c r="B173" s="6"/>
      <c r="C173" s="40" t="s">
        <v>329</v>
      </c>
      <c r="D173" s="6"/>
      <c r="E173" s="27" t="s">
        <v>461</v>
      </c>
      <c r="F173" s="6"/>
      <c r="G173" s="6"/>
      <c r="H173" s="6"/>
      <c r="I173" s="41">
        <f>0+Q173</f>
      </c>
      <c r="O173">
        <f>0+R173</f>
      </c>
      <c r="Q173">
        <f>0+I174+I178+I182+I186+I190+I194+I198+I202+I206</f>
      </c>
      <c r="R173">
        <f>0+O174+O178+O182+O186+O190+O194+O198+O202+O206</f>
      </c>
    </row>
    <row r="174" spans="1:16" ht="12.75">
      <c r="A174" s="25" t="s">
        <v>43</v>
      </c>
      <c r="B174" s="29" t="s">
        <v>2327</v>
      </c>
      <c r="C174" s="29" t="s">
        <v>463</v>
      </c>
      <c r="D174" s="25" t="s">
        <v>45</v>
      </c>
      <c r="E174" s="30" t="s">
        <v>2328</v>
      </c>
      <c r="F174" s="31" t="s">
        <v>61</v>
      </c>
      <c r="G174" s="32">
        <v>29</v>
      </c>
      <c r="H174" s="33">
        <v>0</v>
      </c>
      <c r="I174" s="34">
        <f>ROUND(ROUND(H174,2)*ROUND(G174,3),2)</f>
      </c>
      <c r="O174">
        <f>(I174*21)/100</f>
      </c>
      <c r="P174" t="s">
        <v>22</v>
      </c>
    </row>
    <row r="175" spans="1:5" ht="12.75">
      <c r="A175" s="35" t="s">
        <v>48</v>
      </c>
      <c r="E175" s="36" t="s">
        <v>45</v>
      </c>
    </row>
    <row r="176" spans="1:5" ht="12.75">
      <c r="A176" s="37" t="s">
        <v>49</v>
      </c>
      <c r="E176" s="38" t="s">
        <v>45</v>
      </c>
    </row>
    <row r="177" spans="1:5" ht="12.75">
      <c r="A177" t="s">
        <v>50</v>
      </c>
      <c r="E177" s="36" t="s">
        <v>45</v>
      </c>
    </row>
    <row r="178" spans="1:16" ht="12.75">
      <c r="A178" s="25" t="s">
        <v>43</v>
      </c>
      <c r="B178" s="29" t="s">
        <v>2329</v>
      </c>
      <c r="C178" s="29" t="s">
        <v>466</v>
      </c>
      <c r="D178" s="25" t="s">
        <v>45</v>
      </c>
      <c r="E178" s="30" t="s">
        <v>2330</v>
      </c>
      <c r="F178" s="31" t="s">
        <v>61</v>
      </c>
      <c r="G178" s="32">
        <v>2</v>
      </c>
      <c r="H178" s="33">
        <v>0</v>
      </c>
      <c r="I178" s="34">
        <f>ROUND(ROUND(H178,2)*ROUND(G178,3),2)</f>
      </c>
      <c r="O178">
        <f>(I178*21)/100</f>
      </c>
      <c r="P178" t="s">
        <v>22</v>
      </c>
    </row>
    <row r="179" spans="1:5" ht="12.75">
      <c r="A179" s="35" t="s">
        <v>48</v>
      </c>
      <c r="E179" s="36" t="s">
        <v>45</v>
      </c>
    </row>
    <row r="180" spans="1:5" ht="12.75">
      <c r="A180" s="37" t="s">
        <v>49</v>
      </c>
      <c r="E180" s="38" t="s">
        <v>45</v>
      </c>
    </row>
    <row r="181" spans="1:5" ht="12.75">
      <c r="A181" t="s">
        <v>50</v>
      </c>
      <c r="E181" s="36" t="s">
        <v>45</v>
      </c>
    </row>
    <row r="182" spans="1:16" ht="12.75">
      <c r="A182" s="25" t="s">
        <v>43</v>
      </c>
      <c r="B182" s="29" t="s">
        <v>2331</v>
      </c>
      <c r="C182" s="29" t="s">
        <v>468</v>
      </c>
      <c r="D182" s="25" t="s">
        <v>45</v>
      </c>
      <c r="E182" s="30" t="s">
        <v>2332</v>
      </c>
      <c r="F182" s="31" t="s">
        <v>190</v>
      </c>
      <c r="G182" s="32">
        <v>48.826</v>
      </c>
      <c r="H182" s="33">
        <v>0</v>
      </c>
      <c r="I182" s="34">
        <f>ROUND(ROUND(H182,2)*ROUND(G182,3),2)</f>
      </c>
      <c r="O182">
        <f>(I182*21)/100</f>
      </c>
      <c r="P182" t="s">
        <v>22</v>
      </c>
    </row>
    <row r="183" spans="1:5" ht="12.75">
      <c r="A183" s="35" t="s">
        <v>48</v>
      </c>
      <c r="E183" s="36" t="s">
        <v>45</v>
      </c>
    </row>
    <row r="184" spans="1:5" ht="76.5">
      <c r="A184" s="37" t="s">
        <v>49</v>
      </c>
      <c r="E184" s="38" t="s">
        <v>2333</v>
      </c>
    </row>
    <row r="185" spans="1:5" ht="12.75">
      <c r="A185" t="s">
        <v>50</v>
      </c>
      <c r="E185" s="36" t="s">
        <v>45</v>
      </c>
    </row>
    <row r="186" spans="1:16" ht="12.75">
      <c r="A186" s="25" t="s">
        <v>43</v>
      </c>
      <c r="B186" s="29" t="s">
        <v>2334</v>
      </c>
      <c r="C186" s="29" t="s">
        <v>471</v>
      </c>
      <c r="D186" s="25" t="s">
        <v>45</v>
      </c>
      <c r="E186" s="30" t="s">
        <v>472</v>
      </c>
      <c r="F186" s="31" t="s">
        <v>190</v>
      </c>
      <c r="G186" s="32">
        <v>370.619</v>
      </c>
      <c r="H186" s="33">
        <v>0</v>
      </c>
      <c r="I186" s="34">
        <f>ROUND(ROUND(H186,2)*ROUND(G186,3),2)</f>
      </c>
      <c r="O186">
        <f>(I186*21)/100</f>
      </c>
      <c r="P186" t="s">
        <v>22</v>
      </c>
    </row>
    <row r="187" spans="1:5" ht="12.75">
      <c r="A187" s="35" t="s">
        <v>48</v>
      </c>
      <c r="E187" s="36" t="s">
        <v>45</v>
      </c>
    </row>
    <row r="188" spans="1:5" ht="293.25">
      <c r="A188" s="37" t="s">
        <v>49</v>
      </c>
      <c r="E188" s="38" t="s">
        <v>2335</v>
      </c>
    </row>
    <row r="189" spans="1:5" ht="12.75">
      <c r="A189" t="s">
        <v>50</v>
      </c>
      <c r="E189" s="36" t="s">
        <v>45</v>
      </c>
    </row>
    <row r="190" spans="1:16" ht="12.75">
      <c r="A190" s="25" t="s">
        <v>43</v>
      </c>
      <c r="B190" s="29" t="s">
        <v>2336</v>
      </c>
      <c r="C190" s="29" t="s">
        <v>474</v>
      </c>
      <c r="D190" s="25" t="s">
        <v>45</v>
      </c>
      <c r="E190" s="30" t="s">
        <v>475</v>
      </c>
      <c r="F190" s="31" t="s">
        <v>190</v>
      </c>
      <c r="G190" s="32">
        <v>470.077</v>
      </c>
      <c r="H190" s="33">
        <v>0</v>
      </c>
      <c r="I190" s="34">
        <f>ROUND(ROUND(H190,2)*ROUND(G190,3),2)</f>
      </c>
      <c r="O190">
        <f>(I190*21)/100</f>
      </c>
      <c r="P190" t="s">
        <v>22</v>
      </c>
    </row>
    <row r="191" spans="1:5" ht="12.75">
      <c r="A191" s="35" t="s">
        <v>48</v>
      </c>
      <c r="E191" s="36" t="s">
        <v>45</v>
      </c>
    </row>
    <row r="192" spans="1:5" ht="191.25">
      <c r="A192" s="37" t="s">
        <v>49</v>
      </c>
      <c r="E192" s="38" t="s">
        <v>2337</v>
      </c>
    </row>
    <row r="193" spans="1:5" ht="12.75">
      <c r="A193" t="s">
        <v>50</v>
      </c>
      <c r="E193" s="36" t="s">
        <v>45</v>
      </c>
    </row>
    <row r="194" spans="1:16" ht="12.75">
      <c r="A194" s="25" t="s">
        <v>43</v>
      </c>
      <c r="B194" s="29" t="s">
        <v>2338</v>
      </c>
      <c r="C194" s="29" t="s">
        <v>2339</v>
      </c>
      <c r="D194" s="25" t="s">
        <v>45</v>
      </c>
      <c r="E194" s="30" t="s">
        <v>2340</v>
      </c>
      <c r="F194" s="31" t="s">
        <v>190</v>
      </c>
      <c r="G194" s="32">
        <v>32.596</v>
      </c>
      <c r="H194" s="33">
        <v>0</v>
      </c>
      <c r="I194" s="34">
        <f>ROUND(ROUND(H194,2)*ROUND(G194,3),2)</f>
      </c>
      <c r="O194">
        <f>(I194*21)/100</f>
      </c>
      <c r="P194" t="s">
        <v>22</v>
      </c>
    </row>
    <row r="195" spans="1:5" ht="12.75">
      <c r="A195" s="35" t="s">
        <v>48</v>
      </c>
      <c r="E195" s="36" t="s">
        <v>45</v>
      </c>
    </row>
    <row r="196" spans="1:5" ht="38.25">
      <c r="A196" s="37" t="s">
        <v>49</v>
      </c>
      <c r="E196" s="38" t="s">
        <v>2341</v>
      </c>
    </row>
    <row r="197" spans="1:5" ht="12.75">
      <c r="A197" t="s">
        <v>50</v>
      </c>
      <c r="E197" s="36" t="s">
        <v>2342</v>
      </c>
    </row>
    <row r="198" spans="1:16" ht="12.75">
      <c r="A198" s="25" t="s">
        <v>43</v>
      </c>
      <c r="B198" s="29" t="s">
        <v>2343</v>
      </c>
      <c r="C198" s="29" t="s">
        <v>478</v>
      </c>
      <c r="D198" s="25" t="s">
        <v>45</v>
      </c>
      <c r="E198" s="30" t="s">
        <v>479</v>
      </c>
      <c r="F198" s="31" t="s">
        <v>61</v>
      </c>
      <c r="G198" s="32">
        <v>31</v>
      </c>
      <c r="H198" s="33">
        <v>0</v>
      </c>
      <c r="I198" s="34">
        <f>ROUND(ROUND(H198,2)*ROUND(G198,3),2)</f>
      </c>
      <c r="O198">
        <f>(I198*21)/100</f>
      </c>
      <c r="P198" t="s">
        <v>22</v>
      </c>
    </row>
    <row r="199" spans="1:5" ht="12.75">
      <c r="A199" s="35" t="s">
        <v>48</v>
      </c>
      <c r="E199" s="36" t="s">
        <v>45</v>
      </c>
    </row>
    <row r="200" spans="1:5" ht="38.25">
      <c r="A200" s="37" t="s">
        <v>49</v>
      </c>
      <c r="E200" s="38" t="s">
        <v>2344</v>
      </c>
    </row>
    <row r="201" spans="1:5" ht="12.75">
      <c r="A201" t="s">
        <v>50</v>
      </c>
      <c r="E201" s="36" t="s">
        <v>45</v>
      </c>
    </row>
    <row r="202" spans="1:16" ht="12.75">
      <c r="A202" s="25" t="s">
        <v>43</v>
      </c>
      <c r="B202" s="29" t="s">
        <v>2345</v>
      </c>
      <c r="C202" s="29" t="s">
        <v>482</v>
      </c>
      <c r="D202" s="25" t="s">
        <v>45</v>
      </c>
      <c r="E202" s="30" t="s">
        <v>483</v>
      </c>
      <c r="F202" s="31" t="s">
        <v>190</v>
      </c>
      <c r="G202" s="32">
        <v>63.206</v>
      </c>
      <c r="H202" s="33">
        <v>0</v>
      </c>
      <c r="I202" s="34">
        <f>ROUND(ROUND(H202,2)*ROUND(G202,3),2)</f>
      </c>
      <c r="O202">
        <f>(I202*21)/100</f>
      </c>
      <c r="P202" t="s">
        <v>22</v>
      </c>
    </row>
    <row r="203" spans="1:5" ht="12.75">
      <c r="A203" s="35" t="s">
        <v>48</v>
      </c>
      <c r="E203" s="36" t="s">
        <v>45</v>
      </c>
    </row>
    <row r="204" spans="1:5" ht="140.25">
      <c r="A204" s="37" t="s">
        <v>49</v>
      </c>
      <c r="E204" s="38" t="s">
        <v>2346</v>
      </c>
    </row>
    <row r="205" spans="1:5" ht="12.75">
      <c r="A205" t="s">
        <v>50</v>
      </c>
      <c r="E205" s="36" t="s">
        <v>45</v>
      </c>
    </row>
    <row r="206" spans="1:16" ht="25.5">
      <c r="A206" s="25" t="s">
        <v>43</v>
      </c>
      <c r="B206" s="29" t="s">
        <v>2347</v>
      </c>
      <c r="C206" s="29" t="s">
        <v>486</v>
      </c>
      <c r="D206" s="25" t="s">
        <v>45</v>
      </c>
      <c r="E206" s="30" t="s">
        <v>487</v>
      </c>
      <c r="F206" s="31" t="s">
        <v>190</v>
      </c>
      <c r="G206" s="32">
        <v>10.168</v>
      </c>
      <c r="H206" s="33">
        <v>0</v>
      </c>
      <c r="I206" s="34">
        <f>ROUND(ROUND(H206,2)*ROUND(G206,3),2)</f>
      </c>
      <c r="O206">
        <f>(I206*21)/100</f>
      </c>
      <c r="P206" t="s">
        <v>22</v>
      </c>
    </row>
    <row r="207" spans="1:5" ht="12.75">
      <c r="A207" s="35" t="s">
        <v>48</v>
      </c>
      <c r="E207" s="36" t="s">
        <v>45</v>
      </c>
    </row>
    <row r="208" spans="1:5" ht="25.5">
      <c r="A208" s="37" t="s">
        <v>49</v>
      </c>
      <c r="E208" s="38" t="s">
        <v>2348</v>
      </c>
    </row>
    <row r="209" spans="1:5" ht="12.75">
      <c r="A209" t="s">
        <v>50</v>
      </c>
      <c r="E209" s="36" t="s">
        <v>45</v>
      </c>
    </row>
    <row r="210" spans="1:18" ht="12.75" customHeight="1">
      <c r="A210" s="6" t="s">
        <v>41</v>
      </c>
      <c r="B210" s="6"/>
      <c r="C210" s="40" t="s">
        <v>316</v>
      </c>
      <c r="D210" s="6"/>
      <c r="E210" s="27" t="s">
        <v>489</v>
      </c>
      <c r="F210" s="6"/>
      <c r="G210" s="6"/>
      <c r="H210" s="6"/>
      <c r="I210" s="41">
        <f>0+Q210</f>
      </c>
      <c r="O210">
        <f>0+R210</f>
      </c>
      <c r="Q210">
        <f>0+I211+I215+I219+I223+I227+I231</f>
      </c>
      <c r="R210">
        <f>0+O211+O215+O219+O223+O227+O231</f>
      </c>
    </row>
    <row r="211" spans="1:16" ht="12.75">
      <c r="A211" s="25" t="s">
        <v>43</v>
      </c>
      <c r="B211" s="29" t="s">
        <v>2349</v>
      </c>
      <c r="C211" s="29" t="s">
        <v>491</v>
      </c>
      <c r="D211" s="25" t="s">
        <v>45</v>
      </c>
      <c r="E211" s="30" t="s">
        <v>492</v>
      </c>
      <c r="F211" s="31" t="s">
        <v>76</v>
      </c>
      <c r="G211" s="32">
        <v>27</v>
      </c>
      <c r="H211" s="33">
        <v>0</v>
      </c>
      <c r="I211" s="34">
        <f>ROUND(ROUND(H211,2)*ROUND(G211,3),2)</f>
      </c>
      <c r="O211">
        <f>(I211*21)/100</f>
      </c>
      <c r="P211" t="s">
        <v>22</v>
      </c>
    </row>
    <row r="212" spans="1:5" ht="12.75">
      <c r="A212" s="35" t="s">
        <v>48</v>
      </c>
      <c r="E212" s="36" t="s">
        <v>45</v>
      </c>
    </row>
    <row r="213" spans="1:5" ht="25.5">
      <c r="A213" s="37" t="s">
        <v>49</v>
      </c>
      <c r="E213" s="38" t="s">
        <v>2350</v>
      </c>
    </row>
    <row r="214" spans="1:5" ht="12.75">
      <c r="A214" t="s">
        <v>50</v>
      </c>
      <c r="E214" s="36" t="s">
        <v>45</v>
      </c>
    </row>
    <row r="215" spans="1:16" ht="12.75">
      <c r="A215" s="25" t="s">
        <v>43</v>
      </c>
      <c r="B215" s="29" t="s">
        <v>2351</v>
      </c>
      <c r="C215" s="29" t="s">
        <v>495</v>
      </c>
      <c r="D215" s="25" t="s">
        <v>45</v>
      </c>
      <c r="E215" s="30" t="s">
        <v>2352</v>
      </c>
      <c r="F215" s="31" t="s">
        <v>61</v>
      </c>
      <c r="G215" s="32">
        <v>18</v>
      </c>
      <c r="H215" s="33">
        <v>0</v>
      </c>
      <c r="I215" s="34">
        <f>ROUND(ROUND(H215,2)*ROUND(G215,3),2)</f>
      </c>
      <c r="O215">
        <f>(I215*21)/100</f>
      </c>
      <c r="P215" t="s">
        <v>22</v>
      </c>
    </row>
    <row r="216" spans="1:5" ht="12.75">
      <c r="A216" s="35" t="s">
        <v>48</v>
      </c>
      <c r="E216" s="36" t="s">
        <v>45</v>
      </c>
    </row>
    <row r="217" spans="1:5" ht="12.75">
      <c r="A217" s="37" t="s">
        <v>49</v>
      </c>
      <c r="E217" s="38" t="s">
        <v>45</v>
      </c>
    </row>
    <row r="218" spans="1:5" ht="12.75">
      <c r="A218" t="s">
        <v>50</v>
      </c>
      <c r="E218" s="36" t="s">
        <v>45</v>
      </c>
    </row>
    <row r="219" spans="1:16" ht="12.75">
      <c r="A219" s="25" t="s">
        <v>43</v>
      </c>
      <c r="B219" s="29" t="s">
        <v>2353</v>
      </c>
      <c r="C219" s="29" t="s">
        <v>498</v>
      </c>
      <c r="D219" s="25" t="s">
        <v>45</v>
      </c>
      <c r="E219" s="30" t="s">
        <v>2354</v>
      </c>
      <c r="F219" s="31" t="s">
        <v>61</v>
      </c>
      <c r="G219" s="32">
        <v>3</v>
      </c>
      <c r="H219" s="33">
        <v>0</v>
      </c>
      <c r="I219" s="34">
        <f>ROUND(ROUND(H219,2)*ROUND(G219,3),2)</f>
      </c>
      <c r="O219">
        <f>(I219*21)/100</f>
      </c>
      <c r="P219" t="s">
        <v>22</v>
      </c>
    </row>
    <row r="220" spans="1:5" ht="12.75">
      <c r="A220" s="35" t="s">
        <v>48</v>
      </c>
      <c r="E220" s="36" t="s">
        <v>45</v>
      </c>
    </row>
    <row r="221" spans="1:5" ht="12.75">
      <c r="A221" s="37" t="s">
        <v>49</v>
      </c>
      <c r="E221" s="38" t="s">
        <v>45</v>
      </c>
    </row>
    <row r="222" spans="1:5" ht="12.75">
      <c r="A222" t="s">
        <v>50</v>
      </c>
      <c r="E222" s="36" t="s">
        <v>45</v>
      </c>
    </row>
    <row r="223" spans="1:16" ht="12.75">
      <c r="A223" s="25" t="s">
        <v>43</v>
      </c>
      <c r="B223" s="29" t="s">
        <v>2355</v>
      </c>
      <c r="C223" s="29" t="s">
        <v>501</v>
      </c>
      <c r="D223" s="25" t="s">
        <v>45</v>
      </c>
      <c r="E223" s="30" t="s">
        <v>2356</v>
      </c>
      <c r="F223" s="31" t="s">
        <v>61</v>
      </c>
      <c r="G223" s="32">
        <v>2</v>
      </c>
      <c r="H223" s="33">
        <v>0</v>
      </c>
      <c r="I223" s="34">
        <f>ROUND(ROUND(H223,2)*ROUND(G223,3),2)</f>
      </c>
      <c r="O223">
        <f>(I223*21)/100</f>
      </c>
      <c r="P223" t="s">
        <v>22</v>
      </c>
    </row>
    <row r="224" spans="1:5" ht="12.75">
      <c r="A224" s="35" t="s">
        <v>48</v>
      </c>
      <c r="E224" s="36" t="s">
        <v>45</v>
      </c>
    </row>
    <row r="225" spans="1:5" ht="12.75">
      <c r="A225" s="37" t="s">
        <v>49</v>
      </c>
      <c r="E225" s="38" t="s">
        <v>45</v>
      </c>
    </row>
    <row r="226" spans="1:5" ht="12.75">
      <c r="A226" t="s">
        <v>50</v>
      </c>
      <c r="E226" s="36" t="s">
        <v>45</v>
      </c>
    </row>
    <row r="227" spans="1:16" ht="12.75">
      <c r="A227" s="25" t="s">
        <v>43</v>
      </c>
      <c r="B227" s="29" t="s">
        <v>2357</v>
      </c>
      <c r="C227" s="29" t="s">
        <v>504</v>
      </c>
      <c r="D227" s="25" t="s">
        <v>45</v>
      </c>
      <c r="E227" s="30" t="s">
        <v>2358</v>
      </c>
      <c r="F227" s="31" t="s">
        <v>61</v>
      </c>
      <c r="G227" s="32">
        <v>2</v>
      </c>
      <c r="H227" s="33">
        <v>0</v>
      </c>
      <c r="I227" s="34">
        <f>ROUND(ROUND(H227,2)*ROUND(G227,3),2)</f>
      </c>
      <c r="O227">
        <f>(I227*21)/100</f>
      </c>
      <c r="P227" t="s">
        <v>22</v>
      </c>
    </row>
    <row r="228" spans="1:5" ht="12.75">
      <c r="A228" s="35" t="s">
        <v>48</v>
      </c>
      <c r="E228" s="36" t="s">
        <v>45</v>
      </c>
    </row>
    <row r="229" spans="1:5" ht="12.75">
      <c r="A229" s="37" t="s">
        <v>49</v>
      </c>
      <c r="E229" s="38" t="s">
        <v>45</v>
      </c>
    </row>
    <row r="230" spans="1:5" ht="12.75">
      <c r="A230" t="s">
        <v>50</v>
      </c>
      <c r="E230" s="36" t="s">
        <v>45</v>
      </c>
    </row>
    <row r="231" spans="1:16" ht="12.75">
      <c r="A231" s="25" t="s">
        <v>43</v>
      </c>
      <c r="B231" s="29" t="s">
        <v>2359</v>
      </c>
      <c r="C231" s="29" t="s">
        <v>507</v>
      </c>
      <c r="D231" s="25" t="s">
        <v>45</v>
      </c>
      <c r="E231" s="30" t="s">
        <v>2360</v>
      </c>
      <c r="F231" s="31" t="s">
        <v>61</v>
      </c>
      <c r="G231" s="32">
        <v>2</v>
      </c>
      <c r="H231" s="33">
        <v>0</v>
      </c>
      <c r="I231" s="34">
        <f>ROUND(ROUND(H231,2)*ROUND(G231,3),2)</f>
      </c>
      <c r="O231">
        <f>(I231*21)/100</f>
      </c>
      <c r="P231" t="s">
        <v>22</v>
      </c>
    </row>
    <row r="232" spans="1:5" ht="12.75">
      <c r="A232" s="35" t="s">
        <v>48</v>
      </c>
      <c r="E232" s="36" t="s">
        <v>45</v>
      </c>
    </row>
    <row r="233" spans="1:5" ht="12.75">
      <c r="A233" s="37" t="s">
        <v>49</v>
      </c>
      <c r="E233" s="38" t="s">
        <v>45</v>
      </c>
    </row>
    <row r="234" spans="1:5" ht="12.75">
      <c r="A234" t="s">
        <v>50</v>
      </c>
      <c r="E234" s="36" t="s">
        <v>45</v>
      </c>
    </row>
    <row r="235" spans="1:18" ht="12.75" customHeight="1">
      <c r="A235" s="6" t="s">
        <v>41</v>
      </c>
      <c r="B235" s="6"/>
      <c r="C235" s="40" t="s">
        <v>305</v>
      </c>
      <c r="D235" s="6"/>
      <c r="E235" s="27" t="s">
        <v>509</v>
      </c>
      <c r="F235" s="6"/>
      <c r="G235" s="6"/>
      <c r="H235" s="6"/>
      <c r="I235" s="41">
        <f>0+Q235</f>
      </c>
      <c r="O235">
        <f>0+R235</f>
      </c>
      <c r="Q235">
        <f>0+I236+I240+I244+I248+I252+I256+I260+I264+I268+I272+I276+I280+I284+I288</f>
      </c>
      <c r="R235">
        <f>0+O236+O240+O244+O248+O252+O256+O260+O264+O268+O272+O276+O280+O284+O288</f>
      </c>
    </row>
    <row r="236" spans="1:16" ht="12.75">
      <c r="A236" s="25" t="s">
        <v>43</v>
      </c>
      <c r="B236" s="29" t="s">
        <v>2361</v>
      </c>
      <c r="C236" s="29" t="s">
        <v>511</v>
      </c>
      <c r="D236" s="25" t="s">
        <v>45</v>
      </c>
      <c r="E236" s="30" t="s">
        <v>512</v>
      </c>
      <c r="F236" s="31" t="s">
        <v>47</v>
      </c>
      <c r="G236" s="32">
        <v>388.32</v>
      </c>
      <c r="H236" s="33">
        <v>0</v>
      </c>
      <c r="I236" s="34">
        <f>ROUND(ROUND(H236,2)*ROUND(G236,3),2)</f>
      </c>
      <c r="O236">
        <f>(I236*21)/100</f>
      </c>
      <c r="P236" t="s">
        <v>22</v>
      </c>
    </row>
    <row r="237" spans="1:5" ht="12.75">
      <c r="A237" s="35" t="s">
        <v>48</v>
      </c>
      <c r="E237" s="36" t="s">
        <v>45</v>
      </c>
    </row>
    <row r="238" spans="1:5" ht="153">
      <c r="A238" s="37" t="s">
        <v>49</v>
      </c>
      <c r="E238" s="38" t="s">
        <v>2362</v>
      </c>
    </row>
    <row r="239" spans="1:5" ht="12.75">
      <c r="A239" t="s">
        <v>50</v>
      </c>
      <c r="E239" s="36" t="s">
        <v>45</v>
      </c>
    </row>
    <row r="240" spans="1:16" ht="12.75">
      <c r="A240" s="25" t="s">
        <v>43</v>
      </c>
      <c r="B240" s="29" t="s">
        <v>2363</v>
      </c>
      <c r="C240" s="29" t="s">
        <v>515</v>
      </c>
      <c r="D240" s="25" t="s">
        <v>45</v>
      </c>
      <c r="E240" s="30" t="s">
        <v>516</v>
      </c>
      <c r="F240" s="31" t="s">
        <v>47</v>
      </c>
      <c r="G240" s="32">
        <v>14.68</v>
      </c>
      <c r="H240" s="33">
        <v>0</v>
      </c>
      <c r="I240" s="34">
        <f>ROUND(ROUND(H240,2)*ROUND(G240,3),2)</f>
      </c>
      <c r="O240">
        <f>(I240*21)/100</f>
      </c>
      <c r="P240" t="s">
        <v>22</v>
      </c>
    </row>
    <row r="241" spans="1:5" ht="12.75">
      <c r="A241" s="35" t="s">
        <v>48</v>
      </c>
      <c r="E241" s="36" t="s">
        <v>45</v>
      </c>
    </row>
    <row r="242" spans="1:5" ht="127.5">
      <c r="A242" s="37" t="s">
        <v>49</v>
      </c>
      <c r="E242" s="38" t="s">
        <v>2364</v>
      </c>
    </row>
    <row r="243" spans="1:5" ht="12.75">
      <c r="A243" t="s">
        <v>50</v>
      </c>
      <c r="E243" s="36" t="s">
        <v>45</v>
      </c>
    </row>
    <row r="244" spans="1:16" ht="12.75">
      <c r="A244" s="25" t="s">
        <v>43</v>
      </c>
      <c r="B244" s="29" t="s">
        <v>2365</v>
      </c>
      <c r="C244" s="29" t="s">
        <v>519</v>
      </c>
      <c r="D244" s="25" t="s">
        <v>45</v>
      </c>
      <c r="E244" s="30" t="s">
        <v>520</v>
      </c>
      <c r="F244" s="31" t="s">
        <v>190</v>
      </c>
      <c r="G244" s="32">
        <v>1875.4</v>
      </c>
      <c r="H244" s="33">
        <v>0</v>
      </c>
      <c r="I244" s="34">
        <f>ROUND(ROUND(H244,2)*ROUND(G244,3),2)</f>
      </c>
      <c r="O244">
        <f>(I244*21)/100</f>
      </c>
      <c r="P244" t="s">
        <v>22</v>
      </c>
    </row>
    <row r="245" spans="1:5" ht="12.75">
      <c r="A245" s="35" t="s">
        <v>48</v>
      </c>
      <c r="E245" s="36" t="s">
        <v>45</v>
      </c>
    </row>
    <row r="246" spans="1:5" ht="191.25">
      <c r="A246" s="37" t="s">
        <v>49</v>
      </c>
      <c r="E246" s="38" t="s">
        <v>2366</v>
      </c>
    </row>
    <row r="247" spans="1:5" ht="12.75">
      <c r="A247" t="s">
        <v>50</v>
      </c>
      <c r="E247" s="36" t="s">
        <v>522</v>
      </c>
    </row>
    <row r="248" spans="1:16" ht="12.75">
      <c r="A248" s="25" t="s">
        <v>43</v>
      </c>
      <c r="B248" s="29" t="s">
        <v>2367</v>
      </c>
      <c r="C248" s="29" t="s">
        <v>524</v>
      </c>
      <c r="D248" s="25" t="s">
        <v>45</v>
      </c>
      <c r="E248" s="30" t="s">
        <v>525</v>
      </c>
      <c r="F248" s="31" t="s">
        <v>190</v>
      </c>
      <c r="G248" s="32">
        <v>1875.4</v>
      </c>
      <c r="H248" s="33">
        <v>0</v>
      </c>
      <c r="I248" s="34">
        <f>ROUND(ROUND(H248,2)*ROUND(G248,3),2)</f>
      </c>
      <c r="O248">
        <f>(I248*21)/100</f>
      </c>
      <c r="P248" t="s">
        <v>22</v>
      </c>
    </row>
    <row r="249" spans="1:5" ht="12.75">
      <c r="A249" s="35" t="s">
        <v>48</v>
      </c>
      <c r="E249" s="36" t="s">
        <v>45</v>
      </c>
    </row>
    <row r="250" spans="1:5" ht="12.75">
      <c r="A250" s="37" t="s">
        <v>49</v>
      </c>
      <c r="E250" s="38" t="s">
        <v>45</v>
      </c>
    </row>
    <row r="251" spans="1:5" ht="12.75">
      <c r="A251" t="s">
        <v>50</v>
      </c>
      <c r="E251" s="36" t="s">
        <v>45</v>
      </c>
    </row>
    <row r="252" spans="1:16" ht="12.75">
      <c r="A252" s="25" t="s">
        <v>43</v>
      </c>
      <c r="B252" s="29" t="s">
        <v>2368</v>
      </c>
      <c r="C252" s="29" t="s">
        <v>527</v>
      </c>
      <c r="D252" s="25" t="s">
        <v>45</v>
      </c>
      <c r="E252" s="30" t="s">
        <v>528</v>
      </c>
      <c r="F252" s="31" t="s">
        <v>76</v>
      </c>
      <c r="G252" s="32">
        <v>373.568</v>
      </c>
      <c r="H252" s="33">
        <v>0</v>
      </c>
      <c r="I252" s="34">
        <f>ROUND(ROUND(H252,2)*ROUND(G252,3),2)</f>
      </c>
      <c r="O252">
        <f>(I252*21)/100</f>
      </c>
      <c r="P252" t="s">
        <v>22</v>
      </c>
    </row>
    <row r="253" spans="1:5" ht="12.75">
      <c r="A253" s="35" t="s">
        <v>48</v>
      </c>
      <c r="E253" s="36" t="s">
        <v>45</v>
      </c>
    </row>
    <row r="254" spans="1:5" ht="395.25">
      <c r="A254" s="37" t="s">
        <v>49</v>
      </c>
      <c r="E254" s="38" t="s">
        <v>2369</v>
      </c>
    </row>
    <row r="255" spans="1:5" ht="12.75">
      <c r="A255" t="s">
        <v>50</v>
      </c>
      <c r="E255" s="36" t="s">
        <v>45</v>
      </c>
    </row>
    <row r="256" spans="1:16" ht="12.75">
      <c r="A256" s="25" t="s">
        <v>43</v>
      </c>
      <c r="B256" s="29" t="s">
        <v>2370</v>
      </c>
      <c r="C256" s="29" t="s">
        <v>531</v>
      </c>
      <c r="D256" s="25" t="s">
        <v>45</v>
      </c>
      <c r="E256" s="30" t="s">
        <v>532</v>
      </c>
      <c r="F256" s="31" t="s">
        <v>76</v>
      </c>
      <c r="G256" s="32">
        <v>373.568</v>
      </c>
      <c r="H256" s="33">
        <v>0</v>
      </c>
      <c r="I256" s="34">
        <f>ROUND(ROUND(H256,2)*ROUND(G256,3),2)</f>
      </c>
      <c r="O256">
        <f>(I256*21)/100</f>
      </c>
      <c r="P256" t="s">
        <v>22</v>
      </c>
    </row>
    <row r="257" spans="1:5" ht="12.75">
      <c r="A257" s="35" t="s">
        <v>48</v>
      </c>
      <c r="E257" s="36" t="s">
        <v>45</v>
      </c>
    </row>
    <row r="258" spans="1:5" ht="12.75">
      <c r="A258" s="37" t="s">
        <v>49</v>
      </c>
      <c r="E258" s="38" t="s">
        <v>45</v>
      </c>
    </row>
    <row r="259" spans="1:5" ht="12.75">
      <c r="A259" t="s">
        <v>50</v>
      </c>
      <c r="E259" s="36" t="s">
        <v>45</v>
      </c>
    </row>
    <row r="260" spans="1:16" ht="12.75">
      <c r="A260" s="25" t="s">
        <v>43</v>
      </c>
      <c r="B260" s="29" t="s">
        <v>2371</v>
      </c>
      <c r="C260" s="29" t="s">
        <v>534</v>
      </c>
      <c r="D260" s="25" t="s">
        <v>45</v>
      </c>
      <c r="E260" s="30" t="s">
        <v>535</v>
      </c>
      <c r="F260" s="31" t="s">
        <v>92</v>
      </c>
      <c r="G260" s="32">
        <v>119.929</v>
      </c>
      <c r="H260" s="33">
        <v>0</v>
      </c>
      <c r="I260" s="34">
        <f>ROUND(ROUND(H260,2)*ROUND(G260,3),2)</f>
      </c>
      <c r="O260">
        <f>(I260*21)/100</f>
      </c>
      <c r="P260" t="s">
        <v>22</v>
      </c>
    </row>
    <row r="261" spans="1:5" ht="12.75">
      <c r="A261" s="35" t="s">
        <v>48</v>
      </c>
      <c r="E261" s="36" t="s">
        <v>45</v>
      </c>
    </row>
    <row r="262" spans="1:5" ht="178.5">
      <c r="A262" s="37" t="s">
        <v>49</v>
      </c>
      <c r="E262" s="38" t="s">
        <v>2372</v>
      </c>
    </row>
    <row r="263" spans="1:5" ht="12.75">
      <c r="A263" t="s">
        <v>50</v>
      </c>
      <c r="E263" s="36" t="s">
        <v>45</v>
      </c>
    </row>
    <row r="264" spans="1:16" ht="12.75">
      <c r="A264" s="25" t="s">
        <v>43</v>
      </c>
      <c r="B264" s="29" t="s">
        <v>2373</v>
      </c>
      <c r="C264" s="29" t="s">
        <v>538</v>
      </c>
      <c r="D264" s="25" t="s">
        <v>45</v>
      </c>
      <c r="E264" s="30" t="s">
        <v>539</v>
      </c>
      <c r="F264" s="31" t="s">
        <v>61</v>
      </c>
      <c r="G264" s="32">
        <v>56</v>
      </c>
      <c r="H264" s="33">
        <v>0</v>
      </c>
      <c r="I264" s="34">
        <f>ROUND(ROUND(H264,2)*ROUND(G264,3),2)</f>
      </c>
      <c r="O264">
        <f>(I264*21)/100</f>
      </c>
      <c r="P264" t="s">
        <v>22</v>
      </c>
    </row>
    <row r="265" spans="1:5" ht="12.75">
      <c r="A265" s="35" t="s">
        <v>48</v>
      </c>
      <c r="E265" s="36" t="s">
        <v>45</v>
      </c>
    </row>
    <row r="266" spans="1:5" ht="127.5">
      <c r="A266" s="37" t="s">
        <v>49</v>
      </c>
      <c r="E266" s="38" t="s">
        <v>2374</v>
      </c>
    </row>
    <row r="267" spans="1:5" ht="12.75">
      <c r="A267" t="s">
        <v>50</v>
      </c>
      <c r="E267" s="36" t="s">
        <v>45</v>
      </c>
    </row>
    <row r="268" spans="1:16" ht="25.5">
      <c r="A268" s="25" t="s">
        <v>43</v>
      </c>
      <c r="B268" s="29" t="s">
        <v>2375</v>
      </c>
      <c r="C268" s="29" t="s">
        <v>542</v>
      </c>
      <c r="D268" s="25" t="s">
        <v>45</v>
      </c>
      <c r="E268" s="30" t="s">
        <v>543</v>
      </c>
      <c r="F268" s="31" t="s">
        <v>190</v>
      </c>
      <c r="G268" s="32">
        <v>122.95</v>
      </c>
      <c r="H268" s="33">
        <v>0</v>
      </c>
      <c r="I268" s="34">
        <f>ROUND(ROUND(H268,2)*ROUND(G268,3),2)</f>
      </c>
      <c r="O268">
        <f>(I268*21)/100</f>
      </c>
      <c r="P268" t="s">
        <v>22</v>
      </c>
    </row>
    <row r="269" spans="1:5" ht="12.75">
      <c r="A269" s="35" t="s">
        <v>48</v>
      </c>
      <c r="E269" s="36" t="s">
        <v>45</v>
      </c>
    </row>
    <row r="270" spans="1:5" ht="178.5">
      <c r="A270" s="37" t="s">
        <v>49</v>
      </c>
      <c r="E270" s="38" t="s">
        <v>2376</v>
      </c>
    </row>
    <row r="271" spans="1:5" ht="12.75">
      <c r="A271" t="s">
        <v>50</v>
      </c>
      <c r="E271" s="36" t="s">
        <v>45</v>
      </c>
    </row>
    <row r="272" spans="1:16" ht="25.5">
      <c r="A272" s="25" t="s">
        <v>43</v>
      </c>
      <c r="B272" s="29" t="s">
        <v>2377</v>
      </c>
      <c r="C272" s="29" t="s">
        <v>546</v>
      </c>
      <c r="D272" s="25" t="s">
        <v>45</v>
      </c>
      <c r="E272" s="30" t="s">
        <v>547</v>
      </c>
      <c r="F272" s="31" t="s">
        <v>190</v>
      </c>
      <c r="G272" s="32">
        <v>76.935</v>
      </c>
      <c r="H272" s="33">
        <v>0</v>
      </c>
      <c r="I272" s="34">
        <f>ROUND(ROUND(H272,2)*ROUND(G272,3),2)</f>
      </c>
      <c r="O272">
        <f>(I272*21)/100</f>
      </c>
      <c r="P272" t="s">
        <v>22</v>
      </c>
    </row>
    <row r="273" spans="1:5" ht="12.75">
      <c r="A273" s="35" t="s">
        <v>48</v>
      </c>
      <c r="E273" s="36" t="s">
        <v>45</v>
      </c>
    </row>
    <row r="274" spans="1:5" ht="12.75">
      <c r="A274" s="37" t="s">
        <v>49</v>
      </c>
      <c r="E274" s="38" t="s">
        <v>2378</v>
      </c>
    </row>
    <row r="275" spans="1:5" ht="12.75">
      <c r="A275" t="s">
        <v>50</v>
      </c>
      <c r="E275" s="36" t="s">
        <v>45</v>
      </c>
    </row>
    <row r="276" spans="1:16" ht="12.75">
      <c r="A276" s="25" t="s">
        <v>43</v>
      </c>
      <c r="B276" s="29" t="s">
        <v>2379</v>
      </c>
      <c r="C276" s="29" t="s">
        <v>550</v>
      </c>
      <c r="D276" s="25" t="s">
        <v>45</v>
      </c>
      <c r="E276" s="30" t="s">
        <v>551</v>
      </c>
      <c r="F276" s="31" t="s">
        <v>47</v>
      </c>
      <c r="G276" s="32">
        <v>34.456</v>
      </c>
      <c r="H276" s="33">
        <v>0</v>
      </c>
      <c r="I276" s="34">
        <f>ROUND(ROUND(H276,2)*ROUND(G276,3),2)</f>
      </c>
      <c r="O276">
        <f>(I276*21)/100</f>
      </c>
      <c r="P276" t="s">
        <v>22</v>
      </c>
    </row>
    <row r="277" spans="1:5" ht="12.75">
      <c r="A277" s="35" t="s">
        <v>48</v>
      </c>
      <c r="E277" s="36" t="s">
        <v>45</v>
      </c>
    </row>
    <row r="278" spans="1:5" ht="216.75">
      <c r="A278" s="37" t="s">
        <v>49</v>
      </c>
      <c r="E278" s="38" t="s">
        <v>2380</v>
      </c>
    </row>
    <row r="279" spans="1:5" ht="12.75">
      <c r="A279" t="s">
        <v>50</v>
      </c>
      <c r="E279" s="36" t="s">
        <v>45</v>
      </c>
    </row>
    <row r="280" spans="1:16" ht="12.75">
      <c r="A280" s="25" t="s">
        <v>43</v>
      </c>
      <c r="B280" s="29" t="s">
        <v>2381</v>
      </c>
      <c r="C280" s="29" t="s">
        <v>554</v>
      </c>
      <c r="D280" s="25" t="s">
        <v>45</v>
      </c>
      <c r="E280" s="30" t="s">
        <v>555</v>
      </c>
      <c r="F280" s="31" t="s">
        <v>190</v>
      </c>
      <c r="G280" s="32">
        <v>37.465</v>
      </c>
      <c r="H280" s="33">
        <v>0</v>
      </c>
      <c r="I280" s="34">
        <f>ROUND(ROUND(H280,2)*ROUND(G280,3),2)</f>
      </c>
      <c r="O280">
        <f>(I280*21)/100</f>
      </c>
      <c r="P280" t="s">
        <v>22</v>
      </c>
    </row>
    <row r="281" spans="1:5" ht="12.75">
      <c r="A281" s="35" t="s">
        <v>48</v>
      </c>
      <c r="E281" s="36" t="s">
        <v>45</v>
      </c>
    </row>
    <row r="282" spans="1:5" ht="63.75">
      <c r="A282" s="37" t="s">
        <v>49</v>
      </c>
      <c r="E282" s="38" t="s">
        <v>2382</v>
      </c>
    </row>
    <row r="283" spans="1:5" ht="12.75">
      <c r="A283" t="s">
        <v>50</v>
      </c>
      <c r="E283" s="36" t="s">
        <v>45</v>
      </c>
    </row>
    <row r="284" spans="1:16" ht="12.75">
      <c r="A284" s="25" t="s">
        <v>43</v>
      </c>
      <c r="B284" s="29" t="s">
        <v>2383</v>
      </c>
      <c r="C284" s="29" t="s">
        <v>558</v>
      </c>
      <c r="D284" s="25" t="s">
        <v>45</v>
      </c>
      <c r="E284" s="30" t="s">
        <v>559</v>
      </c>
      <c r="F284" s="31" t="s">
        <v>190</v>
      </c>
      <c r="G284" s="32">
        <v>37.465</v>
      </c>
      <c r="H284" s="33">
        <v>0</v>
      </c>
      <c r="I284" s="34">
        <f>ROUND(ROUND(H284,2)*ROUND(G284,3),2)</f>
      </c>
      <c r="O284">
        <f>(I284*21)/100</f>
      </c>
      <c r="P284" t="s">
        <v>22</v>
      </c>
    </row>
    <row r="285" spans="1:5" ht="12.75">
      <c r="A285" s="35" t="s">
        <v>48</v>
      </c>
      <c r="E285" s="36" t="s">
        <v>45</v>
      </c>
    </row>
    <row r="286" spans="1:5" ht="12.75">
      <c r="A286" s="37" t="s">
        <v>49</v>
      </c>
      <c r="E286" s="38" t="s">
        <v>45</v>
      </c>
    </row>
    <row r="287" spans="1:5" ht="12.75">
      <c r="A287" t="s">
        <v>50</v>
      </c>
      <c r="E287" s="36" t="s">
        <v>45</v>
      </c>
    </row>
    <row r="288" spans="1:16" ht="12.75">
      <c r="A288" s="25" t="s">
        <v>43</v>
      </c>
      <c r="B288" s="29" t="s">
        <v>2384</v>
      </c>
      <c r="C288" s="29" t="s">
        <v>561</v>
      </c>
      <c r="D288" s="25" t="s">
        <v>45</v>
      </c>
      <c r="E288" s="30" t="s">
        <v>562</v>
      </c>
      <c r="F288" s="31" t="s">
        <v>92</v>
      </c>
      <c r="G288" s="32">
        <v>0.375</v>
      </c>
      <c r="H288" s="33">
        <v>0</v>
      </c>
      <c r="I288" s="34">
        <f>ROUND(ROUND(H288,2)*ROUND(G288,3),2)</f>
      </c>
      <c r="O288">
        <f>(I288*21)/100</f>
      </c>
      <c r="P288" t="s">
        <v>22</v>
      </c>
    </row>
    <row r="289" spans="1:5" ht="12.75">
      <c r="A289" s="35" t="s">
        <v>48</v>
      </c>
      <c r="E289" s="36" t="s">
        <v>45</v>
      </c>
    </row>
    <row r="290" spans="1:5" ht="63.75">
      <c r="A290" s="37" t="s">
        <v>49</v>
      </c>
      <c r="E290" s="38" t="s">
        <v>2385</v>
      </c>
    </row>
    <row r="291" spans="1:5" ht="12.75">
      <c r="A291" t="s">
        <v>50</v>
      </c>
      <c r="E291" s="36" t="s">
        <v>45</v>
      </c>
    </row>
    <row r="292" spans="1:18" ht="12.75" customHeight="1">
      <c r="A292" s="6" t="s">
        <v>41</v>
      </c>
      <c r="B292" s="6"/>
      <c r="C292" s="40" t="s">
        <v>465</v>
      </c>
      <c r="D292" s="6"/>
      <c r="E292" s="27" t="s">
        <v>564</v>
      </c>
      <c r="F292" s="6"/>
      <c r="G292" s="6"/>
      <c r="H292" s="6"/>
      <c r="I292" s="41">
        <f>0+Q292</f>
      </c>
      <c r="O292">
        <f>0+R292</f>
      </c>
      <c r="Q292">
        <f>0+I293+I297</f>
      </c>
      <c r="R292">
        <f>0+O293+O297</f>
      </c>
    </row>
    <row r="293" spans="1:16" ht="25.5">
      <c r="A293" s="25" t="s">
        <v>43</v>
      </c>
      <c r="B293" s="29" t="s">
        <v>2386</v>
      </c>
      <c r="C293" s="29" t="s">
        <v>566</v>
      </c>
      <c r="D293" s="25" t="s">
        <v>45</v>
      </c>
      <c r="E293" s="30" t="s">
        <v>2387</v>
      </c>
      <c r="F293" s="31" t="s">
        <v>47</v>
      </c>
      <c r="G293" s="32">
        <v>18.27</v>
      </c>
      <c r="H293" s="33">
        <v>0</v>
      </c>
      <c r="I293" s="34">
        <f>ROUND(ROUND(H293,2)*ROUND(G293,3),2)</f>
      </c>
      <c r="O293">
        <f>(I293*21)/100</f>
      </c>
      <c r="P293" t="s">
        <v>22</v>
      </c>
    </row>
    <row r="294" spans="1:5" ht="12.75">
      <c r="A294" s="35" t="s">
        <v>48</v>
      </c>
      <c r="E294" s="36" t="s">
        <v>45</v>
      </c>
    </row>
    <row r="295" spans="1:5" ht="127.5">
      <c r="A295" s="37" t="s">
        <v>49</v>
      </c>
      <c r="E295" s="38" t="s">
        <v>2388</v>
      </c>
    </row>
    <row r="296" spans="1:5" ht="12.75">
      <c r="A296" t="s">
        <v>50</v>
      </c>
      <c r="E296" s="36" t="s">
        <v>45</v>
      </c>
    </row>
    <row r="297" spans="1:16" ht="12.75">
      <c r="A297" s="25" t="s">
        <v>43</v>
      </c>
      <c r="B297" s="29" t="s">
        <v>2389</v>
      </c>
      <c r="C297" s="29" t="s">
        <v>570</v>
      </c>
      <c r="D297" s="25" t="s">
        <v>45</v>
      </c>
      <c r="E297" s="30" t="s">
        <v>571</v>
      </c>
      <c r="F297" s="31" t="s">
        <v>61</v>
      </c>
      <c r="G297" s="32">
        <v>30</v>
      </c>
      <c r="H297" s="33">
        <v>0</v>
      </c>
      <c r="I297" s="34">
        <f>ROUND(ROUND(H297,2)*ROUND(G297,3),2)</f>
      </c>
      <c r="O297">
        <f>(I297*21)/100</f>
      </c>
      <c r="P297" t="s">
        <v>22</v>
      </c>
    </row>
    <row r="298" spans="1:5" ht="12.75">
      <c r="A298" s="35" t="s">
        <v>48</v>
      </c>
      <c r="E298" s="36" t="s">
        <v>45</v>
      </c>
    </row>
    <row r="299" spans="1:5" ht="127.5">
      <c r="A299" s="37" t="s">
        <v>49</v>
      </c>
      <c r="E299" s="38" t="s">
        <v>2390</v>
      </c>
    </row>
    <row r="300" spans="1:5" ht="12.75">
      <c r="A300" t="s">
        <v>50</v>
      </c>
      <c r="E300" s="36" t="s">
        <v>45</v>
      </c>
    </row>
    <row r="301" spans="1:18" ht="12.75" customHeight="1">
      <c r="A301" s="6" t="s">
        <v>41</v>
      </c>
      <c r="B301" s="6"/>
      <c r="C301" s="40" t="s">
        <v>514</v>
      </c>
      <c r="D301" s="6"/>
      <c r="E301" s="27" t="s">
        <v>573</v>
      </c>
      <c r="F301" s="6"/>
      <c r="G301" s="6"/>
      <c r="H301" s="6"/>
      <c r="I301" s="41">
        <f>0+Q301</f>
      </c>
      <c r="O301">
        <f>0+R301</f>
      </c>
      <c r="Q301">
        <f>0+I302</f>
      </c>
      <c r="R301">
        <f>0+O302</f>
      </c>
    </row>
    <row r="302" spans="1:16" ht="12.75">
      <c r="A302" s="25" t="s">
        <v>43</v>
      </c>
      <c r="B302" s="29" t="s">
        <v>2391</v>
      </c>
      <c r="C302" s="29" t="s">
        <v>575</v>
      </c>
      <c r="D302" s="25" t="s">
        <v>45</v>
      </c>
      <c r="E302" s="30" t="s">
        <v>576</v>
      </c>
      <c r="F302" s="31" t="s">
        <v>190</v>
      </c>
      <c r="G302" s="32">
        <v>19.522</v>
      </c>
      <c r="H302" s="33">
        <v>0</v>
      </c>
      <c r="I302" s="34">
        <f>ROUND(ROUND(H302,2)*ROUND(G302,3),2)</f>
      </c>
      <c r="O302">
        <f>(I302*21)/100</f>
      </c>
      <c r="P302" t="s">
        <v>22</v>
      </c>
    </row>
    <row r="303" spans="1:5" ht="12.75">
      <c r="A303" s="35" t="s">
        <v>48</v>
      </c>
      <c r="E303" s="36" t="s">
        <v>45</v>
      </c>
    </row>
    <row r="304" spans="1:5" ht="12.75">
      <c r="A304" s="37" t="s">
        <v>49</v>
      </c>
      <c r="E304" s="38" t="s">
        <v>2392</v>
      </c>
    </row>
    <row r="305" spans="1:5" ht="12.75">
      <c r="A305" t="s">
        <v>50</v>
      </c>
      <c r="E305" s="36" t="s">
        <v>578</v>
      </c>
    </row>
    <row r="306" spans="1:18" ht="12.75" customHeight="1">
      <c r="A306" s="6" t="s">
        <v>41</v>
      </c>
      <c r="B306" s="6"/>
      <c r="C306" s="40" t="s">
        <v>523</v>
      </c>
      <c r="D306" s="6"/>
      <c r="E306" s="27" t="s">
        <v>579</v>
      </c>
      <c r="F306" s="6"/>
      <c r="G306" s="6"/>
      <c r="H306" s="6"/>
      <c r="I306" s="41">
        <f>0+Q306</f>
      </c>
      <c r="O306">
        <f>0+R306</f>
      </c>
      <c r="Q306">
        <f>0+I307+I311+I315+I319+I323</f>
      </c>
      <c r="R306">
        <f>0+O307+O311+O315+O319+O323</f>
      </c>
    </row>
    <row r="307" spans="1:16" ht="12.75">
      <c r="A307" s="25" t="s">
        <v>43</v>
      </c>
      <c r="B307" s="29" t="s">
        <v>2393</v>
      </c>
      <c r="C307" s="29" t="s">
        <v>581</v>
      </c>
      <c r="D307" s="25" t="s">
        <v>45</v>
      </c>
      <c r="E307" s="30" t="s">
        <v>582</v>
      </c>
      <c r="F307" s="31" t="s">
        <v>190</v>
      </c>
      <c r="G307" s="32">
        <v>290.74</v>
      </c>
      <c r="H307" s="33">
        <v>0</v>
      </c>
      <c r="I307" s="34">
        <f>ROUND(ROUND(H307,2)*ROUND(G307,3),2)</f>
      </c>
      <c r="O307">
        <f>(I307*21)/100</f>
      </c>
      <c r="P307" t="s">
        <v>22</v>
      </c>
    </row>
    <row r="308" spans="1:5" ht="12.75">
      <c r="A308" s="35" t="s">
        <v>48</v>
      </c>
      <c r="E308" s="36" t="s">
        <v>45</v>
      </c>
    </row>
    <row r="309" spans="1:5" ht="12.75">
      <c r="A309" s="37" t="s">
        <v>49</v>
      </c>
      <c r="E309" s="38" t="s">
        <v>2394</v>
      </c>
    </row>
    <row r="310" spans="1:5" ht="12.75">
      <c r="A310" t="s">
        <v>50</v>
      </c>
      <c r="E310" s="36" t="s">
        <v>584</v>
      </c>
    </row>
    <row r="311" spans="1:16" ht="12.75">
      <c r="A311" s="25" t="s">
        <v>43</v>
      </c>
      <c r="B311" s="29" t="s">
        <v>2395</v>
      </c>
      <c r="C311" s="29" t="s">
        <v>586</v>
      </c>
      <c r="D311" s="25" t="s">
        <v>45</v>
      </c>
      <c r="E311" s="30" t="s">
        <v>587</v>
      </c>
      <c r="F311" s="31" t="s">
        <v>190</v>
      </c>
      <c r="G311" s="32">
        <v>1419.59</v>
      </c>
      <c r="H311" s="33">
        <v>0</v>
      </c>
      <c r="I311" s="34">
        <f>ROUND(ROUND(H311,2)*ROUND(G311,3),2)</f>
      </c>
      <c r="O311">
        <f>(I311*21)/100</f>
      </c>
      <c r="P311" t="s">
        <v>22</v>
      </c>
    </row>
    <row r="312" spans="1:5" ht="12.75">
      <c r="A312" s="35" t="s">
        <v>48</v>
      </c>
      <c r="E312" s="36" t="s">
        <v>45</v>
      </c>
    </row>
    <row r="313" spans="1:5" ht="38.25">
      <c r="A313" s="37" t="s">
        <v>49</v>
      </c>
      <c r="E313" s="38" t="s">
        <v>2396</v>
      </c>
    </row>
    <row r="314" spans="1:5" ht="12.75">
      <c r="A314" t="s">
        <v>50</v>
      </c>
      <c r="E314" s="36" t="s">
        <v>45</v>
      </c>
    </row>
    <row r="315" spans="1:16" ht="12.75">
      <c r="A315" s="25" t="s">
        <v>43</v>
      </c>
      <c r="B315" s="29" t="s">
        <v>2397</v>
      </c>
      <c r="C315" s="29" t="s">
        <v>590</v>
      </c>
      <c r="D315" s="25" t="s">
        <v>45</v>
      </c>
      <c r="E315" s="30" t="s">
        <v>591</v>
      </c>
      <c r="F315" s="31" t="s">
        <v>190</v>
      </c>
      <c r="G315" s="32">
        <v>1128.85</v>
      </c>
      <c r="H315" s="33">
        <v>0</v>
      </c>
      <c r="I315" s="34">
        <f>ROUND(ROUND(H315,2)*ROUND(G315,3),2)</f>
      </c>
      <c r="O315">
        <f>(I315*21)/100</f>
      </c>
      <c r="P315" t="s">
        <v>22</v>
      </c>
    </row>
    <row r="316" spans="1:5" ht="12.75">
      <c r="A316" s="35" t="s">
        <v>48</v>
      </c>
      <c r="E316" s="36" t="s">
        <v>45</v>
      </c>
    </row>
    <row r="317" spans="1:5" ht="38.25">
      <c r="A317" s="37" t="s">
        <v>49</v>
      </c>
      <c r="E317" s="38" t="s">
        <v>2398</v>
      </c>
    </row>
    <row r="318" spans="1:5" ht="12.75">
      <c r="A318" t="s">
        <v>50</v>
      </c>
      <c r="E318" s="36" t="s">
        <v>45</v>
      </c>
    </row>
    <row r="319" spans="1:16" ht="12.75">
      <c r="A319" s="25" t="s">
        <v>43</v>
      </c>
      <c r="B319" s="29" t="s">
        <v>2399</v>
      </c>
      <c r="C319" s="29" t="s">
        <v>594</v>
      </c>
      <c r="D319" s="25" t="s">
        <v>45</v>
      </c>
      <c r="E319" s="30" t="s">
        <v>595</v>
      </c>
      <c r="F319" s="31" t="s">
        <v>190</v>
      </c>
      <c r="G319" s="32">
        <v>290.74</v>
      </c>
      <c r="H319" s="33">
        <v>0</v>
      </c>
      <c r="I319" s="34">
        <f>ROUND(ROUND(H319,2)*ROUND(G319,3),2)</f>
      </c>
      <c r="O319">
        <f>(I319*21)/100</f>
      </c>
      <c r="P319" t="s">
        <v>22</v>
      </c>
    </row>
    <row r="320" spans="1:5" ht="12.75">
      <c r="A320" s="35" t="s">
        <v>48</v>
      </c>
      <c r="E320" s="36" t="s">
        <v>45</v>
      </c>
    </row>
    <row r="321" spans="1:5" ht="12.75">
      <c r="A321" s="37" t="s">
        <v>49</v>
      </c>
      <c r="E321" s="38" t="s">
        <v>2394</v>
      </c>
    </row>
    <row r="322" spans="1:5" ht="12.75">
      <c r="A322" t="s">
        <v>50</v>
      </c>
      <c r="E322" s="36" t="s">
        <v>596</v>
      </c>
    </row>
    <row r="323" spans="1:16" ht="12.75">
      <c r="A323" s="25" t="s">
        <v>43</v>
      </c>
      <c r="B323" s="29" t="s">
        <v>2400</v>
      </c>
      <c r="C323" s="29" t="s">
        <v>598</v>
      </c>
      <c r="D323" s="25" t="s">
        <v>45</v>
      </c>
      <c r="E323" s="30" t="s">
        <v>599</v>
      </c>
      <c r="F323" s="31" t="s">
        <v>190</v>
      </c>
      <c r="G323" s="32">
        <v>5341.468</v>
      </c>
      <c r="H323" s="33">
        <v>0</v>
      </c>
      <c r="I323" s="34">
        <f>ROUND(ROUND(H323,2)*ROUND(G323,3),2)</f>
      </c>
      <c r="O323">
        <f>(I323*21)/100</f>
      </c>
      <c r="P323" t="s">
        <v>22</v>
      </c>
    </row>
    <row r="324" spans="1:5" ht="12.75">
      <c r="A324" s="35" t="s">
        <v>48</v>
      </c>
      <c r="E324" s="36" t="s">
        <v>45</v>
      </c>
    </row>
    <row r="325" spans="1:5" ht="51">
      <c r="A325" s="37" t="s">
        <v>49</v>
      </c>
      <c r="E325" s="38" t="s">
        <v>2401</v>
      </c>
    </row>
    <row r="326" spans="1:5" ht="12.75">
      <c r="A326" t="s">
        <v>50</v>
      </c>
      <c r="E326" s="36" t="s">
        <v>45</v>
      </c>
    </row>
    <row r="327" spans="1:18" ht="12.75" customHeight="1">
      <c r="A327" s="6" t="s">
        <v>41</v>
      </c>
      <c r="B327" s="6"/>
      <c r="C327" s="40" t="s">
        <v>526</v>
      </c>
      <c r="D327" s="6"/>
      <c r="E327" s="27" t="s">
        <v>601</v>
      </c>
      <c r="F327" s="6"/>
      <c r="G327" s="6"/>
      <c r="H327" s="6"/>
      <c r="I327" s="41">
        <f>0+Q327</f>
      </c>
      <c r="O327">
        <f>0+R327</f>
      </c>
      <c r="Q327">
        <f>0+I328+I332+I336+I340+I344+I348+I352+I356+I360+I364+I368+I372+I376+I380</f>
      </c>
      <c r="R327">
        <f>0+O328+O332+O336+O340+O344+O348+O352+O356+O360+O364+O368+O372+O376+O380</f>
      </c>
    </row>
    <row r="328" spans="1:16" ht="12.75">
      <c r="A328" s="25" t="s">
        <v>43</v>
      </c>
      <c r="B328" s="29" t="s">
        <v>2402</v>
      </c>
      <c r="C328" s="29" t="s">
        <v>603</v>
      </c>
      <c r="D328" s="25" t="s">
        <v>45</v>
      </c>
      <c r="E328" s="30" t="s">
        <v>604</v>
      </c>
      <c r="F328" s="31" t="s">
        <v>190</v>
      </c>
      <c r="G328" s="32">
        <v>124.221</v>
      </c>
      <c r="H328" s="33">
        <v>0</v>
      </c>
      <c r="I328" s="34">
        <f>ROUND(ROUND(H328,2)*ROUND(G328,3),2)</f>
      </c>
      <c r="O328">
        <f>(I328*21)/100</f>
      </c>
      <c r="P328" t="s">
        <v>22</v>
      </c>
    </row>
    <row r="329" spans="1:5" ht="12.75">
      <c r="A329" s="35" t="s">
        <v>48</v>
      </c>
      <c r="E329" s="36" t="s">
        <v>45</v>
      </c>
    </row>
    <row r="330" spans="1:5" ht="51">
      <c r="A330" s="37" t="s">
        <v>49</v>
      </c>
      <c r="E330" s="38" t="s">
        <v>2403</v>
      </c>
    </row>
    <row r="331" spans="1:5" ht="12.75">
      <c r="A331" t="s">
        <v>50</v>
      </c>
      <c r="E331" s="36" t="s">
        <v>45</v>
      </c>
    </row>
    <row r="332" spans="1:16" ht="12.75">
      <c r="A332" s="25" t="s">
        <v>43</v>
      </c>
      <c r="B332" s="29" t="s">
        <v>2404</v>
      </c>
      <c r="C332" s="29" t="s">
        <v>607</v>
      </c>
      <c r="D332" s="25" t="s">
        <v>45</v>
      </c>
      <c r="E332" s="30" t="s">
        <v>608</v>
      </c>
      <c r="F332" s="31" t="s">
        <v>190</v>
      </c>
      <c r="G332" s="32">
        <v>78.996</v>
      </c>
      <c r="H332" s="33">
        <v>0</v>
      </c>
      <c r="I332" s="34">
        <f>ROUND(ROUND(H332,2)*ROUND(G332,3),2)</f>
      </c>
      <c r="O332">
        <f>(I332*21)/100</f>
      </c>
      <c r="P332" t="s">
        <v>22</v>
      </c>
    </row>
    <row r="333" spans="1:5" ht="12.75">
      <c r="A333" s="35" t="s">
        <v>48</v>
      </c>
      <c r="E333" s="36" t="s">
        <v>45</v>
      </c>
    </row>
    <row r="334" spans="1:5" ht="25.5">
      <c r="A334" s="37" t="s">
        <v>49</v>
      </c>
      <c r="E334" s="38" t="s">
        <v>2405</v>
      </c>
    </row>
    <row r="335" spans="1:5" ht="25.5">
      <c r="A335" t="s">
        <v>50</v>
      </c>
      <c r="E335" s="36" t="s">
        <v>610</v>
      </c>
    </row>
    <row r="336" spans="1:16" ht="12.75">
      <c r="A336" s="25" t="s">
        <v>43</v>
      </c>
      <c r="B336" s="29" t="s">
        <v>2406</v>
      </c>
      <c r="C336" s="29" t="s">
        <v>2407</v>
      </c>
      <c r="D336" s="25" t="s">
        <v>45</v>
      </c>
      <c r="E336" s="30" t="s">
        <v>2408</v>
      </c>
      <c r="F336" s="31" t="s">
        <v>190</v>
      </c>
      <c r="G336" s="32">
        <v>81.423</v>
      </c>
      <c r="H336" s="33">
        <v>0</v>
      </c>
      <c r="I336" s="34">
        <f>ROUND(ROUND(H336,2)*ROUND(G336,3),2)</f>
      </c>
      <c r="O336">
        <f>(I336*21)/100</f>
      </c>
      <c r="P336" t="s">
        <v>22</v>
      </c>
    </row>
    <row r="337" spans="1:5" ht="12.75">
      <c r="A337" s="35" t="s">
        <v>48</v>
      </c>
      <c r="E337" s="36" t="s">
        <v>45</v>
      </c>
    </row>
    <row r="338" spans="1:5" ht="25.5">
      <c r="A338" s="37" t="s">
        <v>49</v>
      </c>
      <c r="E338" s="38" t="s">
        <v>2409</v>
      </c>
    </row>
    <row r="339" spans="1:5" ht="25.5">
      <c r="A339" t="s">
        <v>50</v>
      </c>
      <c r="E339" s="36" t="s">
        <v>610</v>
      </c>
    </row>
    <row r="340" spans="1:16" ht="12.75">
      <c r="A340" s="25" t="s">
        <v>43</v>
      </c>
      <c r="B340" s="29" t="s">
        <v>2410</v>
      </c>
      <c r="C340" s="29" t="s">
        <v>612</v>
      </c>
      <c r="D340" s="25" t="s">
        <v>45</v>
      </c>
      <c r="E340" s="30" t="s">
        <v>613</v>
      </c>
      <c r="F340" s="31" t="s">
        <v>190</v>
      </c>
      <c r="G340" s="32">
        <v>0.533</v>
      </c>
      <c r="H340" s="33">
        <v>0</v>
      </c>
      <c r="I340" s="34">
        <f>ROUND(ROUND(H340,2)*ROUND(G340,3),2)</f>
      </c>
      <c r="O340">
        <f>(I340*21)/100</f>
      </c>
      <c r="P340" t="s">
        <v>22</v>
      </c>
    </row>
    <row r="341" spans="1:5" ht="12.75">
      <c r="A341" s="35" t="s">
        <v>48</v>
      </c>
      <c r="E341" s="36" t="s">
        <v>45</v>
      </c>
    </row>
    <row r="342" spans="1:5" ht="25.5">
      <c r="A342" s="37" t="s">
        <v>49</v>
      </c>
      <c r="E342" s="38" t="s">
        <v>2411</v>
      </c>
    </row>
    <row r="343" spans="1:5" ht="25.5">
      <c r="A343" t="s">
        <v>50</v>
      </c>
      <c r="E343" s="36" t="s">
        <v>615</v>
      </c>
    </row>
    <row r="344" spans="1:16" ht="12.75">
      <c r="A344" s="25" t="s">
        <v>43</v>
      </c>
      <c r="B344" s="29" t="s">
        <v>2412</v>
      </c>
      <c r="C344" s="29" t="s">
        <v>617</v>
      </c>
      <c r="D344" s="25" t="s">
        <v>45</v>
      </c>
      <c r="E344" s="30" t="s">
        <v>618</v>
      </c>
      <c r="F344" s="31" t="s">
        <v>190</v>
      </c>
      <c r="G344" s="32">
        <v>6.325</v>
      </c>
      <c r="H344" s="33">
        <v>0</v>
      </c>
      <c r="I344" s="34">
        <f>ROUND(ROUND(H344,2)*ROUND(G344,3),2)</f>
      </c>
      <c r="O344">
        <f>(I344*21)/100</f>
      </c>
      <c r="P344" t="s">
        <v>22</v>
      </c>
    </row>
    <row r="345" spans="1:5" ht="12.75">
      <c r="A345" s="35" t="s">
        <v>48</v>
      </c>
      <c r="E345" s="36" t="s">
        <v>45</v>
      </c>
    </row>
    <row r="346" spans="1:5" ht="25.5">
      <c r="A346" s="37" t="s">
        <v>49</v>
      </c>
      <c r="E346" s="38" t="s">
        <v>2413</v>
      </c>
    </row>
    <row r="347" spans="1:5" ht="12.75">
      <c r="A347" t="s">
        <v>50</v>
      </c>
      <c r="E347" s="36" t="s">
        <v>45</v>
      </c>
    </row>
    <row r="348" spans="1:16" ht="12.75">
      <c r="A348" s="25" t="s">
        <v>43</v>
      </c>
      <c r="B348" s="29" t="s">
        <v>2414</v>
      </c>
      <c r="C348" s="29" t="s">
        <v>621</v>
      </c>
      <c r="D348" s="25" t="s">
        <v>45</v>
      </c>
      <c r="E348" s="30" t="s">
        <v>622</v>
      </c>
      <c r="F348" s="31" t="s">
        <v>190</v>
      </c>
      <c r="G348" s="32">
        <v>79.426</v>
      </c>
      <c r="H348" s="33">
        <v>0</v>
      </c>
      <c r="I348" s="34">
        <f>ROUND(ROUND(H348,2)*ROUND(G348,3),2)</f>
      </c>
      <c r="O348">
        <f>(I348*21)/100</f>
      </c>
      <c r="P348" t="s">
        <v>22</v>
      </c>
    </row>
    <row r="349" spans="1:5" ht="12.75">
      <c r="A349" s="35" t="s">
        <v>48</v>
      </c>
      <c r="E349" s="36" t="s">
        <v>45</v>
      </c>
    </row>
    <row r="350" spans="1:5" ht="38.25">
      <c r="A350" s="37" t="s">
        <v>49</v>
      </c>
      <c r="E350" s="38" t="s">
        <v>2415</v>
      </c>
    </row>
    <row r="351" spans="1:5" ht="76.5">
      <c r="A351" t="s">
        <v>50</v>
      </c>
      <c r="E351" s="36" t="s">
        <v>624</v>
      </c>
    </row>
    <row r="352" spans="1:16" ht="12.75">
      <c r="A352" s="25" t="s">
        <v>43</v>
      </c>
      <c r="B352" s="29" t="s">
        <v>2416</v>
      </c>
      <c r="C352" s="29" t="s">
        <v>630</v>
      </c>
      <c r="D352" s="25" t="s">
        <v>45</v>
      </c>
      <c r="E352" s="30" t="s">
        <v>626</v>
      </c>
      <c r="F352" s="31" t="s">
        <v>190</v>
      </c>
      <c r="G352" s="32">
        <v>837.971</v>
      </c>
      <c r="H352" s="33">
        <v>0</v>
      </c>
      <c r="I352" s="34">
        <f>ROUND(ROUND(H352,2)*ROUND(G352,3),2)</f>
      </c>
      <c r="O352">
        <f>(I352*21)/100</f>
      </c>
      <c r="P352" t="s">
        <v>22</v>
      </c>
    </row>
    <row r="353" spans="1:5" ht="12.75">
      <c r="A353" s="35" t="s">
        <v>48</v>
      </c>
      <c r="E353" s="36" t="s">
        <v>45</v>
      </c>
    </row>
    <row r="354" spans="1:5" ht="76.5">
      <c r="A354" s="37" t="s">
        <v>49</v>
      </c>
      <c r="E354" s="38" t="s">
        <v>2417</v>
      </c>
    </row>
    <row r="355" spans="1:5" ht="25.5">
      <c r="A355" t="s">
        <v>50</v>
      </c>
      <c r="E355" s="36" t="s">
        <v>628</v>
      </c>
    </row>
    <row r="356" spans="1:16" ht="12.75">
      <c r="A356" s="25" t="s">
        <v>43</v>
      </c>
      <c r="B356" s="29" t="s">
        <v>2418</v>
      </c>
      <c r="C356" s="29" t="s">
        <v>2419</v>
      </c>
      <c r="D356" s="25" t="s">
        <v>45</v>
      </c>
      <c r="E356" s="30" t="s">
        <v>2420</v>
      </c>
      <c r="F356" s="31" t="s">
        <v>190</v>
      </c>
      <c r="G356" s="32">
        <v>186.471</v>
      </c>
      <c r="H356" s="33">
        <v>0</v>
      </c>
      <c r="I356" s="34">
        <f>ROUND(ROUND(H356,2)*ROUND(G356,3),2)</f>
      </c>
      <c r="O356">
        <f>(I356*21)/100</f>
      </c>
      <c r="P356" t="s">
        <v>22</v>
      </c>
    </row>
    <row r="357" spans="1:5" ht="12.75">
      <c r="A357" s="35" t="s">
        <v>48</v>
      </c>
      <c r="E357" s="36" t="s">
        <v>45</v>
      </c>
    </row>
    <row r="358" spans="1:5" ht="25.5">
      <c r="A358" s="37" t="s">
        <v>49</v>
      </c>
      <c r="E358" s="38" t="s">
        <v>2421</v>
      </c>
    </row>
    <row r="359" spans="1:5" ht="25.5">
      <c r="A359" t="s">
        <v>50</v>
      </c>
      <c r="E359" s="36" t="s">
        <v>628</v>
      </c>
    </row>
    <row r="360" spans="1:16" ht="12.75">
      <c r="A360" s="25" t="s">
        <v>43</v>
      </c>
      <c r="B360" s="29" t="s">
        <v>2422</v>
      </c>
      <c r="C360" s="29" t="s">
        <v>638</v>
      </c>
      <c r="D360" s="25" t="s">
        <v>45</v>
      </c>
      <c r="E360" s="30" t="s">
        <v>634</v>
      </c>
      <c r="F360" s="31" t="s">
        <v>190</v>
      </c>
      <c r="G360" s="32">
        <v>53.36</v>
      </c>
      <c r="H360" s="33">
        <v>0</v>
      </c>
      <c r="I360" s="34">
        <f>ROUND(ROUND(H360,2)*ROUND(G360,3),2)</f>
      </c>
      <c r="O360">
        <f>(I360*21)/100</f>
      </c>
      <c r="P360" t="s">
        <v>22</v>
      </c>
    </row>
    <row r="361" spans="1:5" ht="12.75">
      <c r="A361" s="35" t="s">
        <v>48</v>
      </c>
      <c r="E361" s="36" t="s">
        <v>45</v>
      </c>
    </row>
    <row r="362" spans="1:5" ht="51">
      <c r="A362" s="37" t="s">
        <v>49</v>
      </c>
      <c r="E362" s="38" t="s">
        <v>2423</v>
      </c>
    </row>
    <row r="363" spans="1:5" ht="25.5">
      <c r="A363" t="s">
        <v>50</v>
      </c>
      <c r="E363" s="36" t="s">
        <v>640</v>
      </c>
    </row>
    <row r="364" spans="1:16" ht="12.75">
      <c r="A364" s="25" t="s">
        <v>43</v>
      </c>
      <c r="B364" s="29" t="s">
        <v>2424</v>
      </c>
      <c r="C364" s="29" t="s">
        <v>642</v>
      </c>
      <c r="D364" s="25" t="s">
        <v>45</v>
      </c>
      <c r="E364" s="30" t="s">
        <v>643</v>
      </c>
      <c r="F364" s="31" t="s">
        <v>190</v>
      </c>
      <c r="G364" s="32">
        <v>79.426</v>
      </c>
      <c r="H364" s="33">
        <v>0</v>
      </c>
      <c r="I364" s="34">
        <f>ROUND(ROUND(H364,2)*ROUND(G364,3),2)</f>
      </c>
      <c r="O364">
        <f>(I364*21)/100</f>
      </c>
      <c r="P364" t="s">
        <v>22</v>
      </c>
    </row>
    <row r="365" spans="1:5" ht="12.75">
      <c r="A365" s="35" t="s">
        <v>48</v>
      </c>
      <c r="E365" s="36" t="s">
        <v>45</v>
      </c>
    </row>
    <row r="366" spans="1:5" ht="12.75">
      <c r="A366" s="37" t="s">
        <v>49</v>
      </c>
      <c r="E366" s="38" t="s">
        <v>2425</v>
      </c>
    </row>
    <row r="367" spans="1:5" ht="12.75">
      <c r="A367" t="s">
        <v>50</v>
      </c>
      <c r="E367" s="36" t="s">
        <v>45</v>
      </c>
    </row>
    <row r="368" spans="1:16" ht="12.75">
      <c r="A368" s="25" t="s">
        <v>43</v>
      </c>
      <c r="B368" s="29" t="s">
        <v>2426</v>
      </c>
      <c r="C368" s="29" t="s">
        <v>646</v>
      </c>
      <c r="D368" s="25" t="s">
        <v>45</v>
      </c>
      <c r="E368" s="30" t="s">
        <v>647</v>
      </c>
      <c r="F368" s="31" t="s">
        <v>190</v>
      </c>
      <c r="G368" s="32">
        <v>290.74</v>
      </c>
      <c r="H368" s="33">
        <v>0</v>
      </c>
      <c r="I368" s="34">
        <f>ROUND(ROUND(H368,2)*ROUND(G368,3),2)</f>
      </c>
      <c r="O368">
        <f>(I368*21)/100</f>
      </c>
      <c r="P368" t="s">
        <v>22</v>
      </c>
    </row>
    <row r="369" spans="1:5" ht="12.75">
      <c r="A369" s="35" t="s">
        <v>48</v>
      </c>
      <c r="E369" s="36" t="s">
        <v>45</v>
      </c>
    </row>
    <row r="370" spans="1:5" ht="38.25">
      <c r="A370" s="37" t="s">
        <v>49</v>
      </c>
      <c r="E370" s="38" t="s">
        <v>2427</v>
      </c>
    </row>
    <row r="371" spans="1:5" ht="25.5">
      <c r="A371" t="s">
        <v>50</v>
      </c>
      <c r="E371" s="36" t="s">
        <v>649</v>
      </c>
    </row>
    <row r="372" spans="1:16" ht="12.75">
      <c r="A372" s="25" t="s">
        <v>43</v>
      </c>
      <c r="B372" s="29" t="s">
        <v>2428</v>
      </c>
      <c r="C372" s="29" t="s">
        <v>651</v>
      </c>
      <c r="D372" s="25" t="s">
        <v>45</v>
      </c>
      <c r="E372" s="30" t="s">
        <v>652</v>
      </c>
      <c r="F372" s="31" t="s">
        <v>190</v>
      </c>
      <c r="G372" s="32">
        <v>120.54</v>
      </c>
      <c r="H372" s="33">
        <v>0</v>
      </c>
      <c r="I372" s="34">
        <f>ROUND(ROUND(H372,2)*ROUND(G372,3),2)</f>
      </c>
      <c r="O372">
        <f>(I372*21)/100</f>
      </c>
      <c r="P372" t="s">
        <v>22</v>
      </c>
    </row>
    <row r="373" spans="1:5" ht="12.75">
      <c r="A373" s="35" t="s">
        <v>48</v>
      </c>
      <c r="E373" s="36" t="s">
        <v>45</v>
      </c>
    </row>
    <row r="374" spans="1:5" ht="25.5">
      <c r="A374" s="37" t="s">
        <v>49</v>
      </c>
      <c r="E374" s="38" t="s">
        <v>2429</v>
      </c>
    </row>
    <row r="375" spans="1:5" ht="12.75">
      <c r="A375" t="s">
        <v>50</v>
      </c>
      <c r="E375" s="36" t="s">
        <v>45</v>
      </c>
    </row>
    <row r="376" spans="1:16" ht="12.75">
      <c r="A376" s="25" t="s">
        <v>43</v>
      </c>
      <c r="B376" s="29" t="s">
        <v>2430</v>
      </c>
      <c r="C376" s="29" t="s">
        <v>655</v>
      </c>
      <c r="D376" s="25" t="s">
        <v>45</v>
      </c>
      <c r="E376" s="30" t="s">
        <v>656</v>
      </c>
      <c r="F376" s="31" t="s">
        <v>190</v>
      </c>
      <c r="G376" s="32">
        <v>120.54</v>
      </c>
      <c r="H376" s="33">
        <v>0</v>
      </c>
      <c r="I376" s="34">
        <f>ROUND(ROUND(H376,2)*ROUND(G376,3),2)</f>
      </c>
      <c r="O376">
        <f>(I376*21)/100</f>
      </c>
      <c r="P376" t="s">
        <v>22</v>
      </c>
    </row>
    <row r="377" spans="1:5" ht="12.75">
      <c r="A377" s="35" t="s">
        <v>48</v>
      </c>
      <c r="E377" s="36" t="s">
        <v>45</v>
      </c>
    </row>
    <row r="378" spans="1:5" ht="25.5">
      <c r="A378" s="37" t="s">
        <v>49</v>
      </c>
      <c r="E378" s="38" t="s">
        <v>2429</v>
      </c>
    </row>
    <row r="379" spans="1:5" ht="12.75">
      <c r="A379" t="s">
        <v>50</v>
      </c>
      <c r="E379" s="36" t="s">
        <v>596</v>
      </c>
    </row>
    <row r="380" spans="1:16" ht="12.75">
      <c r="A380" s="25" t="s">
        <v>43</v>
      </c>
      <c r="B380" s="29" t="s">
        <v>2431</v>
      </c>
      <c r="C380" s="29" t="s">
        <v>658</v>
      </c>
      <c r="D380" s="25" t="s">
        <v>45</v>
      </c>
      <c r="E380" s="30" t="s">
        <v>659</v>
      </c>
      <c r="F380" s="31" t="s">
        <v>190</v>
      </c>
      <c r="G380" s="32">
        <v>160.952</v>
      </c>
      <c r="H380" s="33">
        <v>0</v>
      </c>
      <c r="I380" s="34">
        <f>ROUND(ROUND(H380,2)*ROUND(G380,3),2)</f>
      </c>
      <c r="O380">
        <f>(I380*21)/100</f>
      </c>
      <c r="P380" t="s">
        <v>22</v>
      </c>
    </row>
    <row r="381" spans="1:5" ht="12.75">
      <c r="A381" s="35" t="s">
        <v>48</v>
      </c>
      <c r="E381" s="36" t="s">
        <v>45</v>
      </c>
    </row>
    <row r="382" spans="1:5" ht="51">
      <c r="A382" s="37" t="s">
        <v>49</v>
      </c>
      <c r="E382" s="38" t="s">
        <v>2432</v>
      </c>
    </row>
    <row r="383" spans="1:5" ht="12.75">
      <c r="A383" t="s">
        <v>50</v>
      </c>
      <c r="E383" s="36" t="s">
        <v>45</v>
      </c>
    </row>
    <row r="384" spans="1:18" ht="12.75" customHeight="1">
      <c r="A384" s="6" t="s">
        <v>41</v>
      </c>
      <c r="B384" s="6"/>
      <c r="C384" s="40" t="s">
        <v>530</v>
      </c>
      <c r="D384" s="6"/>
      <c r="E384" s="27" t="s">
        <v>661</v>
      </c>
      <c r="F384" s="6"/>
      <c r="G384" s="6"/>
      <c r="H384" s="6"/>
      <c r="I384" s="41">
        <f>0+Q384</f>
      </c>
      <c r="O384">
        <f>0+R384</f>
      </c>
      <c r="Q384">
        <f>0+I385+I389+I393+I397+I401+I405+I409+I413+I417+I421+I425+I429+I433+I437+I441+I445+I449+I453+I457+I461+I465</f>
      </c>
      <c r="R384">
        <f>0+O385+O389+O393+O397+O401+O405+O409+O413+O417+O421+O425+O429+O433+O437+O441+O445+O449+O453+O457+O461+O465</f>
      </c>
    </row>
    <row r="385" spans="1:16" ht="12.75">
      <c r="A385" s="25" t="s">
        <v>43</v>
      </c>
      <c r="B385" s="29" t="s">
        <v>2433</v>
      </c>
      <c r="C385" s="29" t="s">
        <v>663</v>
      </c>
      <c r="D385" s="25" t="s">
        <v>45</v>
      </c>
      <c r="E385" s="30" t="s">
        <v>664</v>
      </c>
      <c r="F385" s="31" t="s">
        <v>47</v>
      </c>
      <c r="G385" s="32">
        <v>44.121</v>
      </c>
      <c r="H385" s="33">
        <v>0</v>
      </c>
      <c r="I385" s="34">
        <f>ROUND(ROUND(H385,2)*ROUND(G385,3),2)</f>
      </c>
      <c r="O385">
        <f>(I385*21)/100</f>
      </c>
      <c r="P385" t="s">
        <v>22</v>
      </c>
    </row>
    <row r="386" spans="1:5" ht="12.75">
      <c r="A386" s="35" t="s">
        <v>48</v>
      </c>
      <c r="E386" s="36" t="s">
        <v>45</v>
      </c>
    </row>
    <row r="387" spans="1:5" ht="12.75">
      <c r="A387" s="37" t="s">
        <v>49</v>
      </c>
      <c r="E387" s="38" t="s">
        <v>45</v>
      </c>
    </row>
    <row r="388" spans="1:5" ht="12.75">
      <c r="A388" t="s">
        <v>50</v>
      </c>
      <c r="E388" s="36" t="s">
        <v>45</v>
      </c>
    </row>
    <row r="389" spans="1:16" ht="12.75">
      <c r="A389" s="25" t="s">
        <v>43</v>
      </c>
      <c r="B389" s="29" t="s">
        <v>2434</v>
      </c>
      <c r="C389" s="29" t="s">
        <v>666</v>
      </c>
      <c r="D389" s="25" t="s">
        <v>45</v>
      </c>
      <c r="E389" s="30" t="s">
        <v>667</v>
      </c>
      <c r="F389" s="31" t="s">
        <v>47</v>
      </c>
      <c r="G389" s="32">
        <v>0.334</v>
      </c>
      <c r="H389" s="33">
        <v>0</v>
      </c>
      <c r="I389" s="34">
        <f>ROUND(ROUND(H389,2)*ROUND(G389,3),2)</f>
      </c>
      <c r="O389">
        <f>(I389*21)/100</f>
      </c>
      <c r="P389" t="s">
        <v>22</v>
      </c>
    </row>
    <row r="390" spans="1:5" ht="12.75">
      <c r="A390" s="35" t="s">
        <v>48</v>
      </c>
      <c r="E390" s="36" t="s">
        <v>45</v>
      </c>
    </row>
    <row r="391" spans="1:5" ht="12.75">
      <c r="A391" s="37" t="s">
        <v>49</v>
      </c>
      <c r="E391" s="38" t="s">
        <v>2435</v>
      </c>
    </row>
    <row r="392" spans="1:5" ht="12.75">
      <c r="A392" t="s">
        <v>50</v>
      </c>
      <c r="E392" s="36" t="s">
        <v>45</v>
      </c>
    </row>
    <row r="393" spans="1:16" ht="12.75">
      <c r="A393" s="25" t="s">
        <v>43</v>
      </c>
      <c r="B393" s="29" t="s">
        <v>2436</v>
      </c>
      <c r="C393" s="29" t="s">
        <v>670</v>
      </c>
      <c r="D393" s="25" t="s">
        <v>45</v>
      </c>
      <c r="E393" s="30" t="s">
        <v>2437</v>
      </c>
      <c r="F393" s="31" t="s">
        <v>190</v>
      </c>
      <c r="G393" s="32">
        <v>70.779</v>
      </c>
      <c r="H393" s="33">
        <v>0</v>
      </c>
      <c r="I393" s="34">
        <f>ROUND(ROUND(H393,2)*ROUND(G393,3),2)</f>
      </c>
      <c r="O393">
        <f>(I393*21)/100</f>
      </c>
      <c r="P393" t="s">
        <v>22</v>
      </c>
    </row>
    <row r="394" spans="1:5" ht="12.75">
      <c r="A394" s="35" t="s">
        <v>48</v>
      </c>
      <c r="E394" s="36" t="s">
        <v>45</v>
      </c>
    </row>
    <row r="395" spans="1:5" ht="25.5">
      <c r="A395" s="37" t="s">
        <v>49</v>
      </c>
      <c r="E395" s="38" t="s">
        <v>2438</v>
      </c>
    </row>
    <row r="396" spans="1:5" ht="12.75">
      <c r="A396" t="s">
        <v>50</v>
      </c>
      <c r="E396" s="36" t="s">
        <v>45</v>
      </c>
    </row>
    <row r="397" spans="1:16" ht="12.75">
      <c r="A397" s="25" t="s">
        <v>43</v>
      </c>
      <c r="B397" s="29" t="s">
        <v>2439</v>
      </c>
      <c r="C397" s="29" t="s">
        <v>674</v>
      </c>
      <c r="D397" s="25" t="s">
        <v>45</v>
      </c>
      <c r="E397" s="30" t="s">
        <v>675</v>
      </c>
      <c r="F397" s="31" t="s">
        <v>190</v>
      </c>
      <c r="G397" s="32">
        <v>92.4</v>
      </c>
      <c r="H397" s="33">
        <v>0</v>
      </c>
      <c r="I397" s="34">
        <f>ROUND(ROUND(H397,2)*ROUND(G397,3),2)</f>
      </c>
      <c r="O397">
        <f>(I397*21)/100</f>
      </c>
      <c r="P397" t="s">
        <v>22</v>
      </c>
    </row>
    <row r="398" spans="1:5" ht="12.75">
      <c r="A398" s="35" t="s">
        <v>48</v>
      </c>
      <c r="E398" s="36" t="s">
        <v>45</v>
      </c>
    </row>
    <row r="399" spans="1:5" ht="25.5">
      <c r="A399" s="37" t="s">
        <v>49</v>
      </c>
      <c r="E399" s="38" t="s">
        <v>2440</v>
      </c>
    </row>
    <row r="400" spans="1:5" ht="12.75">
      <c r="A400" t="s">
        <v>50</v>
      </c>
      <c r="E400" s="36" t="s">
        <v>45</v>
      </c>
    </row>
    <row r="401" spans="1:16" ht="12.75">
      <c r="A401" s="25" t="s">
        <v>43</v>
      </c>
      <c r="B401" s="29" t="s">
        <v>2441</v>
      </c>
      <c r="C401" s="29" t="s">
        <v>678</v>
      </c>
      <c r="D401" s="25" t="s">
        <v>45</v>
      </c>
      <c r="E401" s="30" t="s">
        <v>679</v>
      </c>
      <c r="F401" s="31" t="s">
        <v>47</v>
      </c>
      <c r="G401" s="32">
        <v>16.38</v>
      </c>
      <c r="H401" s="33">
        <v>0</v>
      </c>
      <c r="I401" s="34">
        <f>ROUND(ROUND(H401,2)*ROUND(G401,3),2)</f>
      </c>
      <c r="O401">
        <f>(I401*21)/100</f>
      </c>
      <c r="P401" t="s">
        <v>22</v>
      </c>
    </row>
    <row r="402" spans="1:5" ht="12.75">
      <c r="A402" s="35" t="s">
        <v>48</v>
      </c>
      <c r="E402" s="36" t="s">
        <v>45</v>
      </c>
    </row>
    <row r="403" spans="1:5" ht="51">
      <c r="A403" s="37" t="s">
        <v>49</v>
      </c>
      <c r="E403" s="38" t="s">
        <v>2442</v>
      </c>
    </row>
    <row r="404" spans="1:5" ht="12.75">
      <c r="A404" t="s">
        <v>50</v>
      </c>
      <c r="E404" s="36" t="s">
        <v>45</v>
      </c>
    </row>
    <row r="405" spans="1:16" ht="12.75">
      <c r="A405" s="25" t="s">
        <v>43</v>
      </c>
      <c r="B405" s="29" t="s">
        <v>2443</v>
      </c>
      <c r="C405" s="29" t="s">
        <v>682</v>
      </c>
      <c r="D405" s="25" t="s">
        <v>45</v>
      </c>
      <c r="E405" s="30" t="s">
        <v>683</v>
      </c>
      <c r="F405" s="31" t="s">
        <v>47</v>
      </c>
      <c r="G405" s="32">
        <v>55.19</v>
      </c>
      <c r="H405" s="33">
        <v>0</v>
      </c>
      <c r="I405" s="34">
        <f>ROUND(ROUND(H405,2)*ROUND(G405,3),2)</f>
      </c>
      <c r="O405">
        <f>(I405*21)/100</f>
      </c>
      <c r="P405" t="s">
        <v>22</v>
      </c>
    </row>
    <row r="406" spans="1:5" ht="12.75">
      <c r="A406" s="35" t="s">
        <v>48</v>
      </c>
      <c r="E406" s="36" t="s">
        <v>45</v>
      </c>
    </row>
    <row r="407" spans="1:5" ht="76.5">
      <c r="A407" s="37" t="s">
        <v>49</v>
      </c>
      <c r="E407" s="38" t="s">
        <v>2444</v>
      </c>
    </row>
    <row r="408" spans="1:5" ht="12.75">
      <c r="A408" t="s">
        <v>50</v>
      </c>
      <c r="E408" s="36" t="s">
        <v>45</v>
      </c>
    </row>
    <row r="409" spans="1:16" ht="12.75">
      <c r="A409" s="25" t="s">
        <v>43</v>
      </c>
      <c r="B409" s="29" t="s">
        <v>2445</v>
      </c>
      <c r="C409" s="29" t="s">
        <v>686</v>
      </c>
      <c r="D409" s="25" t="s">
        <v>45</v>
      </c>
      <c r="E409" s="30" t="s">
        <v>687</v>
      </c>
      <c r="F409" s="31" t="s">
        <v>47</v>
      </c>
      <c r="G409" s="32">
        <v>16.38</v>
      </c>
      <c r="H409" s="33">
        <v>0</v>
      </c>
      <c r="I409" s="34">
        <f>ROUND(ROUND(H409,2)*ROUND(G409,3),2)</f>
      </c>
      <c r="O409">
        <f>(I409*21)/100</f>
      </c>
      <c r="P409" t="s">
        <v>22</v>
      </c>
    </row>
    <row r="410" spans="1:5" ht="12.75">
      <c r="A410" s="35" t="s">
        <v>48</v>
      </c>
      <c r="E410" s="36" t="s">
        <v>45</v>
      </c>
    </row>
    <row r="411" spans="1:5" ht="12.75">
      <c r="A411" s="37" t="s">
        <v>49</v>
      </c>
      <c r="E411" s="38" t="s">
        <v>45</v>
      </c>
    </row>
    <row r="412" spans="1:5" ht="12.75">
      <c r="A412" t="s">
        <v>50</v>
      </c>
      <c r="E412" s="36" t="s">
        <v>45</v>
      </c>
    </row>
    <row r="413" spans="1:16" ht="12.75">
      <c r="A413" s="25" t="s">
        <v>43</v>
      </c>
      <c r="B413" s="29" t="s">
        <v>2446</v>
      </c>
      <c r="C413" s="29" t="s">
        <v>689</v>
      </c>
      <c r="D413" s="25" t="s">
        <v>45</v>
      </c>
      <c r="E413" s="30" t="s">
        <v>690</v>
      </c>
      <c r="F413" s="31" t="s">
        <v>47</v>
      </c>
      <c r="G413" s="32">
        <v>55.19</v>
      </c>
      <c r="H413" s="33">
        <v>0</v>
      </c>
      <c r="I413" s="34">
        <f>ROUND(ROUND(H413,2)*ROUND(G413,3),2)</f>
      </c>
      <c r="O413">
        <f>(I413*21)/100</f>
      </c>
      <c r="P413" t="s">
        <v>22</v>
      </c>
    </row>
    <row r="414" spans="1:5" ht="12.75">
      <c r="A414" s="35" t="s">
        <v>48</v>
      </c>
      <c r="E414" s="36" t="s">
        <v>45</v>
      </c>
    </row>
    <row r="415" spans="1:5" ht="12.75">
      <c r="A415" s="37" t="s">
        <v>49</v>
      </c>
      <c r="E415" s="38" t="s">
        <v>45</v>
      </c>
    </row>
    <row r="416" spans="1:5" ht="12.75">
      <c r="A416" t="s">
        <v>50</v>
      </c>
      <c r="E416" s="36" t="s">
        <v>45</v>
      </c>
    </row>
    <row r="417" spans="1:16" ht="12.75">
      <c r="A417" s="25" t="s">
        <v>43</v>
      </c>
      <c r="B417" s="29" t="s">
        <v>2447</v>
      </c>
      <c r="C417" s="29" t="s">
        <v>692</v>
      </c>
      <c r="D417" s="25" t="s">
        <v>45</v>
      </c>
      <c r="E417" s="30" t="s">
        <v>693</v>
      </c>
      <c r="F417" s="31" t="s">
        <v>47</v>
      </c>
      <c r="G417" s="32">
        <v>55.19</v>
      </c>
      <c r="H417" s="33">
        <v>0</v>
      </c>
      <c r="I417" s="34">
        <f>ROUND(ROUND(H417,2)*ROUND(G417,3),2)</f>
      </c>
      <c r="O417">
        <f>(I417*21)/100</f>
      </c>
      <c r="P417" t="s">
        <v>22</v>
      </c>
    </row>
    <row r="418" spans="1:5" ht="12.75">
      <c r="A418" s="35" t="s">
        <v>48</v>
      </c>
      <c r="E418" s="36" t="s">
        <v>45</v>
      </c>
    </row>
    <row r="419" spans="1:5" ht="12.75">
      <c r="A419" s="37" t="s">
        <v>49</v>
      </c>
      <c r="E419" s="38" t="s">
        <v>45</v>
      </c>
    </row>
    <row r="420" spans="1:5" ht="12.75">
      <c r="A420" t="s">
        <v>50</v>
      </c>
      <c r="E420" s="36" t="s">
        <v>45</v>
      </c>
    </row>
    <row r="421" spans="1:16" ht="12.75">
      <c r="A421" s="25" t="s">
        <v>43</v>
      </c>
      <c r="B421" s="29" t="s">
        <v>2448</v>
      </c>
      <c r="C421" s="29" t="s">
        <v>695</v>
      </c>
      <c r="D421" s="25" t="s">
        <v>45</v>
      </c>
      <c r="E421" s="30" t="s">
        <v>696</v>
      </c>
      <c r="F421" s="31" t="s">
        <v>190</v>
      </c>
      <c r="G421" s="32">
        <v>12.22</v>
      </c>
      <c r="H421" s="33">
        <v>0</v>
      </c>
      <c r="I421" s="34">
        <f>ROUND(ROUND(H421,2)*ROUND(G421,3),2)</f>
      </c>
      <c r="O421">
        <f>(I421*21)/100</f>
      </c>
      <c r="P421" t="s">
        <v>22</v>
      </c>
    </row>
    <row r="422" spans="1:5" ht="12.75">
      <c r="A422" s="35" t="s">
        <v>48</v>
      </c>
      <c r="E422" s="36" t="s">
        <v>45</v>
      </c>
    </row>
    <row r="423" spans="1:5" ht="12.75">
      <c r="A423" s="37" t="s">
        <v>49</v>
      </c>
      <c r="E423" s="38" t="s">
        <v>2449</v>
      </c>
    </row>
    <row r="424" spans="1:5" ht="12.75">
      <c r="A424" t="s">
        <v>50</v>
      </c>
      <c r="E424" s="36" t="s">
        <v>45</v>
      </c>
    </row>
    <row r="425" spans="1:16" ht="12.75">
      <c r="A425" s="25" t="s">
        <v>43</v>
      </c>
      <c r="B425" s="29" t="s">
        <v>2450</v>
      </c>
      <c r="C425" s="29" t="s">
        <v>699</v>
      </c>
      <c r="D425" s="25" t="s">
        <v>45</v>
      </c>
      <c r="E425" s="30" t="s">
        <v>700</v>
      </c>
      <c r="F425" s="31" t="s">
        <v>190</v>
      </c>
      <c r="G425" s="32">
        <v>12.22</v>
      </c>
      <c r="H425" s="33">
        <v>0</v>
      </c>
      <c r="I425" s="34">
        <f>ROUND(ROUND(H425,2)*ROUND(G425,3),2)</f>
      </c>
      <c r="O425">
        <f>(I425*21)/100</f>
      </c>
      <c r="P425" t="s">
        <v>22</v>
      </c>
    </row>
    <row r="426" spans="1:5" ht="12.75">
      <c r="A426" s="35" t="s">
        <v>48</v>
      </c>
      <c r="E426" s="36" t="s">
        <v>45</v>
      </c>
    </row>
    <row r="427" spans="1:5" ht="12.75">
      <c r="A427" s="37" t="s">
        <v>49</v>
      </c>
      <c r="E427" s="38" t="s">
        <v>45</v>
      </c>
    </row>
    <row r="428" spans="1:5" ht="12.75">
      <c r="A428" t="s">
        <v>50</v>
      </c>
      <c r="E428" s="36" t="s">
        <v>45</v>
      </c>
    </row>
    <row r="429" spans="1:16" ht="12.75">
      <c r="A429" s="25" t="s">
        <v>43</v>
      </c>
      <c r="B429" s="29" t="s">
        <v>2451</v>
      </c>
      <c r="C429" s="29" t="s">
        <v>702</v>
      </c>
      <c r="D429" s="25" t="s">
        <v>45</v>
      </c>
      <c r="E429" s="30" t="s">
        <v>703</v>
      </c>
      <c r="F429" s="31" t="s">
        <v>92</v>
      </c>
      <c r="G429" s="32">
        <v>2.941</v>
      </c>
      <c r="H429" s="33">
        <v>0</v>
      </c>
      <c r="I429" s="34">
        <f>ROUND(ROUND(H429,2)*ROUND(G429,3),2)</f>
      </c>
      <c r="O429">
        <f>(I429*21)/100</f>
      </c>
      <c r="P429" t="s">
        <v>22</v>
      </c>
    </row>
    <row r="430" spans="1:5" ht="12.75">
      <c r="A430" s="35" t="s">
        <v>48</v>
      </c>
      <c r="E430" s="36" t="s">
        <v>45</v>
      </c>
    </row>
    <row r="431" spans="1:5" ht="25.5">
      <c r="A431" s="37" t="s">
        <v>49</v>
      </c>
      <c r="E431" s="38" t="s">
        <v>2452</v>
      </c>
    </row>
    <row r="432" spans="1:5" ht="12.75">
      <c r="A432" t="s">
        <v>50</v>
      </c>
      <c r="E432" s="36" t="s">
        <v>705</v>
      </c>
    </row>
    <row r="433" spans="1:16" ht="12.75">
      <c r="A433" s="25" t="s">
        <v>43</v>
      </c>
      <c r="B433" s="29" t="s">
        <v>2453</v>
      </c>
      <c r="C433" s="29" t="s">
        <v>707</v>
      </c>
      <c r="D433" s="25" t="s">
        <v>45</v>
      </c>
      <c r="E433" s="30" t="s">
        <v>708</v>
      </c>
      <c r="F433" s="31" t="s">
        <v>47</v>
      </c>
      <c r="G433" s="32">
        <v>6.434</v>
      </c>
      <c r="H433" s="33">
        <v>0</v>
      </c>
      <c r="I433" s="34">
        <f>ROUND(ROUND(H433,2)*ROUND(G433,3),2)</f>
      </c>
      <c r="O433">
        <f>(I433*21)/100</f>
      </c>
      <c r="P433" t="s">
        <v>22</v>
      </c>
    </row>
    <row r="434" spans="1:5" ht="12.75">
      <c r="A434" s="35" t="s">
        <v>48</v>
      </c>
      <c r="E434" s="36" t="s">
        <v>45</v>
      </c>
    </row>
    <row r="435" spans="1:5" ht="38.25">
      <c r="A435" s="37" t="s">
        <v>49</v>
      </c>
      <c r="E435" s="38" t="s">
        <v>2454</v>
      </c>
    </row>
    <row r="436" spans="1:5" ht="12.75">
      <c r="A436" t="s">
        <v>50</v>
      </c>
      <c r="E436" s="36" t="s">
        <v>45</v>
      </c>
    </row>
    <row r="437" spans="1:16" ht="12.75">
      <c r="A437" s="25" t="s">
        <v>43</v>
      </c>
      <c r="B437" s="29" t="s">
        <v>2455</v>
      </c>
      <c r="C437" s="29" t="s">
        <v>711</v>
      </c>
      <c r="D437" s="25" t="s">
        <v>45</v>
      </c>
      <c r="E437" s="30" t="s">
        <v>712</v>
      </c>
      <c r="F437" s="31" t="s">
        <v>47</v>
      </c>
      <c r="G437" s="32">
        <v>44.121</v>
      </c>
      <c r="H437" s="33">
        <v>0</v>
      </c>
      <c r="I437" s="34">
        <f>ROUND(ROUND(H437,2)*ROUND(G437,3),2)</f>
      </c>
      <c r="O437">
        <f>(I437*21)/100</f>
      </c>
      <c r="P437" t="s">
        <v>22</v>
      </c>
    </row>
    <row r="438" spans="1:5" ht="12.75">
      <c r="A438" s="35" t="s">
        <v>48</v>
      </c>
      <c r="E438" s="36" t="s">
        <v>45</v>
      </c>
    </row>
    <row r="439" spans="1:5" ht="25.5">
      <c r="A439" s="37" t="s">
        <v>49</v>
      </c>
      <c r="E439" s="38" t="s">
        <v>2456</v>
      </c>
    </row>
    <row r="440" spans="1:5" ht="12.75">
      <c r="A440" t="s">
        <v>50</v>
      </c>
      <c r="E440" s="36" t="s">
        <v>45</v>
      </c>
    </row>
    <row r="441" spans="1:16" ht="12.75">
      <c r="A441" s="25" t="s">
        <v>43</v>
      </c>
      <c r="B441" s="29" t="s">
        <v>2457</v>
      </c>
      <c r="C441" s="29" t="s">
        <v>715</v>
      </c>
      <c r="D441" s="25" t="s">
        <v>45</v>
      </c>
      <c r="E441" s="30" t="s">
        <v>716</v>
      </c>
      <c r="F441" s="31" t="s">
        <v>47</v>
      </c>
      <c r="G441" s="32">
        <v>104.879</v>
      </c>
      <c r="H441" s="33">
        <v>0</v>
      </c>
      <c r="I441" s="34">
        <f>ROUND(ROUND(H441,2)*ROUND(G441,3),2)</f>
      </c>
      <c r="O441">
        <f>(I441*21)/100</f>
      </c>
      <c r="P441" t="s">
        <v>22</v>
      </c>
    </row>
    <row r="442" spans="1:5" ht="12.75">
      <c r="A442" s="35" t="s">
        <v>48</v>
      </c>
      <c r="E442" s="36" t="s">
        <v>45</v>
      </c>
    </row>
    <row r="443" spans="1:5" ht="38.25">
      <c r="A443" s="37" t="s">
        <v>49</v>
      </c>
      <c r="E443" s="38" t="s">
        <v>2458</v>
      </c>
    </row>
    <row r="444" spans="1:5" ht="12.75">
      <c r="A444" t="s">
        <v>50</v>
      </c>
      <c r="E444" s="36" t="s">
        <v>45</v>
      </c>
    </row>
    <row r="445" spans="1:16" ht="12.75">
      <c r="A445" s="25" t="s">
        <v>43</v>
      </c>
      <c r="B445" s="29" t="s">
        <v>2459</v>
      </c>
      <c r="C445" s="29" t="s">
        <v>719</v>
      </c>
      <c r="D445" s="25" t="s">
        <v>45</v>
      </c>
      <c r="E445" s="30" t="s">
        <v>720</v>
      </c>
      <c r="F445" s="31" t="s">
        <v>190</v>
      </c>
      <c r="G445" s="32">
        <v>64.344</v>
      </c>
      <c r="H445" s="33">
        <v>0</v>
      </c>
      <c r="I445" s="34">
        <f>ROUND(ROUND(H445,2)*ROUND(G445,3),2)</f>
      </c>
      <c r="O445">
        <f>(I445*21)/100</f>
      </c>
      <c r="P445" t="s">
        <v>22</v>
      </c>
    </row>
    <row r="446" spans="1:5" ht="12.75">
      <c r="A446" s="35" t="s">
        <v>48</v>
      </c>
      <c r="E446" s="36" t="s">
        <v>45</v>
      </c>
    </row>
    <row r="447" spans="1:5" ht="38.25">
      <c r="A447" s="37" t="s">
        <v>49</v>
      </c>
      <c r="E447" s="38" t="s">
        <v>2460</v>
      </c>
    </row>
    <row r="448" spans="1:5" ht="12.75">
      <c r="A448" t="s">
        <v>50</v>
      </c>
      <c r="E448" s="36" t="s">
        <v>45</v>
      </c>
    </row>
    <row r="449" spans="1:16" ht="12.75">
      <c r="A449" s="25" t="s">
        <v>43</v>
      </c>
      <c r="B449" s="29" t="s">
        <v>2461</v>
      </c>
      <c r="C449" s="29" t="s">
        <v>723</v>
      </c>
      <c r="D449" s="25" t="s">
        <v>45</v>
      </c>
      <c r="E449" s="30" t="s">
        <v>724</v>
      </c>
      <c r="F449" s="31" t="s">
        <v>190</v>
      </c>
      <c r="G449" s="32">
        <v>84</v>
      </c>
      <c r="H449" s="33">
        <v>0</v>
      </c>
      <c r="I449" s="34">
        <f>ROUND(ROUND(H449,2)*ROUND(G449,3),2)</f>
      </c>
      <c r="O449">
        <f>(I449*21)/100</f>
      </c>
      <c r="P449" t="s">
        <v>22</v>
      </c>
    </row>
    <row r="450" spans="1:5" ht="12.75">
      <c r="A450" s="35" t="s">
        <v>48</v>
      </c>
      <c r="E450" s="36" t="s">
        <v>45</v>
      </c>
    </row>
    <row r="451" spans="1:5" ht="25.5">
      <c r="A451" s="37" t="s">
        <v>49</v>
      </c>
      <c r="E451" s="38" t="s">
        <v>2462</v>
      </c>
    </row>
    <row r="452" spans="1:5" ht="12.75">
      <c r="A452" t="s">
        <v>50</v>
      </c>
      <c r="E452" s="36" t="s">
        <v>726</v>
      </c>
    </row>
    <row r="453" spans="1:16" ht="12.75">
      <c r="A453" s="25" t="s">
        <v>43</v>
      </c>
      <c r="B453" s="29" t="s">
        <v>2463</v>
      </c>
      <c r="C453" s="29" t="s">
        <v>728</v>
      </c>
      <c r="D453" s="25" t="s">
        <v>45</v>
      </c>
      <c r="E453" s="30" t="s">
        <v>2464</v>
      </c>
      <c r="F453" s="31" t="s">
        <v>76</v>
      </c>
      <c r="G453" s="32">
        <v>183</v>
      </c>
      <c r="H453" s="33">
        <v>0</v>
      </c>
      <c r="I453" s="34">
        <f>ROUND(ROUND(H453,2)*ROUND(G453,3),2)</f>
      </c>
      <c r="O453">
        <f>(I453*21)/100</f>
      </c>
      <c r="P453" t="s">
        <v>22</v>
      </c>
    </row>
    <row r="454" spans="1:5" ht="12.75">
      <c r="A454" s="35" t="s">
        <v>48</v>
      </c>
      <c r="E454" s="36" t="s">
        <v>45</v>
      </c>
    </row>
    <row r="455" spans="1:5" ht="12.75">
      <c r="A455" s="37" t="s">
        <v>49</v>
      </c>
      <c r="E455" s="38" t="s">
        <v>45</v>
      </c>
    </row>
    <row r="456" spans="1:5" ht="12.75">
      <c r="A456" t="s">
        <v>50</v>
      </c>
      <c r="E456" s="36" t="s">
        <v>45</v>
      </c>
    </row>
    <row r="457" spans="1:16" ht="12.75">
      <c r="A457" s="25" t="s">
        <v>43</v>
      </c>
      <c r="B457" s="29" t="s">
        <v>2465</v>
      </c>
      <c r="C457" s="29" t="s">
        <v>731</v>
      </c>
      <c r="D457" s="25" t="s">
        <v>45</v>
      </c>
      <c r="E457" s="30" t="s">
        <v>732</v>
      </c>
      <c r="F457" s="31" t="s">
        <v>190</v>
      </c>
      <c r="G457" s="32">
        <v>301.33</v>
      </c>
      <c r="H457" s="33">
        <v>0</v>
      </c>
      <c r="I457" s="34">
        <f>ROUND(ROUND(H457,2)*ROUND(G457,3),2)</f>
      </c>
      <c r="O457">
        <f>(I457*21)/100</f>
      </c>
      <c r="P457" t="s">
        <v>22</v>
      </c>
    </row>
    <row r="458" spans="1:5" ht="12.75">
      <c r="A458" s="35" t="s">
        <v>48</v>
      </c>
      <c r="E458" s="36" t="s">
        <v>45</v>
      </c>
    </row>
    <row r="459" spans="1:5" ht="25.5">
      <c r="A459" s="37" t="s">
        <v>49</v>
      </c>
      <c r="E459" s="38" t="s">
        <v>2466</v>
      </c>
    </row>
    <row r="460" spans="1:5" ht="12.75">
      <c r="A460" t="s">
        <v>50</v>
      </c>
      <c r="E460" s="36" t="s">
        <v>45</v>
      </c>
    </row>
    <row r="461" spans="1:16" ht="12.75">
      <c r="A461" s="25" t="s">
        <v>43</v>
      </c>
      <c r="B461" s="29" t="s">
        <v>2467</v>
      </c>
      <c r="C461" s="29" t="s">
        <v>734</v>
      </c>
      <c r="D461" s="25" t="s">
        <v>45</v>
      </c>
      <c r="E461" s="30" t="s">
        <v>735</v>
      </c>
      <c r="F461" s="31" t="s">
        <v>190</v>
      </c>
      <c r="G461" s="32">
        <v>936.08</v>
      </c>
      <c r="H461" s="33">
        <v>0</v>
      </c>
      <c r="I461" s="34">
        <f>ROUND(ROUND(H461,2)*ROUND(G461,3),2)</f>
      </c>
      <c r="O461">
        <f>(I461*21)/100</f>
      </c>
      <c r="P461" t="s">
        <v>22</v>
      </c>
    </row>
    <row r="462" spans="1:5" ht="12.75">
      <c r="A462" s="35" t="s">
        <v>48</v>
      </c>
      <c r="E462" s="36" t="s">
        <v>45</v>
      </c>
    </row>
    <row r="463" spans="1:5" ht="25.5">
      <c r="A463" s="37" t="s">
        <v>49</v>
      </c>
      <c r="E463" s="38" t="s">
        <v>2468</v>
      </c>
    </row>
    <row r="464" spans="1:5" ht="12.75">
      <c r="A464" t="s">
        <v>50</v>
      </c>
      <c r="E464" s="36" t="s">
        <v>45</v>
      </c>
    </row>
    <row r="465" spans="1:16" ht="12.75">
      <c r="A465" s="25" t="s">
        <v>43</v>
      </c>
      <c r="B465" s="29" t="s">
        <v>2469</v>
      </c>
      <c r="C465" s="29" t="s">
        <v>738</v>
      </c>
      <c r="D465" s="25" t="s">
        <v>45</v>
      </c>
      <c r="E465" s="30" t="s">
        <v>739</v>
      </c>
      <c r="F465" s="31" t="s">
        <v>190</v>
      </c>
      <c r="G465" s="32">
        <v>19.522</v>
      </c>
      <c r="H465" s="33">
        <v>0</v>
      </c>
      <c r="I465" s="34">
        <f>ROUND(ROUND(H465,2)*ROUND(G465,3),2)</f>
      </c>
      <c r="O465">
        <f>(I465*21)/100</f>
      </c>
      <c r="P465" t="s">
        <v>22</v>
      </c>
    </row>
    <row r="466" spans="1:5" ht="12.75">
      <c r="A466" s="35" t="s">
        <v>48</v>
      </c>
      <c r="E466" s="36" t="s">
        <v>45</v>
      </c>
    </row>
    <row r="467" spans="1:5" ht="25.5">
      <c r="A467" s="37" t="s">
        <v>49</v>
      </c>
      <c r="E467" s="38" t="s">
        <v>2470</v>
      </c>
    </row>
    <row r="468" spans="1:5" ht="12.75">
      <c r="A468" t="s">
        <v>50</v>
      </c>
      <c r="E468" s="36" t="s">
        <v>45</v>
      </c>
    </row>
    <row r="469" spans="1:18" ht="12.75" customHeight="1">
      <c r="A469" s="6" t="s">
        <v>41</v>
      </c>
      <c r="B469" s="6"/>
      <c r="C469" s="40" t="s">
        <v>533</v>
      </c>
      <c r="D469" s="6"/>
      <c r="E469" s="27" t="s">
        <v>741</v>
      </c>
      <c r="F469" s="6"/>
      <c r="G469" s="6"/>
      <c r="H469" s="6"/>
      <c r="I469" s="41">
        <f>0+Q469</f>
      </c>
      <c r="O469">
        <f>0+R469</f>
      </c>
      <c r="Q469">
        <f>0+I470+I474</f>
      </c>
      <c r="R469">
        <f>0+O470+O474</f>
      </c>
    </row>
    <row r="470" spans="1:16" ht="12.75">
      <c r="A470" s="25" t="s">
        <v>43</v>
      </c>
      <c r="B470" s="29" t="s">
        <v>2471</v>
      </c>
      <c r="C470" s="29" t="s">
        <v>743</v>
      </c>
      <c r="D470" s="25" t="s">
        <v>45</v>
      </c>
      <c r="E470" s="30" t="s">
        <v>744</v>
      </c>
      <c r="F470" s="31" t="s">
        <v>76</v>
      </c>
      <c r="G470" s="32">
        <v>8.4</v>
      </c>
      <c r="H470" s="33">
        <v>0</v>
      </c>
      <c r="I470" s="34">
        <f>ROUND(ROUND(H470,2)*ROUND(G470,3),2)</f>
      </c>
      <c r="O470">
        <f>(I470*21)/100</f>
      </c>
      <c r="P470" t="s">
        <v>22</v>
      </c>
    </row>
    <row r="471" spans="1:5" ht="12.75">
      <c r="A471" s="35" t="s">
        <v>48</v>
      </c>
      <c r="E471" s="36" t="s">
        <v>45</v>
      </c>
    </row>
    <row r="472" spans="1:5" ht="25.5">
      <c r="A472" s="37" t="s">
        <v>49</v>
      </c>
      <c r="E472" s="38" t="s">
        <v>2472</v>
      </c>
    </row>
    <row r="473" spans="1:5" ht="12.75">
      <c r="A473" t="s">
        <v>50</v>
      </c>
      <c r="E473" s="36" t="s">
        <v>45</v>
      </c>
    </row>
    <row r="474" spans="1:16" ht="12.75">
      <c r="A474" s="25" t="s">
        <v>43</v>
      </c>
      <c r="B474" s="29" t="s">
        <v>2473</v>
      </c>
      <c r="C474" s="29" t="s">
        <v>747</v>
      </c>
      <c r="D474" s="25" t="s">
        <v>45</v>
      </c>
      <c r="E474" s="30" t="s">
        <v>748</v>
      </c>
      <c r="F474" s="31" t="s">
        <v>76</v>
      </c>
      <c r="G474" s="32">
        <v>8.4</v>
      </c>
      <c r="H474" s="33">
        <v>0</v>
      </c>
      <c r="I474" s="34">
        <f>ROUND(ROUND(H474,2)*ROUND(G474,3),2)</f>
      </c>
      <c r="O474">
        <f>(I474*21)/100</f>
      </c>
      <c r="P474" t="s">
        <v>22</v>
      </c>
    </row>
    <row r="475" spans="1:5" ht="12.75">
      <c r="A475" s="35" t="s">
        <v>48</v>
      </c>
      <c r="E475" s="36" t="s">
        <v>45</v>
      </c>
    </row>
    <row r="476" spans="1:5" ht="25.5">
      <c r="A476" s="37" t="s">
        <v>49</v>
      </c>
      <c r="E476" s="38" t="s">
        <v>2474</v>
      </c>
    </row>
    <row r="477" spans="1:5" ht="12.75">
      <c r="A477" t="s">
        <v>50</v>
      </c>
      <c r="E477" s="36" t="s">
        <v>45</v>
      </c>
    </row>
    <row r="478" spans="1:18" ht="12.75" customHeight="1">
      <c r="A478" s="6" t="s">
        <v>41</v>
      </c>
      <c r="B478" s="6"/>
      <c r="C478" s="40" t="s">
        <v>750</v>
      </c>
      <c r="D478" s="6"/>
      <c r="E478" s="27" t="s">
        <v>751</v>
      </c>
      <c r="F478" s="6"/>
      <c r="G478" s="6"/>
      <c r="H478" s="6"/>
      <c r="I478" s="41">
        <f>0+Q478</f>
      </c>
      <c r="O478">
        <f>0+R478</f>
      </c>
      <c r="Q478">
        <f>0+I479+I483+I487+I491+I495+I499+I503+I507+I511+I515+I519+I523+I527+I531+I535+I539+I543+I547+I551+I555+I559+I563+I567</f>
      </c>
      <c r="R478">
        <f>0+O479+O483+O487+O491+O495+O499+O503+O507+O511+O515+O519+O523+O527+O531+O535+O539+O543+O547+O551+O555+O559+O563+O567</f>
      </c>
    </row>
    <row r="479" spans="1:16" ht="25.5">
      <c r="A479" s="25" t="s">
        <v>43</v>
      </c>
      <c r="B479" s="29" t="s">
        <v>2475</v>
      </c>
      <c r="C479" s="29" t="s">
        <v>753</v>
      </c>
      <c r="D479" s="25" t="s">
        <v>45</v>
      </c>
      <c r="E479" s="30" t="s">
        <v>2476</v>
      </c>
      <c r="F479" s="31" t="s">
        <v>61</v>
      </c>
      <c r="G479" s="32">
        <v>2</v>
      </c>
      <c r="H479" s="33">
        <v>0</v>
      </c>
      <c r="I479" s="34">
        <f>ROUND(ROUND(H479,2)*ROUND(G479,3),2)</f>
      </c>
      <c r="O479">
        <f>(I479*21)/100</f>
      </c>
      <c r="P479" t="s">
        <v>22</v>
      </c>
    </row>
    <row r="480" spans="1:5" ht="12.75">
      <c r="A480" s="35" t="s">
        <v>48</v>
      </c>
      <c r="E480" s="36" t="s">
        <v>45</v>
      </c>
    </row>
    <row r="481" spans="1:5" ht="12.75">
      <c r="A481" s="37" t="s">
        <v>49</v>
      </c>
      <c r="E481" s="38" t="s">
        <v>45</v>
      </c>
    </row>
    <row r="482" spans="1:5" ht="12.75">
      <c r="A482" t="s">
        <v>50</v>
      </c>
      <c r="E482" s="36" t="s">
        <v>45</v>
      </c>
    </row>
    <row r="483" spans="1:16" ht="25.5">
      <c r="A483" s="25" t="s">
        <v>43</v>
      </c>
      <c r="B483" s="29" t="s">
        <v>2477</v>
      </c>
      <c r="C483" s="29" t="s">
        <v>756</v>
      </c>
      <c r="D483" s="25" t="s">
        <v>45</v>
      </c>
      <c r="E483" s="30" t="s">
        <v>2478</v>
      </c>
      <c r="F483" s="31" t="s">
        <v>61</v>
      </c>
      <c r="G483" s="32">
        <v>3</v>
      </c>
      <c r="H483" s="33">
        <v>0</v>
      </c>
      <c r="I483" s="34">
        <f>ROUND(ROUND(H483,2)*ROUND(G483,3),2)</f>
      </c>
      <c r="O483">
        <f>(I483*21)/100</f>
      </c>
      <c r="P483" t="s">
        <v>22</v>
      </c>
    </row>
    <row r="484" spans="1:5" ht="12.75">
      <c r="A484" s="35" t="s">
        <v>48</v>
      </c>
      <c r="E484" s="36" t="s">
        <v>45</v>
      </c>
    </row>
    <row r="485" spans="1:5" ht="12.75">
      <c r="A485" s="37" t="s">
        <v>49</v>
      </c>
      <c r="E485" s="38" t="s">
        <v>45</v>
      </c>
    </row>
    <row r="486" spans="1:5" ht="12.75">
      <c r="A486" t="s">
        <v>50</v>
      </c>
      <c r="E486" s="36" t="s">
        <v>45</v>
      </c>
    </row>
    <row r="487" spans="1:16" ht="25.5">
      <c r="A487" s="25" t="s">
        <v>43</v>
      </c>
      <c r="B487" s="29" t="s">
        <v>2479</v>
      </c>
      <c r="C487" s="29" t="s">
        <v>759</v>
      </c>
      <c r="D487" s="25" t="s">
        <v>45</v>
      </c>
      <c r="E487" s="30" t="s">
        <v>2480</v>
      </c>
      <c r="F487" s="31" t="s">
        <v>61</v>
      </c>
      <c r="G487" s="32">
        <v>7</v>
      </c>
      <c r="H487" s="33">
        <v>0</v>
      </c>
      <c r="I487" s="34">
        <f>ROUND(ROUND(H487,2)*ROUND(G487,3),2)</f>
      </c>
      <c r="O487">
        <f>(I487*21)/100</f>
      </c>
      <c r="P487" t="s">
        <v>22</v>
      </c>
    </row>
    <row r="488" spans="1:5" ht="12.75">
      <c r="A488" s="35" t="s">
        <v>48</v>
      </c>
      <c r="E488" s="36" t="s">
        <v>45</v>
      </c>
    </row>
    <row r="489" spans="1:5" ht="12.75">
      <c r="A489" s="37" t="s">
        <v>49</v>
      </c>
      <c r="E489" s="38" t="s">
        <v>45</v>
      </c>
    </row>
    <row r="490" spans="1:5" ht="12.75">
      <c r="A490" t="s">
        <v>50</v>
      </c>
      <c r="E490" s="36" t="s">
        <v>45</v>
      </c>
    </row>
    <row r="491" spans="1:16" ht="25.5">
      <c r="A491" s="25" t="s">
        <v>43</v>
      </c>
      <c r="B491" s="29" t="s">
        <v>2481</v>
      </c>
      <c r="C491" s="29" t="s">
        <v>762</v>
      </c>
      <c r="D491" s="25" t="s">
        <v>45</v>
      </c>
      <c r="E491" s="30" t="s">
        <v>2482</v>
      </c>
      <c r="F491" s="31" t="s">
        <v>61</v>
      </c>
      <c r="G491" s="32">
        <v>2</v>
      </c>
      <c r="H491" s="33">
        <v>0</v>
      </c>
      <c r="I491" s="34">
        <f>ROUND(ROUND(H491,2)*ROUND(G491,3),2)</f>
      </c>
      <c r="O491">
        <f>(I491*21)/100</f>
      </c>
      <c r="P491" t="s">
        <v>22</v>
      </c>
    </row>
    <row r="492" spans="1:5" ht="12.75">
      <c r="A492" s="35" t="s">
        <v>48</v>
      </c>
      <c r="E492" s="36" t="s">
        <v>45</v>
      </c>
    </row>
    <row r="493" spans="1:5" ht="12.75">
      <c r="A493" s="37" t="s">
        <v>49</v>
      </c>
      <c r="E493" s="38" t="s">
        <v>45</v>
      </c>
    </row>
    <row r="494" spans="1:5" ht="12.75">
      <c r="A494" t="s">
        <v>50</v>
      </c>
      <c r="E494" s="36" t="s">
        <v>45</v>
      </c>
    </row>
    <row r="495" spans="1:16" ht="25.5">
      <c r="A495" s="25" t="s">
        <v>43</v>
      </c>
      <c r="B495" s="29" t="s">
        <v>2483</v>
      </c>
      <c r="C495" s="29" t="s">
        <v>765</v>
      </c>
      <c r="D495" s="25" t="s">
        <v>45</v>
      </c>
      <c r="E495" s="30" t="s">
        <v>766</v>
      </c>
      <c r="F495" s="31" t="s">
        <v>190</v>
      </c>
      <c r="G495" s="32">
        <v>436.395</v>
      </c>
      <c r="H495" s="33">
        <v>0</v>
      </c>
      <c r="I495" s="34">
        <f>ROUND(ROUND(H495,2)*ROUND(G495,3),2)</f>
      </c>
      <c r="O495">
        <f>(I495*21)/100</f>
      </c>
      <c r="P495" t="s">
        <v>22</v>
      </c>
    </row>
    <row r="496" spans="1:5" ht="12.75">
      <c r="A496" s="35" t="s">
        <v>48</v>
      </c>
      <c r="E496" s="36" t="s">
        <v>45</v>
      </c>
    </row>
    <row r="497" spans="1:5" ht="25.5">
      <c r="A497" s="37" t="s">
        <v>49</v>
      </c>
      <c r="E497" s="38" t="s">
        <v>2484</v>
      </c>
    </row>
    <row r="498" spans="1:5" ht="12.75">
      <c r="A498" t="s">
        <v>50</v>
      </c>
      <c r="E498" s="36" t="s">
        <v>45</v>
      </c>
    </row>
    <row r="499" spans="1:16" ht="12.75">
      <c r="A499" s="25" t="s">
        <v>43</v>
      </c>
      <c r="B499" s="29" t="s">
        <v>2485</v>
      </c>
      <c r="C499" s="29" t="s">
        <v>769</v>
      </c>
      <c r="D499" s="25" t="s">
        <v>45</v>
      </c>
      <c r="E499" s="30" t="s">
        <v>770</v>
      </c>
      <c r="F499" s="31" t="s">
        <v>190</v>
      </c>
      <c r="G499" s="32">
        <v>6.67</v>
      </c>
      <c r="H499" s="33">
        <v>0</v>
      </c>
      <c r="I499" s="34">
        <f>ROUND(ROUND(H499,2)*ROUND(G499,3),2)</f>
      </c>
      <c r="O499">
        <f>(I499*21)/100</f>
      </c>
      <c r="P499" t="s">
        <v>22</v>
      </c>
    </row>
    <row r="500" spans="1:5" ht="12.75">
      <c r="A500" s="35" t="s">
        <v>48</v>
      </c>
      <c r="E500" s="36" t="s">
        <v>45</v>
      </c>
    </row>
    <row r="501" spans="1:5" ht="12.75">
      <c r="A501" s="37" t="s">
        <v>49</v>
      </c>
      <c r="E501" s="38" t="s">
        <v>2486</v>
      </c>
    </row>
    <row r="502" spans="1:5" ht="12.75">
      <c r="A502" t="s">
        <v>50</v>
      </c>
      <c r="E502" s="36" t="s">
        <v>772</v>
      </c>
    </row>
    <row r="503" spans="1:16" ht="12.75">
      <c r="A503" s="25" t="s">
        <v>43</v>
      </c>
      <c r="B503" s="29" t="s">
        <v>2487</v>
      </c>
      <c r="C503" s="29" t="s">
        <v>774</v>
      </c>
      <c r="D503" s="25" t="s">
        <v>45</v>
      </c>
      <c r="E503" s="30" t="s">
        <v>775</v>
      </c>
      <c r="F503" s="31" t="s">
        <v>190</v>
      </c>
      <c r="G503" s="32">
        <v>300.949</v>
      </c>
      <c r="H503" s="33">
        <v>0</v>
      </c>
      <c r="I503" s="34">
        <f>ROUND(ROUND(H503,2)*ROUND(G503,3),2)</f>
      </c>
      <c r="O503">
        <f>(I503*21)/100</f>
      </c>
      <c r="P503" t="s">
        <v>22</v>
      </c>
    </row>
    <row r="504" spans="1:5" ht="12.75">
      <c r="A504" s="35" t="s">
        <v>48</v>
      </c>
      <c r="E504" s="36" t="s">
        <v>45</v>
      </c>
    </row>
    <row r="505" spans="1:5" ht="127.5">
      <c r="A505" s="37" t="s">
        <v>49</v>
      </c>
      <c r="E505" s="38" t="s">
        <v>2488</v>
      </c>
    </row>
    <row r="506" spans="1:5" ht="12.75">
      <c r="A506" t="s">
        <v>50</v>
      </c>
      <c r="E506" s="36" t="s">
        <v>772</v>
      </c>
    </row>
    <row r="507" spans="1:16" ht="12.75">
      <c r="A507" s="25" t="s">
        <v>43</v>
      </c>
      <c r="B507" s="29" t="s">
        <v>2489</v>
      </c>
      <c r="C507" s="29" t="s">
        <v>778</v>
      </c>
      <c r="D507" s="25" t="s">
        <v>45</v>
      </c>
      <c r="E507" s="30" t="s">
        <v>779</v>
      </c>
      <c r="F507" s="31" t="s">
        <v>190</v>
      </c>
      <c r="G507" s="32">
        <v>379.474</v>
      </c>
      <c r="H507" s="33">
        <v>0</v>
      </c>
      <c r="I507" s="34">
        <f>ROUND(ROUND(H507,2)*ROUND(G507,3),2)</f>
      </c>
      <c r="O507">
        <f>(I507*21)/100</f>
      </c>
      <c r="P507" t="s">
        <v>22</v>
      </c>
    </row>
    <row r="508" spans="1:5" ht="12.75">
      <c r="A508" s="35" t="s">
        <v>48</v>
      </c>
      <c r="E508" s="36" t="s">
        <v>45</v>
      </c>
    </row>
    <row r="509" spans="1:5" ht="12.75">
      <c r="A509" s="37" t="s">
        <v>49</v>
      </c>
      <c r="E509" s="38" t="s">
        <v>2490</v>
      </c>
    </row>
    <row r="510" spans="1:5" ht="12.75">
      <c r="A510" t="s">
        <v>50</v>
      </c>
      <c r="E510" s="36" t="s">
        <v>45</v>
      </c>
    </row>
    <row r="511" spans="1:16" ht="12.75">
      <c r="A511" s="25" t="s">
        <v>43</v>
      </c>
      <c r="B511" s="29" t="s">
        <v>2491</v>
      </c>
      <c r="C511" s="29" t="s">
        <v>782</v>
      </c>
      <c r="D511" s="25" t="s">
        <v>45</v>
      </c>
      <c r="E511" s="30" t="s">
        <v>783</v>
      </c>
      <c r="F511" s="31" t="s">
        <v>190</v>
      </c>
      <c r="G511" s="32">
        <v>6.67</v>
      </c>
      <c r="H511" s="33">
        <v>0</v>
      </c>
      <c r="I511" s="34">
        <f>ROUND(ROUND(H511,2)*ROUND(G511,3),2)</f>
      </c>
      <c r="O511">
        <f>(I511*21)/100</f>
      </c>
      <c r="P511" t="s">
        <v>22</v>
      </c>
    </row>
    <row r="512" spans="1:5" ht="12.75">
      <c r="A512" s="35" t="s">
        <v>48</v>
      </c>
      <c r="E512" s="36" t="s">
        <v>45</v>
      </c>
    </row>
    <row r="513" spans="1:5" ht="12.75">
      <c r="A513" s="37" t="s">
        <v>49</v>
      </c>
      <c r="E513" s="38" t="s">
        <v>2486</v>
      </c>
    </row>
    <row r="514" spans="1:5" ht="12.75">
      <c r="A514" t="s">
        <v>50</v>
      </c>
      <c r="E514" s="36" t="s">
        <v>784</v>
      </c>
    </row>
    <row r="515" spans="1:16" ht="12.75">
      <c r="A515" s="25" t="s">
        <v>43</v>
      </c>
      <c r="B515" s="29" t="s">
        <v>2492</v>
      </c>
      <c r="C515" s="29" t="s">
        <v>786</v>
      </c>
      <c r="D515" s="25" t="s">
        <v>45</v>
      </c>
      <c r="E515" s="30" t="s">
        <v>783</v>
      </c>
      <c r="F515" s="31" t="s">
        <v>190</v>
      </c>
      <c r="G515" s="32">
        <v>379.474</v>
      </c>
      <c r="H515" s="33">
        <v>0</v>
      </c>
      <c r="I515" s="34">
        <f>ROUND(ROUND(H515,2)*ROUND(G515,3),2)</f>
      </c>
      <c r="O515">
        <f>(I515*21)/100</f>
      </c>
      <c r="P515" t="s">
        <v>22</v>
      </c>
    </row>
    <row r="516" spans="1:5" ht="12.75">
      <c r="A516" s="35" t="s">
        <v>48</v>
      </c>
      <c r="E516" s="36" t="s">
        <v>45</v>
      </c>
    </row>
    <row r="517" spans="1:5" ht="12.75">
      <c r="A517" s="37" t="s">
        <v>49</v>
      </c>
      <c r="E517" s="38" t="s">
        <v>2490</v>
      </c>
    </row>
    <row r="518" spans="1:5" ht="12.75">
      <c r="A518" t="s">
        <v>50</v>
      </c>
      <c r="E518" s="36" t="s">
        <v>787</v>
      </c>
    </row>
    <row r="519" spans="1:16" ht="12.75">
      <c r="A519" s="25" t="s">
        <v>43</v>
      </c>
      <c r="B519" s="29" t="s">
        <v>2493</v>
      </c>
      <c r="C519" s="29" t="s">
        <v>789</v>
      </c>
      <c r="D519" s="25" t="s">
        <v>45</v>
      </c>
      <c r="E519" s="30" t="s">
        <v>790</v>
      </c>
      <c r="F519" s="31" t="s">
        <v>190</v>
      </c>
      <c r="G519" s="32">
        <v>300.949</v>
      </c>
      <c r="H519" s="33">
        <v>0</v>
      </c>
      <c r="I519" s="34">
        <f>ROUND(ROUND(H519,2)*ROUND(G519,3),2)</f>
      </c>
      <c r="O519">
        <f>(I519*21)/100</f>
      </c>
      <c r="P519" t="s">
        <v>22</v>
      </c>
    </row>
    <row r="520" spans="1:5" ht="12.75">
      <c r="A520" s="35" t="s">
        <v>48</v>
      </c>
      <c r="E520" s="36" t="s">
        <v>45</v>
      </c>
    </row>
    <row r="521" spans="1:5" ht="127.5">
      <c r="A521" s="37" t="s">
        <v>49</v>
      </c>
      <c r="E521" s="38" t="s">
        <v>2494</v>
      </c>
    </row>
    <row r="522" spans="1:5" ht="12.75">
      <c r="A522" t="s">
        <v>50</v>
      </c>
      <c r="E522" s="36" t="s">
        <v>791</v>
      </c>
    </row>
    <row r="523" spans="1:16" ht="12.75">
      <c r="A523" s="25" t="s">
        <v>43</v>
      </c>
      <c r="B523" s="29" t="s">
        <v>2495</v>
      </c>
      <c r="C523" s="29" t="s">
        <v>793</v>
      </c>
      <c r="D523" s="25" t="s">
        <v>45</v>
      </c>
      <c r="E523" s="30" t="s">
        <v>790</v>
      </c>
      <c r="F523" s="31" t="s">
        <v>190</v>
      </c>
      <c r="G523" s="32">
        <v>300.949</v>
      </c>
      <c r="H523" s="33">
        <v>0</v>
      </c>
      <c r="I523" s="34">
        <f>ROUND(ROUND(H523,2)*ROUND(G523,3),2)</f>
      </c>
      <c r="O523">
        <f>(I523*21)/100</f>
      </c>
      <c r="P523" t="s">
        <v>22</v>
      </c>
    </row>
    <row r="524" spans="1:5" ht="12.75">
      <c r="A524" s="35" t="s">
        <v>48</v>
      </c>
      <c r="E524" s="36" t="s">
        <v>45</v>
      </c>
    </row>
    <row r="525" spans="1:5" ht="127.5">
      <c r="A525" s="37" t="s">
        <v>49</v>
      </c>
      <c r="E525" s="38" t="s">
        <v>2494</v>
      </c>
    </row>
    <row r="526" spans="1:5" ht="12.75">
      <c r="A526" t="s">
        <v>50</v>
      </c>
      <c r="E526" s="36" t="s">
        <v>794</v>
      </c>
    </row>
    <row r="527" spans="1:16" ht="12.75">
      <c r="A527" s="25" t="s">
        <v>43</v>
      </c>
      <c r="B527" s="29" t="s">
        <v>2496</v>
      </c>
      <c r="C527" s="29" t="s">
        <v>796</v>
      </c>
      <c r="D527" s="25" t="s">
        <v>45</v>
      </c>
      <c r="E527" s="30" t="s">
        <v>797</v>
      </c>
      <c r="F527" s="31" t="s">
        <v>190</v>
      </c>
      <c r="G527" s="32">
        <v>6.67</v>
      </c>
      <c r="H527" s="33">
        <v>0</v>
      </c>
      <c r="I527" s="34">
        <f>ROUND(ROUND(H527,2)*ROUND(G527,3),2)</f>
      </c>
      <c r="O527">
        <f>(I527*21)/100</f>
      </c>
      <c r="P527" t="s">
        <v>22</v>
      </c>
    </row>
    <row r="528" spans="1:5" ht="12.75">
      <c r="A528" s="35" t="s">
        <v>48</v>
      </c>
      <c r="E528" s="36" t="s">
        <v>45</v>
      </c>
    </row>
    <row r="529" spans="1:5" ht="12.75">
      <c r="A529" s="37" t="s">
        <v>49</v>
      </c>
      <c r="E529" s="38" t="s">
        <v>2486</v>
      </c>
    </row>
    <row r="530" spans="1:5" ht="12.75">
      <c r="A530" t="s">
        <v>50</v>
      </c>
      <c r="E530" s="36" t="s">
        <v>798</v>
      </c>
    </row>
    <row r="531" spans="1:16" ht="12.75">
      <c r="A531" s="25" t="s">
        <v>43</v>
      </c>
      <c r="B531" s="29" t="s">
        <v>2497</v>
      </c>
      <c r="C531" s="29" t="s">
        <v>800</v>
      </c>
      <c r="D531" s="25" t="s">
        <v>45</v>
      </c>
      <c r="E531" s="30" t="s">
        <v>801</v>
      </c>
      <c r="F531" s="31" t="s">
        <v>190</v>
      </c>
      <c r="G531" s="32">
        <v>2.997</v>
      </c>
      <c r="H531" s="33">
        <v>0</v>
      </c>
      <c r="I531" s="34">
        <f>ROUND(ROUND(H531,2)*ROUND(G531,3),2)</f>
      </c>
      <c r="O531">
        <f>(I531*21)/100</f>
      </c>
      <c r="P531" t="s">
        <v>22</v>
      </c>
    </row>
    <row r="532" spans="1:5" ht="12.75">
      <c r="A532" s="35" t="s">
        <v>48</v>
      </c>
      <c r="E532" s="36" t="s">
        <v>45</v>
      </c>
    </row>
    <row r="533" spans="1:5" ht="25.5">
      <c r="A533" s="37" t="s">
        <v>49</v>
      </c>
      <c r="E533" s="38" t="s">
        <v>2498</v>
      </c>
    </row>
    <row r="534" spans="1:5" ht="12.75">
      <c r="A534" t="s">
        <v>50</v>
      </c>
      <c r="E534" s="36" t="s">
        <v>803</v>
      </c>
    </row>
    <row r="535" spans="1:16" ht="12.75">
      <c r="A535" s="25" t="s">
        <v>43</v>
      </c>
      <c r="B535" s="29" t="s">
        <v>2499</v>
      </c>
      <c r="C535" s="29" t="s">
        <v>805</v>
      </c>
      <c r="D535" s="25" t="s">
        <v>45</v>
      </c>
      <c r="E535" s="30" t="s">
        <v>806</v>
      </c>
      <c r="F535" s="31" t="s">
        <v>190</v>
      </c>
      <c r="G535" s="32">
        <v>6.67</v>
      </c>
      <c r="H535" s="33">
        <v>0</v>
      </c>
      <c r="I535" s="34">
        <f>ROUND(ROUND(H535,2)*ROUND(G535,3),2)</f>
      </c>
      <c r="O535">
        <f>(I535*21)/100</f>
      </c>
      <c r="P535" t="s">
        <v>22</v>
      </c>
    </row>
    <row r="536" spans="1:5" ht="12.75">
      <c r="A536" s="35" t="s">
        <v>48</v>
      </c>
      <c r="E536" s="36" t="s">
        <v>45</v>
      </c>
    </row>
    <row r="537" spans="1:5" ht="12.75">
      <c r="A537" s="37" t="s">
        <v>49</v>
      </c>
      <c r="E537" s="38" t="s">
        <v>2486</v>
      </c>
    </row>
    <row r="538" spans="1:5" ht="12.75">
      <c r="A538" t="s">
        <v>50</v>
      </c>
      <c r="E538" s="36" t="s">
        <v>807</v>
      </c>
    </row>
    <row r="539" spans="1:16" ht="12.75">
      <c r="A539" s="25" t="s">
        <v>43</v>
      </c>
      <c r="B539" s="29" t="s">
        <v>2500</v>
      </c>
      <c r="C539" s="29" t="s">
        <v>805</v>
      </c>
      <c r="D539" s="25" t="s">
        <v>14</v>
      </c>
      <c r="E539" s="30" t="s">
        <v>809</v>
      </c>
      <c r="F539" s="31" t="s">
        <v>190</v>
      </c>
      <c r="G539" s="32">
        <v>379.474</v>
      </c>
      <c r="H539" s="33">
        <v>0</v>
      </c>
      <c r="I539" s="34">
        <f>ROUND(ROUND(H539,2)*ROUND(G539,3),2)</f>
      </c>
      <c r="O539">
        <f>(I539*21)/100</f>
      </c>
      <c r="P539" t="s">
        <v>22</v>
      </c>
    </row>
    <row r="540" spans="1:5" ht="12.75">
      <c r="A540" s="35" t="s">
        <v>48</v>
      </c>
      <c r="E540" s="36" t="s">
        <v>45</v>
      </c>
    </row>
    <row r="541" spans="1:5" ht="12.75">
      <c r="A541" s="37" t="s">
        <v>49</v>
      </c>
      <c r="E541" s="38" t="s">
        <v>2490</v>
      </c>
    </row>
    <row r="542" spans="1:5" ht="12.75">
      <c r="A542" t="s">
        <v>50</v>
      </c>
      <c r="E542" s="36" t="s">
        <v>810</v>
      </c>
    </row>
    <row r="543" spans="1:16" ht="12.75">
      <c r="A543" s="25" t="s">
        <v>43</v>
      </c>
      <c r="B543" s="29" t="s">
        <v>2501</v>
      </c>
      <c r="C543" s="29" t="s">
        <v>812</v>
      </c>
      <c r="D543" s="25" t="s">
        <v>45</v>
      </c>
      <c r="E543" s="30" t="s">
        <v>813</v>
      </c>
      <c r="F543" s="31" t="s">
        <v>190</v>
      </c>
      <c r="G543" s="32">
        <v>379.474</v>
      </c>
      <c r="H543" s="33">
        <v>0</v>
      </c>
      <c r="I543" s="34">
        <f>ROUND(ROUND(H543,2)*ROUND(G543,3),2)</f>
      </c>
      <c r="O543">
        <f>(I543*21)/100</f>
      </c>
      <c r="P543" t="s">
        <v>22</v>
      </c>
    </row>
    <row r="544" spans="1:5" ht="12.75">
      <c r="A544" s="35" t="s">
        <v>48</v>
      </c>
      <c r="E544" s="36" t="s">
        <v>45</v>
      </c>
    </row>
    <row r="545" spans="1:5" ht="12.75">
      <c r="A545" s="37" t="s">
        <v>49</v>
      </c>
      <c r="E545" s="38" t="s">
        <v>2490</v>
      </c>
    </row>
    <row r="546" spans="1:5" ht="12.75">
      <c r="A546" t="s">
        <v>50</v>
      </c>
      <c r="E546" s="36" t="s">
        <v>810</v>
      </c>
    </row>
    <row r="547" spans="1:16" ht="12.75">
      <c r="A547" s="25" t="s">
        <v>43</v>
      </c>
      <c r="B547" s="29" t="s">
        <v>2502</v>
      </c>
      <c r="C547" s="29" t="s">
        <v>812</v>
      </c>
      <c r="D547" s="25" t="s">
        <v>14</v>
      </c>
      <c r="E547" s="30" t="s">
        <v>815</v>
      </c>
      <c r="F547" s="31" t="s">
        <v>190</v>
      </c>
      <c r="G547" s="32">
        <v>6.67</v>
      </c>
      <c r="H547" s="33">
        <v>0</v>
      </c>
      <c r="I547" s="34">
        <f>ROUND(ROUND(H547,2)*ROUND(G547,3),2)</f>
      </c>
      <c r="O547">
        <f>(I547*21)/100</f>
      </c>
      <c r="P547" t="s">
        <v>22</v>
      </c>
    </row>
    <row r="548" spans="1:5" ht="12.75">
      <c r="A548" s="35" t="s">
        <v>48</v>
      </c>
      <c r="E548" s="36" t="s">
        <v>45</v>
      </c>
    </row>
    <row r="549" spans="1:5" ht="12.75">
      <c r="A549" s="37" t="s">
        <v>49</v>
      </c>
      <c r="E549" s="38" t="s">
        <v>2486</v>
      </c>
    </row>
    <row r="550" spans="1:5" ht="12.75">
      <c r="A550" t="s">
        <v>50</v>
      </c>
      <c r="E550" s="36" t="s">
        <v>807</v>
      </c>
    </row>
    <row r="551" spans="1:16" ht="12.75">
      <c r="A551" s="25" t="s">
        <v>43</v>
      </c>
      <c r="B551" s="29" t="s">
        <v>2503</v>
      </c>
      <c r="C551" s="29" t="s">
        <v>817</v>
      </c>
      <c r="D551" s="25" t="s">
        <v>45</v>
      </c>
      <c r="E551" s="30" t="s">
        <v>818</v>
      </c>
      <c r="F551" s="31" t="s">
        <v>190</v>
      </c>
      <c r="G551" s="32">
        <v>390.525</v>
      </c>
      <c r="H551" s="33">
        <v>0</v>
      </c>
      <c r="I551" s="34">
        <f>ROUND(ROUND(H551,2)*ROUND(G551,3),2)</f>
      </c>
      <c r="O551">
        <f>(I551*21)/100</f>
      </c>
      <c r="P551" t="s">
        <v>22</v>
      </c>
    </row>
    <row r="552" spans="1:5" ht="12.75">
      <c r="A552" s="35" t="s">
        <v>48</v>
      </c>
      <c r="E552" s="36" t="s">
        <v>45</v>
      </c>
    </row>
    <row r="553" spans="1:5" ht="409.5">
      <c r="A553" s="37" t="s">
        <v>49</v>
      </c>
      <c r="E553" s="38" t="s">
        <v>2504</v>
      </c>
    </row>
    <row r="554" spans="1:5" ht="12.75">
      <c r="A554" t="s">
        <v>50</v>
      </c>
      <c r="E554" s="36" t="s">
        <v>45</v>
      </c>
    </row>
    <row r="555" spans="1:16" ht="12.75">
      <c r="A555" s="25" t="s">
        <v>43</v>
      </c>
      <c r="B555" s="29" t="s">
        <v>2505</v>
      </c>
      <c r="C555" s="29" t="s">
        <v>821</v>
      </c>
      <c r="D555" s="25" t="s">
        <v>45</v>
      </c>
      <c r="E555" s="30" t="s">
        <v>822</v>
      </c>
      <c r="F555" s="31" t="s">
        <v>61</v>
      </c>
      <c r="G555" s="32">
        <v>14</v>
      </c>
      <c r="H555" s="33">
        <v>0</v>
      </c>
      <c r="I555" s="34">
        <f>ROUND(ROUND(H555,2)*ROUND(G555,3),2)</f>
      </c>
      <c r="O555">
        <f>(I555*21)/100</f>
      </c>
      <c r="P555" t="s">
        <v>22</v>
      </c>
    </row>
    <row r="556" spans="1:5" ht="12.75">
      <c r="A556" s="35" t="s">
        <v>48</v>
      </c>
      <c r="E556" s="36" t="s">
        <v>45</v>
      </c>
    </row>
    <row r="557" spans="1:5" ht="25.5">
      <c r="A557" s="37" t="s">
        <v>49</v>
      </c>
      <c r="E557" s="38" t="s">
        <v>2506</v>
      </c>
    </row>
    <row r="558" spans="1:5" ht="12.75">
      <c r="A558" t="s">
        <v>50</v>
      </c>
      <c r="E558" s="36" t="s">
        <v>45</v>
      </c>
    </row>
    <row r="559" spans="1:16" ht="12.75">
      <c r="A559" s="25" t="s">
        <v>43</v>
      </c>
      <c r="B559" s="29" t="s">
        <v>2507</v>
      </c>
      <c r="C559" s="29" t="s">
        <v>825</v>
      </c>
      <c r="D559" s="25" t="s">
        <v>45</v>
      </c>
      <c r="E559" s="30" t="s">
        <v>826</v>
      </c>
      <c r="F559" s="31" t="s">
        <v>190</v>
      </c>
      <c r="G559" s="32">
        <v>6.67</v>
      </c>
      <c r="H559" s="33">
        <v>0</v>
      </c>
      <c r="I559" s="34">
        <f>ROUND(ROUND(H559,2)*ROUND(G559,3),2)</f>
      </c>
      <c r="O559">
        <f>(I559*21)/100</f>
      </c>
      <c r="P559" t="s">
        <v>22</v>
      </c>
    </row>
    <row r="560" spans="1:5" ht="12.75">
      <c r="A560" s="35" t="s">
        <v>48</v>
      </c>
      <c r="E560" s="36" t="s">
        <v>45</v>
      </c>
    </row>
    <row r="561" spans="1:5" ht="12.75">
      <c r="A561" s="37" t="s">
        <v>49</v>
      </c>
      <c r="E561" s="38" t="s">
        <v>2486</v>
      </c>
    </row>
    <row r="562" spans="1:5" ht="12.75">
      <c r="A562" t="s">
        <v>50</v>
      </c>
      <c r="E562" s="36" t="s">
        <v>827</v>
      </c>
    </row>
    <row r="563" spans="1:16" ht="12.75">
      <c r="A563" s="25" t="s">
        <v>43</v>
      </c>
      <c r="B563" s="29" t="s">
        <v>2508</v>
      </c>
      <c r="C563" s="29" t="s">
        <v>829</v>
      </c>
      <c r="D563" s="25" t="s">
        <v>45</v>
      </c>
      <c r="E563" s="30" t="s">
        <v>830</v>
      </c>
      <c r="F563" s="31" t="s">
        <v>190</v>
      </c>
      <c r="G563" s="32">
        <v>2.997</v>
      </c>
      <c r="H563" s="33">
        <v>0</v>
      </c>
      <c r="I563" s="34">
        <f>ROUND(ROUND(H563,2)*ROUND(G563,3),2)</f>
      </c>
      <c r="O563">
        <f>(I563*21)/100</f>
      </c>
      <c r="P563" t="s">
        <v>22</v>
      </c>
    </row>
    <row r="564" spans="1:5" ht="12.75">
      <c r="A564" s="35" t="s">
        <v>48</v>
      </c>
      <c r="E564" s="36" t="s">
        <v>45</v>
      </c>
    </row>
    <row r="565" spans="1:5" ht="25.5">
      <c r="A565" s="37" t="s">
        <v>49</v>
      </c>
      <c r="E565" s="38" t="s">
        <v>2498</v>
      </c>
    </row>
    <row r="566" spans="1:5" ht="12.75">
      <c r="A566" t="s">
        <v>50</v>
      </c>
      <c r="E566" s="36" t="s">
        <v>831</v>
      </c>
    </row>
    <row r="567" spans="1:16" ht="12.75">
      <c r="A567" s="25" t="s">
        <v>43</v>
      </c>
      <c r="B567" s="29" t="s">
        <v>2509</v>
      </c>
      <c r="C567" s="29" t="s">
        <v>833</v>
      </c>
      <c r="D567" s="25" t="s">
        <v>45</v>
      </c>
      <c r="E567" s="30" t="s">
        <v>834</v>
      </c>
      <c r="F567" s="31" t="s">
        <v>835</v>
      </c>
      <c r="G567" s="32">
        <v>0</v>
      </c>
      <c r="H567" s="33">
        <v>0</v>
      </c>
      <c r="I567" s="34">
        <f>ROUND(ROUND(H567,2)*ROUND(G567,3),2)</f>
      </c>
      <c r="O567">
        <f>(I567*21)/100</f>
      </c>
      <c r="P567" t="s">
        <v>22</v>
      </c>
    </row>
    <row r="568" spans="1:5" ht="12.75">
      <c r="A568" s="35" t="s">
        <v>48</v>
      </c>
      <c r="E568" s="36" t="s">
        <v>45</v>
      </c>
    </row>
    <row r="569" spans="1:5" ht="12.75">
      <c r="A569" s="37" t="s">
        <v>49</v>
      </c>
      <c r="E569" s="38" t="s">
        <v>45</v>
      </c>
    </row>
    <row r="570" spans="1:5" ht="12.75">
      <c r="A570" t="s">
        <v>50</v>
      </c>
      <c r="E570" s="36" t="s">
        <v>45</v>
      </c>
    </row>
    <row r="571" spans="1:18" ht="12.75" customHeight="1">
      <c r="A571" s="6" t="s">
        <v>41</v>
      </c>
      <c r="B571" s="6"/>
      <c r="C571" s="40" t="s">
        <v>836</v>
      </c>
      <c r="D571" s="6"/>
      <c r="E571" s="27" t="s">
        <v>837</v>
      </c>
      <c r="F571" s="6"/>
      <c r="G571" s="6"/>
      <c r="H571" s="6"/>
      <c r="I571" s="41">
        <f>0+Q571</f>
      </c>
      <c r="O571">
        <f>0+R571</f>
      </c>
      <c r="Q571">
        <f>0+I572+I576+I580+I584+I588+I592+I596+I600+I604+I608+I612+I616+I620+I624+I628+I632+I636+I640+I644</f>
      </c>
      <c r="R571">
        <f>0+O572+O576+O580+O584+O588+O592+O596+O600+O604+O608+O612+O616+O620+O624+O628+O632+O636+O640+O644</f>
      </c>
    </row>
    <row r="572" spans="1:16" ht="12.75">
      <c r="A572" s="25" t="s">
        <v>43</v>
      </c>
      <c r="B572" s="29" t="s">
        <v>2510</v>
      </c>
      <c r="C572" s="29" t="s">
        <v>839</v>
      </c>
      <c r="D572" s="25" t="s">
        <v>45</v>
      </c>
      <c r="E572" s="30" t="s">
        <v>840</v>
      </c>
      <c r="F572" s="31" t="s">
        <v>47</v>
      </c>
      <c r="G572" s="32">
        <v>1.998</v>
      </c>
      <c r="H572" s="33">
        <v>0</v>
      </c>
      <c r="I572" s="34">
        <f>ROUND(ROUND(H572,2)*ROUND(G572,3),2)</f>
      </c>
      <c r="O572">
        <f>(I572*21)/100</f>
      </c>
      <c r="P572" t="s">
        <v>22</v>
      </c>
    </row>
    <row r="573" spans="1:5" ht="12.75">
      <c r="A573" s="35" t="s">
        <v>48</v>
      </c>
      <c r="E573" s="36" t="s">
        <v>45</v>
      </c>
    </row>
    <row r="574" spans="1:5" ht="12.75">
      <c r="A574" s="37" t="s">
        <v>49</v>
      </c>
      <c r="E574" s="38" t="s">
        <v>2511</v>
      </c>
    </row>
    <row r="575" spans="1:5" ht="12.75">
      <c r="A575" t="s">
        <v>50</v>
      </c>
      <c r="E575" s="36" t="s">
        <v>45</v>
      </c>
    </row>
    <row r="576" spans="1:16" ht="12.75">
      <c r="A576" s="25" t="s">
        <v>43</v>
      </c>
      <c r="B576" s="29" t="s">
        <v>2512</v>
      </c>
      <c r="C576" s="29" t="s">
        <v>2022</v>
      </c>
      <c r="D576" s="25" t="s">
        <v>45</v>
      </c>
      <c r="E576" s="30" t="s">
        <v>2023</v>
      </c>
      <c r="F576" s="31" t="s">
        <v>190</v>
      </c>
      <c r="G576" s="32">
        <v>373.334</v>
      </c>
      <c r="H576" s="33">
        <v>0</v>
      </c>
      <c r="I576" s="34">
        <f>ROUND(ROUND(H576,2)*ROUND(G576,3),2)</f>
      </c>
      <c r="O576">
        <f>(I576*21)/100</f>
      </c>
      <c r="P576" t="s">
        <v>22</v>
      </c>
    </row>
    <row r="577" spans="1:5" ht="12.75">
      <c r="A577" s="35" t="s">
        <v>48</v>
      </c>
      <c r="E577" s="36" t="s">
        <v>45</v>
      </c>
    </row>
    <row r="578" spans="1:5" ht="25.5">
      <c r="A578" s="37" t="s">
        <v>49</v>
      </c>
      <c r="E578" s="38" t="s">
        <v>2513</v>
      </c>
    </row>
    <row r="579" spans="1:5" ht="12.75">
      <c r="A579" t="s">
        <v>50</v>
      </c>
      <c r="E579" s="36" t="s">
        <v>45</v>
      </c>
    </row>
    <row r="580" spans="1:16" ht="12.75">
      <c r="A580" s="25" t="s">
        <v>43</v>
      </c>
      <c r="B580" s="29" t="s">
        <v>2514</v>
      </c>
      <c r="C580" s="29" t="s">
        <v>843</v>
      </c>
      <c r="D580" s="25" t="s">
        <v>45</v>
      </c>
      <c r="E580" s="30" t="s">
        <v>844</v>
      </c>
      <c r="F580" s="31" t="s">
        <v>190</v>
      </c>
      <c r="G580" s="32">
        <v>416.427</v>
      </c>
      <c r="H580" s="33">
        <v>0</v>
      </c>
      <c r="I580" s="34">
        <f>ROUND(ROUND(H580,2)*ROUND(G580,3),2)</f>
      </c>
      <c r="O580">
        <f>(I580*21)/100</f>
      </c>
      <c r="P580" t="s">
        <v>22</v>
      </c>
    </row>
    <row r="581" spans="1:5" ht="12.75">
      <c r="A581" s="35" t="s">
        <v>48</v>
      </c>
      <c r="E581" s="36" t="s">
        <v>45</v>
      </c>
    </row>
    <row r="582" spans="1:5" ht="25.5">
      <c r="A582" s="37" t="s">
        <v>49</v>
      </c>
      <c r="E582" s="38" t="s">
        <v>2515</v>
      </c>
    </row>
    <row r="583" spans="1:5" ht="12.75">
      <c r="A583" t="s">
        <v>50</v>
      </c>
      <c r="E583" s="36" t="s">
        <v>772</v>
      </c>
    </row>
    <row r="584" spans="1:16" ht="12.75">
      <c r="A584" s="25" t="s">
        <v>43</v>
      </c>
      <c r="B584" s="29" t="s">
        <v>2516</v>
      </c>
      <c r="C584" s="29" t="s">
        <v>847</v>
      </c>
      <c r="D584" s="25" t="s">
        <v>45</v>
      </c>
      <c r="E584" s="30" t="s">
        <v>848</v>
      </c>
      <c r="F584" s="31" t="s">
        <v>190</v>
      </c>
      <c r="G584" s="32">
        <v>416.427</v>
      </c>
      <c r="H584" s="33">
        <v>0</v>
      </c>
      <c r="I584" s="34">
        <f>ROUND(ROUND(H584,2)*ROUND(G584,3),2)</f>
      </c>
      <c r="O584">
        <f>(I584*21)/100</f>
      </c>
      <c r="P584" t="s">
        <v>22</v>
      </c>
    </row>
    <row r="585" spans="1:5" ht="12.75">
      <c r="A585" s="35" t="s">
        <v>48</v>
      </c>
      <c r="E585" s="36" t="s">
        <v>45</v>
      </c>
    </row>
    <row r="586" spans="1:5" ht="25.5">
      <c r="A586" s="37" t="s">
        <v>49</v>
      </c>
      <c r="E586" s="38" t="s">
        <v>2517</v>
      </c>
    </row>
    <row r="587" spans="1:5" ht="12.75">
      <c r="A587" t="s">
        <v>50</v>
      </c>
      <c r="E587" s="36" t="s">
        <v>850</v>
      </c>
    </row>
    <row r="588" spans="1:16" ht="12.75">
      <c r="A588" s="25" t="s">
        <v>43</v>
      </c>
      <c r="B588" s="29" t="s">
        <v>2518</v>
      </c>
      <c r="C588" s="29" t="s">
        <v>852</v>
      </c>
      <c r="D588" s="25" t="s">
        <v>45</v>
      </c>
      <c r="E588" s="30" t="s">
        <v>853</v>
      </c>
      <c r="F588" s="31" t="s">
        <v>190</v>
      </c>
      <c r="G588" s="32">
        <v>84</v>
      </c>
      <c r="H588" s="33">
        <v>0</v>
      </c>
      <c r="I588" s="34">
        <f>ROUND(ROUND(H588,2)*ROUND(G588,3),2)</f>
      </c>
      <c r="O588">
        <f>(I588*21)/100</f>
      </c>
      <c r="P588" t="s">
        <v>22</v>
      </c>
    </row>
    <row r="589" spans="1:5" ht="12.75">
      <c r="A589" s="35" t="s">
        <v>48</v>
      </c>
      <c r="E589" s="36" t="s">
        <v>45</v>
      </c>
    </row>
    <row r="590" spans="1:5" ht="25.5">
      <c r="A590" s="37" t="s">
        <v>49</v>
      </c>
      <c r="E590" s="38" t="s">
        <v>2519</v>
      </c>
    </row>
    <row r="591" spans="1:5" ht="12.75">
      <c r="A591" t="s">
        <v>50</v>
      </c>
      <c r="E591" s="36" t="s">
        <v>855</v>
      </c>
    </row>
    <row r="592" spans="1:16" ht="12.75">
      <c r="A592" s="25" t="s">
        <v>43</v>
      </c>
      <c r="B592" s="29" t="s">
        <v>976</v>
      </c>
      <c r="C592" s="29" t="s">
        <v>857</v>
      </c>
      <c r="D592" s="25" t="s">
        <v>45</v>
      </c>
      <c r="E592" s="30" t="s">
        <v>858</v>
      </c>
      <c r="F592" s="31" t="s">
        <v>190</v>
      </c>
      <c r="G592" s="32">
        <v>433.462</v>
      </c>
      <c r="H592" s="33">
        <v>0</v>
      </c>
      <c r="I592" s="34">
        <f>ROUND(ROUND(H592,2)*ROUND(G592,3),2)</f>
      </c>
      <c r="O592">
        <f>(I592*21)/100</f>
      </c>
      <c r="P592" t="s">
        <v>22</v>
      </c>
    </row>
    <row r="593" spans="1:5" ht="12.75">
      <c r="A593" s="35" t="s">
        <v>48</v>
      </c>
      <c r="E593" s="36" t="s">
        <v>45</v>
      </c>
    </row>
    <row r="594" spans="1:5" ht="63.75">
      <c r="A594" s="37" t="s">
        <v>49</v>
      </c>
      <c r="E594" s="38" t="s">
        <v>2520</v>
      </c>
    </row>
    <row r="595" spans="1:5" ht="12.75">
      <c r="A595" t="s">
        <v>50</v>
      </c>
      <c r="E595" s="36" t="s">
        <v>860</v>
      </c>
    </row>
    <row r="596" spans="1:16" ht="12.75">
      <c r="A596" s="25" t="s">
        <v>43</v>
      </c>
      <c r="B596" s="29" t="s">
        <v>2521</v>
      </c>
      <c r="C596" s="29" t="s">
        <v>862</v>
      </c>
      <c r="D596" s="25" t="s">
        <v>45</v>
      </c>
      <c r="E596" s="30" t="s">
        <v>863</v>
      </c>
      <c r="F596" s="31" t="s">
        <v>76</v>
      </c>
      <c r="G596" s="32">
        <v>152.652</v>
      </c>
      <c r="H596" s="33">
        <v>0</v>
      </c>
      <c r="I596" s="34">
        <f>ROUND(ROUND(H596,2)*ROUND(G596,3),2)</f>
      </c>
      <c r="O596">
        <f>(I596*21)/100</f>
      </c>
      <c r="P596" t="s">
        <v>22</v>
      </c>
    </row>
    <row r="597" spans="1:5" ht="12.75">
      <c r="A597" s="35" t="s">
        <v>48</v>
      </c>
      <c r="E597" s="36" t="s">
        <v>45</v>
      </c>
    </row>
    <row r="598" spans="1:5" ht="63.75">
      <c r="A598" s="37" t="s">
        <v>49</v>
      </c>
      <c r="E598" s="38" t="s">
        <v>2522</v>
      </c>
    </row>
    <row r="599" spans="1:5" ht="12.75">
      <c r="A599" t="s">
        <v>50</v>
      </c>
      <c r="E599" s="36" t="s">
        <v>45</v>
      </c>
    </row>
    <row r="600" spans="1:16" ht="12.75">
      <c r="A600" s="25" t="s">
        <v>43</v>
      </c>
      <c r="B600" s="29" t="s">
        <v>750</v>
      </c>
      <c r="C600" s="29" t="s">
        <v>866</v>
      </c>
      <c r="D600" s="25" t="s">
        <v>45</v>
      </c>
      <c r="E600" s="30" t="s">
        <v>867</v>
      </c>
      <c r="F600" s="31" t="s">
        <v>76</v>
      </c>
      <c r="G600" s="32">
        <v>175.472</v>
      </c>
      <c r="H600" s="33">
        <v>0</v>
      </c>
      <c r="I600" s="34">
        <f>ROUND(ROUND(H600,2)*ROUND(G600,3),2)</f>
      </c>
      <c r="O600">
        <f>(I600*21)/100</f>
      </c>
      <c r="P600" t="s">
        <v>22</v>
      </c>
    </row>
    <row r="601" spans="1:5" ht="12.75">
      <c r="A601" s="35" t="s">
        <v>48</v>
      </c>
      <c r="E601" s="36" t="s">
        <v>45</v>
      </c>
    </row>
    <row r="602" spans="1:5" ht="76.5">
      <c r="A602" s="37" t="s">
        <v>49</v>
      </c>
      <c r="E602" s="38" t="s">
        <v>2523</v>
      </c>
    </row>
    <row r="603" spans="1:5" ht="12.75">
      <c r="A603" t="s">
        <v>50</v>
      </c>
      <c r="E603" s="36" t="s">
        <v>45</v>
      </c>
    </row>
    <row r="604" spans="1:16" ht="12.75">
      <c r="A604" s="25" t="s">
        <v>43</v>
      </c>
      <c r="B604" s="29" t="s">
        <v>2524</v>
      </c>
      <c r="C604" s="29" t="s">
        <v>870</v>
      </c>
      <c r="D604" s="25" t="s">
        <v>45</v>
      </c>
      <c r="E604" s="30" t="s">
        <v>2525</v>
      </c>
      <c r="F604" s="31" t="s">
        <v>61</v>
      </c>
      <c r="G604" s="32">
        <v>4</v>
      </c>
      <c r="H604" s="33">
        <v>0</v>
      </c>
      <c r="I604" s="34">
        <f>ROUND(ROUND(H604,2)*ROUND(G604,3),2)</f>
      </c>
      <c r="O604">
        <f>(I604*21)/100</f>
      </c>
      <c r="P604" t="s">
        <v>22</v>
      </c>
    </row>
    <row r="605" spans="1:5" ht="12.75">
      <c r="A605" s="35" t="s">
        <v>48</v>
      </c>
      <c r="E605" s="36" t="s">
        <v>45</v>
      </c>
    </row>
    <row r="606" spans="1:5" ht="12.75">
      <c r="A606" s="37" t="s">
        <v>49</v>
      </c>
      <c r="E606" s="38" t="s">
        <v>45</v>
      </c>
    </row>
    <row r="607" spans="1:5" ht="12.75">
      <c r="A607" t="s">
        <v>50</v>
      </c>
      <c r="E607" s="36" t="s">
        <v>872</v>
      </c>
    </row>
    <row r="608" spans="1:16" ht="12.75">
      <c r="A608" s="25" t="s">
        <v>43</v>
      </c>
      <c r="B608" s="29" t="s">
        <v>2526</v>
      </c>
      <c r="C608" s="29" t="s">
        <v>2527</v>
      </c>
      <c r="D608" s="25" t="s">
        <v>45</v>
      </c>
      <c r="E608" s="30" t="s">
        <v>2528</v>
      </c>
      <c r="F608" s="31" t="s">
        <v>61</v>
      </c>
      <c r="G608" s="32">
        <v>1</v>
      </c>
      <c r="H608" s="33">
        <v>0</v>
      </c>
      <c r="I608" s="34">
        <f>ROUND(ROUND(H608,2)*ROUND(G608,3),2)</f>
      </c>
      <c r="O608">
        <f>(I608*21)/100</f>
      </c>
      <c r="P608" t="s">
        <v>22</v>
      </c>
    </row>
    <row r="609" spans="1:5" ht="12.75">
      <c r="A609" s="35" t="s">
        <v>48</v>
      </c>
      <c r="E609" s="36" t="s">
        <v>45</v>
      </c>
    </row>
    <row r="610" spans="1:5" ht="12.75">
      <c r="A610" s="37" t="s">
        <v>49</v>
      </c>
      <c r="E610" s="38" t="s">
        <v>45</v>
      </c>
    </row>
    <row r="611" spans="1:5" ht="12.75">
      <c r="A611" t="s">
        <v>50</v>
      </c>
      <c r="E611" s="36" t="s">
        <v>45</v>
      </c>
    </row>
    <row r="612" spans="1:16" ht="12.75">
      <c r="A612" s="25" t="s">
        <v>43</v>
      </c>
      <c r="B612" s="29" t="s">
        <v>2529</v>
      </c>
      <c r="C612" s="29" t="s">
        <v>874</v>
      </c>
      <c r="D612" s="25" t="s">
        <v>45</v>
      </c>
      <c r="E612" s="30" t="s">
        <v>875</v>
      </c>
      <c r="F612" s="31" t="s">
        <v>190</v>
      </c>
      <c r="G612" s="32">
        <v>37.8</v>
      </c>
      <c r="H612" s="33">
        <v>0</v>
      </c>
      <c r="I612" s="34">
        <f>ROUND(ROUND(H612,2)*ROUND(G612,3),2)</f>
      </c>
      <c r="O612">
        <f>(I612*21)/100</f>
      </c>
      <c r="P612" t="s">
        <v>22</v>
      </c>
    </row>
    <row r="613" spans="1:5" ht="12.75">
      <c r="A613" s="35" t="s">
        <v>48</v>
      </c>
      <c r="E613" s="36" t="s">
        <v>45</v>
      </c>
    </row>
    <row r="614" spans="1:5" ht="25.5">
      <c r="A614" s="37" t="s">
        <v>49</v>
      </c>
      <c r="E614" s="38" t="s">
        <v>854</v>
      </c>
    </row>
    <row r="615" spans="1:5" ht="12.75">
      <c r="A615" t="s">
        <v>50</v>
      </c>
      <c r="E615" s="36" t="s">
        <v>876</v>
      </c>
    </row>
    <row r="616" spans="1:16" ht="12.75">
      <c r="A616" s="25" t="s">
        <v>43</v>
      </c>
      <c r="B616" s="29" t="s">
        <v>2530</v>
      </c>
      <c r="C616" s="29" t="s">
        <v>874</v>
      </c>
      <c r="D616" s="25" t="s">
        <v>14</v>
      </c>
      <c r="E616" s="30" t="s">
        <v>878</v>
      </c>
      <c r="F616" s="31" t="s">
        <v>190</v>
      </c>
      <c r="G616" s="32">
        <v>624.762</v>
      </c>
      <c r="H616" s="33">
        <v>0</v>
      </c>
      <c r="I616" s="34">
        <f>ROUND(ROUND(H616,2)*ROUND(G616,3),2)</f>
      </c>
      <c r="O616">
        <f>(I616*21)/100</f>
      </c>
      <c r="P616" t="s">
        <v>22</v>
      </c>
    </row>
    <row r="617" spans="1:5" ht="12.75">
      <c r="A617" s="35" t="s">
        <v>48</v>
      </c>
      <c r="E617" s="36" t="s">
        <v>45</v>
      </c>
    </row>
    <row r="618" spans="1:5" ht="191.25">
      <c r="A618" s="37" t="s">
        <v>49</v>
      </c>
      <c r="E618" s="38" t="s">
        <v>2531</v>
      </c>
    </row>
    <row r="619" spans="1:5" ht="12.75">
      <c r="A619" t="s">
        <v>50</v>
      </c>
      <c r="E619" s="36" t="s">
        <v>876</v>
      </c>
    </row>
    <row r="620" spans="1:16" ht="12.75">
      <c r="A620" s="25" t="s">
        <v>43</v>
      </c>
      <c r="B620" s="29" t="s">
        <v>2532</v>
      </c>
      <c r="C620" s="29" t="s">
        <v>2036</v>
      </c>
      <c r="D620" s="25" t="s">
        <v>45</v>
      </c>
      <c r="E620" s="30" t="s">
        <v>2037</v>
      </c>
      <c r="F620" s="31" t="s">
        <v>190</v>
      </c>
      <c r="G620" s="32">
        <v>339.395</v>
      </c>
      <c r="H620" s="33">
        <v>0</v>
      </c>
      <c r="I620" s="34">
        <f>ROUND(ROUND(H620,2)*ROUND(G620,3),2)</f>
      </c>
      <c r="O620">
        <f>(I620*21)/100</f>
      </c>
      <c r="P620" t="s">
        <v>22</v>
      </c>
    </row>
    <row r="621" spans="1:5" ht="12.75">
      <c r="A621" s="35" t="s">
        <v>48</v>
      </c>
      <c r="E621" s="36" t="s">
        <v>45</v>
      </c>
    </row>
    <row r="622" spans="1:5" ht="25.5">
      <c r="A622" s="37" t="s">
        <v>49</v>
      </c>
      <c r="E622" s="38" t="s">
        <v>2533</v>
      </c>
    </row>
    <row r="623" spans="1:5" ht="12.75">
      <c r="A623" t="s">
        <v>50</v>
      </c>
      <c r="E623" s="36" t="s">
        <v>45</v>
      </c>
    </row>
    <row r="624" spans="1:16" ht="12.75">
      <c r="A624" s="25" t="s">
        <v>43</v>
      </c>
      <c r="B624" s="29" t="s">
        <v>2534</v>
      </c>
      <c r="C624" s="29" t="s">
        <v>881</v>
      </c>
      <c r="D624" s="25" t="s">
        <v>45</v>
      </c>
      <c r="E624" s="30" t="s">
        <v>882</v>
      </c>
      <c r="F624" s="31" t="s">
        <v>190</v>
      </c>
      <c r="G624" s="32">
        <v>772.856</v>
      </c>
      <c r="H624" s="33">
        <v>0</v>
      </c>
      <c r="I624" s="34">
        <f>ROUND(ROUND(H624,2)*ROUND(G624,3),2)</f>
      </c>
      <c r="O624">
        <f>(I624*21)/100</f>
      </c>
      <c r="P624" t="s">
        <v>22</v>
      </c>
    </row>
    <row r="625" spans="1:5" ht="12.75">
      <c r="A625" s="35" t="s">
        <v>48</v>
      </c>
      <c r="E625" s="36" t="s">
        <v>45</v>
      </c>
    </row>
    <row r="626" spans="1:5" ht="89.25">
      <c r="A626" s="37" t="s">
        <v>49</v>
      </c>
      <c r="E626" s="38" t="s">
        <v>2535</v>
      </c>
    </row>
    <row r="627" spans="1:5" ht="12.75">
      <c r="A627" t="s">
        <v>50</v>
      </c>
      <c r="E627" s="36" t="s">
        <v>876</v>
      </c>
    </row>
    <row r="628" spans="1:16" ht="12.75">
      <c r="A628" s="25" t="s">
        <v>43</v>
      </c>
      <c r="B628" s="29" t="s">
        <v>2536</v>
      </c>
      <c r="C628" s="29" t="s">
        <v>885</v>
      </c>
      <c r="D628" s="25" t="s">
        <v>45</v>
      </c>
      <c r="E628" s="30" t="s">
        <v>886</v>
      </c>
      <c r="F628" s="31" t="s">
        <v>190</v>
      </c>
      <c r="G628" s="32">
        <v>339.395</v>
      </c>
      <c r="H628" s="33">
        <v>0</v>
      </c>
      <c r="I628" s="34">
        <f>ROUND(ROUND(H628,2)*ROUND(G628,3),2)</f>
      </c>
      <c r="O628">
        <f>(I628*21)/100</f>
      </c>
      <c r="P628" t="s">
        <v>22</v>
      </c>
    </row>
    <row r="629" spans="1:5" ht="12.75">
      <c r="A629" s="35" t="s">
        <v>48</v>
      </c>
      <c r="E629" s="36" t="s">
        <v>45</v>
      </c>
    </row>
    <row r="630" spans="1:5" ht="25.5">
      <c r="A630" s="37" t="s">
        <v>49</v>
      </c>
      <c r="E630" s="38" t="s">
        <v>2537</v>
      </c>
    </row>
    <row r="631" spans="1:5" ht="12.75">
      <c r="A631" t="s">
        <v>50</v>
      </c>
      <c r="E631" s="36" t="s">
        <v>45</v>
      </c>
    </row>
    <row r="632" spans="1:16" ht="12.75">
      <c r="A632" s="25" t="s">
        <v>43</v>
      </c>
      <c r="B632" s="29" t="s">
        <v>836</v>
      </c>
      <c r="C632" s="29" t="s">
        <v>889</v>
      </c>
      <c r="D632" s="25" t="s">
        <v>45</v>
      </c>
      <c r="E632" s="30" t="s">
        <v>890</v>
      </c>
      <c r="F632" s="31" t="s">
        <v>190</v>
      </c>
      <c r="G632" s="32">
        <v>206.817</v>
      </c>
      <c r="H632" s="33">
        <v>0</v>
      </c>
      <c r="I632" s="34">
        <f>ROUND(ROUND(H632,2)*ROUND(G632,3),2)</f>
      </c>
      <c r="O632">
        <f>(I632*21)/100</f>
      </c>
      <c r="P632" t="s">
        <v>22</v>
      </c>
    </row>
    <row r="633" spans="1:5" ht="12.75">
      <c r="A633" s="35" t="s">
        <v>48</v>
      </c>
      <c r="E633" s="36" t="s">
        <v>45</v>
      </c>
    </row>
    <row r="634" spans="1:5" ht="114.75">
      <c r="A634" s="37" t="s">
        <v>49</v>
      </c>
      <c r="E634" s="38" t="s">
        <v>2538</v>
      </c>
    </row>
    <row r="635" spans="1:5" ht="12.75">
      <c r="A635" t="s">
        <v>50</v>
      </c>
      <c r="E635" s="36" t="s">
        <v>892</v>
      </c>
    </row>
    <row r="636" spans="1:16" ht="12.75">
      <c r="A636" s="25" t="s">
        <v>43</v>
      </c>
      <c r="B636" s="29" t="s">
        <v>909</v>
      </c>
      <c r="C636" s="29" t="s">
        <v>894</v>
      </c>
      <c r="D636" s="25" t="s">
        <v>45</v>
      </c>
      <c r="E636" s="30" t="s">
        <v>895</v>
      </c>
      <c r="F636" s="31" t="s">
        <v>190</v>
      </c>
      <c r="G636" s="32">
        <v>206.817</v>
      </c>
      <c r="H636" s="33">
        <v>0</v>
      </c>
      <c r="I636" s="34">
        <f>ROUND(ROUND(H636,2)*ROUND(G636,3),2)</f>
      </c>
      <c r="O636">
        <f>(I636*21)/100</f>
      </c>
      <c r="P636" t="s">
        <v>22</v>
      </c>
    </row>
    <row r="637" spans="1:5" ht="12.75">
      <c r="A637" s="35" t="s">
        <v>48</v>
      </c>
      <c r="E637" s="36" t="s">
        <v>45</v>
      </c>
    </row>
    <row r="638" spans="1:5" ht="114.75">
      <c r="A638" s="37" t="s">
        <v>49</v>
      </c>
      <c r="E638" s="38" t="s">
        <v>2538</v>
      </c>
    </row>
    <row r="639" spans="1:5" ht="12.75">
      <c r="A639" t="s">
        <v>50</v>
      </c>
      <c r="E639" s="36" t="s">
        <v>850</v>
      </c>
    </row>
    <row r="640" spans="1:16" ht="12.75">
      <c r="A640" s="25" t="s">
        <v>43</v>
      </c>
      <c r="B640" s="29" t="s">
        <v>2539</v>
      </c>
      <c r="C640" s="29" t="s">
        <v>897</v>
      </c>
      <c r="D640" s="25" t="s">
        <v>45</v>
      </c>
      <c r="E640" s="30" t="s">
        <v>898</v>
      </c>
      <c r="F640" s="31" t="s">
        <v>190</v>
      </c>
      <c r="G640" s="32">
        <v>198.3</v>
      </c>
      <c r="H640" s="33">
        <v>0</v>
      </c>
      <c r="I640" s="34">
        <f>ROUND(ROUND(H640,2)*ROUND(G640,3),2)</f>
      </c>
      <c r="O640">
        <f>(I640*21)/100</f>
      </c>
      <c r="P640" t="s">
        <v>22</v>
      </c>
    </row>
    <row r="641" spans="1:5" ht="12.75">
      <c r="A641" s="35" t="s">
        <v>48</v>
      </c>
      <c r="E641" s="36" t="s">
        <v>45</v>
      </c>
    </row>
    <row r="642" spans="1:5" ht="153">
      <c r="A642" s="37" t="s">
        <v>49</v>
      </c>
      <c r="E642" s="38" t="s">
        <v>2540</v>
      </c>
    </row>
    <row r="643" spans="1:5" ht="12.75">
      <c r="A643" t="s">
        <v>50</v>
      </c>
      <c r="E643" s="36" t="s">
        <v>900</v>
      </c>
    </row>
    <row r="644" spans="1:16" ht="12.75">
      <c r="A644" s="25" t="s">
        <v>43</v>
      </c>
      <c r="B644" s="29" t="s">
        <v>71</v>
      </c>
      <c r="C644" s="29" t="s">
        <v>902</v>
      </c>
      <c r="D644" s="25" t="s">
        <v>45</v>
      </c>
      <c r="E644" s="30" t="s">
        <v>903</v>
      </c>
      <c r="F644" s="31" t="s">
        <v>76</v>
      </c>
      <c r="G644" s="32">
        <v>124.4</v>
      </c>
      <c r="H644" s="33">
        <v>0</v>
      </c>
      <c r="I644" s="34">
        <f>ROUND(ROUND(H644,2)*ROUND(G644,3),2)</f>
      </c>
      <c r="O644">
        <f>(I644*21)/100</f>
      </c>
      <c r="P644" t="s">
        <v>22</v>
      </c>
    </row>
    <row r="645" spans="1:5" ht="12.75">
      <c r="A645" s="35" t="s">
        <v>48</v>
      </c>
      <c r="E645" s="36" t="s">
        <v>45</v>
      </c>
    </row>
    <row r="646" spans="1:5" ht="25.5">
      <c r="A646" s="37" t="s">
        <v>49</v>
      </c>
      <c r="E646" s="38" t="s">
        <v>2541</v>
      </c>
    </row>
    <row r="647" spans="1:5" ht="12.75">
      <c r="A647" t="s">
        <v>50</v>
      </c>
      <c r="E647" s="36" t="s">
        <v>905</v>
      </c>
    </row>
    <row r="648" spans="1:18" ht="12.75" customHeight="1">
      <c r="A648" s="6" t="s">
        <v>41</v>
      </c>
      <c r="B648" s="6"/>
      <c r="C648" s="40" t="s">
        <v>909</v>
      </c>
      <c r="D648" s="6"/>
      <c r="E648" s="27" t="s">
        <v>910</v>
      </c>
      <c r="F648" s="6"/>
      <c r="G648" s="6"/>
      <c r="H648" s="6"/>
      <c r="I648" s="41">
        <f>0+Q648</f>
      </c>
      <c r="O648">
        <f>0+R648</f>
      </c>
      <c r="Q648">
        <f>0+I649+I653+I657+I661+I665+I669+I673+I677+I681+I685+I689+I693+I697+I701+I705+I709</f>
      </c>
      <c r="R648">
        <f>0+O649+O653+O657+O661+O665+O669+O673+O677+O681+O685+O689+O693+O697+O701+O705+O709</f>
      </c>
    </row>
    <row r="649" spans="1:16" ht="12.75">
      <c r="A649" s="25" t="s">
        <v>43</v>
      </c>
      <c r="B649" s="29" t="s">
        <v>2542</v>
      </c>
      <c r="C649" s="29" t="s">
        <v>912</v>
      </c>
      <c r="D649" s="25" t="s">
        <v>45</v>
      </c>
      <c r="E649" s="30" t="s">
        <v>913</v>
      </c>
      <c r="F649" s="31" t="s">
        <v>47</v>
      </c>
      <c r="G649" s="32">
        <v>0.845</v>
      </c>
      <c r="H649" s="33">
        <v>0</v>
      </c>
      <c r="I649" s="34">
        <f>ROUND(ROUND(H649,2)*ROUND(G649,3),2)</f>
      </c>
      <c r="O649">
        <f>(I649*21)/100</f>
      </c>
      <c r="P649" t="s">
        <v>22</v>
      </c>
    </row>
    <row r="650" spans="1:5" ht="12.75">
      <c r="A650" s="35" t="s">
        <v>48</v>
      </c>
      <c r="E650" s="36" t="s">
        <v>45</v>
      </c>
    </row>
    <row r="651" spans="1:5" ht="12.75">
      <c r="A651" s="37" t="s">
        <v>49</v>
      </c>
      <c r="E651" s="38" t="s">
        <v>2543</v>
      </c>
    </row>
    <row r="652" spans="1:5" ht="12.75">
      <c r="A652" t="s">
        <v>50</v>
      </c>
      <c r="E652" s="36" t="s">
        <v>45</v>
      </c>
    </row>
    <row r="653" spans="1:16" ht="12.75">
      <c r="A653" s="25" t="s">
        <v>43</v>
      </c>
      <c r="B653" s="29" t="s">
        <v>2544</v>
      </c>
      <c r="C653" s="29" t="s">
        <v>839</v>
      </c>
      <c r="D653" s="25" t="s">
        <v>45</v>
      </c>
      <c r="E653" s="30" t="s">
        <v>2545</v>
      </c>
      <c r="F653" s="31" t="s">
        <v>47</v>
      </c>
      <c r="G653" s="32">
        <v>20.675</v>
      </c>
      <c r="H653" s="33">
        <v>0</v>
      </c>
      <c r="I653" s="34">
        <f>ROUND(ROUND(H653,2)*ROUND(G653,3),2)</f>
      </c>
      <c r="O653">
        <f>(I653*21)/100</f>
      </c>
      <c r="P653" t="s">
        <v>22</v>
      </c>
    </row>
    <row r="654" spans="1:5" ht="12.75">
      <c r="A654" s="35" t="s">
        <v>48</v>
      </c>
      <c r="E654" s="36" t="s">
        <v>45</v>
      </c>
    </row>
    <row r="655" spans="1:5" ht="12.75">
      <c r="A655" s="37" t="s">
        <v>49</v>
      </c>
      <c r="E655" s="38" t="s">
        <v>2546</v>
      </c>
    </row>
    <row r="656" spans="1:5" ht="12.75">
      <c r="A656" t="s">
        <v>50</v>
      </c>
      <c r="E656" s="36" t="s">
        <v>45</v>
      </c>
    </row>
    <row r="657" spans="1:16" ht="12.75">
      <c r="A657" s="25" t="s">
        <v>43</v>
      </c>
      <c r="B657" s="29" t="s">
        <v>2547</v>
      </c>
      <c r="C657" s="29" t="s">
        <v>839</v>
      </c>
      <c r="D657" s="25" t="s">
        <v>14</v>
      </c>
      <c r="E657" s="30" t="s">
        <v>840</v>
      </c>
      <c r="F657" s="31" t="s">
        <v>47</v>
      </c>
      <c r="G657" s="32">
        <v>63.713</v>
      </c>
      <c r="H657" s="33">
        <v>0</v>
      </c>
      <c r="I657" s="34">
        <f>ROUND(ROUND(H657,2)*ROUND(G657,3),2)</f>
      </c>
      <c r="O657">
        <f>(I657*21)/100</f>
      </c>
      <c r="P657" t="s">
        <v>22</v>
      </c>
    </row>
    <row r="658" spans="1:5" ht="12.75">
      <c r="A658" s="35" t="s">
        <v>48</v>
      </c>
      <c r="E658" s="36" t="s">
        <v>45</v>
      </c>
    </row>
    <row r="659" spans="1:5" ht="12.75">
      <c r="A659" s="37" t="s">
        <v>49</v>
      </c>
      <c r="E659" s="38" t="s">
        <v>2548</v>
      </c>
    </row>
    <row r="660" spans="1:5" ht="12.75">
      <c r="A660" t="s">
        <v>50</v>
      </c>
      <c r="E660" s="36" t="s">
        <v>45</v>
      </c>
    </row>
    <row r="661" spans="1:16" ht="12.75">
      <c r="A661" s="25" t="s">
        <v>43</v>
      </c>
      <c r="B661" s="29" t="s">
        <v>993</v>
      </c>
      <c r="C661" s="29" t="s">
        <v>839</v>
      </c>
      <c r="D661" s="25" t="s">
        <v>22</v>
      </c>
      <c r="E661" s="30" t="s">
        <v>919</v>
      </c>
      <c r="F661" s="31" t="s">
        <v>47</v>
      </c>
      <c r="G661" s="32">
        <v>24.477</v>
      </c>
      <c r="H661" s="33">
        <v>0</v>
      </c>
      <c r="I661" s="34">
        <f>ROUND(ROUND(H661,2)*ROUND(G661,3),2)</f>
      </c>
      <c r="O661">
        <f>(I661*21)/100</f>
      </c>
      <c r="P661" t="s">
        <v>22</v>
      </c>
    </row>
    <row r="662" spans="1:5" ht="12.75">
      <c r="A662" s="35" t="s">
        <v>48</v>
      </c>
      <c r="E662" s="36" t="s">
        <v>45</v>
      </c>
    </row>
    <row r="663" spans="1:5" ht="25.5">
      <c r="A663" s="37" t="s">
        <v>49</v>
      </c>
      <c r="E663" s="38" t="s">
        <v>2549</v>
      </c>
    </row>
    <row r="664" spans="1:5" ht="12.75">
      <c r="A664" t="s">
        <v>50</v>
      </c>
      <c r="E664" s="36" t="s">
        <v>45</v>
      </c>
    </row>
    <row r="665" spans="1:16" ht="12.75">
      <c r="A665" s="25" t="s">
        <v>43</v>
      </c>
      <c r="B665" s="29" t="s">
        <v>2550</v>
      </c>
      <c r="C665" s="29" t="s">
        <v>926</v>
      </c>
      <c r="D665" s="25" t="s">
        <v>45</v>
      </c>
      <c r="E665" s="30" t="s">
        <v>927</v>
      </c>
      <c r="F665" s="31" t="s">
        <v>47</v>
      </c>
      <c r="G665" s="32">
        <v>0.816</v>
      </c>
      <c r="H665" s="33">
        <v>0</v>
      </c>
      <c r="I665" s="34">
        <f>ROUND(ROUND(H665,2)*ROUND(G665,3),2)</f>
      </c>
      <c r="O665">
        <f>(I665*21)/100</f>
      </c>
      <c r="P665" t="s">
        <v>22</v>
      </c>
    </row>
    <row r="666" spans="1:5" ht="12.75">
      <c r="A666" s="35" t="s">
        <v>48</v>
      </c>
      <c r="E666" s="36" t="s">
        <v>45</v>
      </c>
    </row>
    <row r="667" spans="1:5" ht="12.75">
      <c r="A667" s="37" t="s">
        <v>49</v>
      </c>
      <c r="E667" s="38" t="s">
        <v>2551</v>
      </c>
    </row>
    <row r="668" spans="1:5" ht="12.75">
      <c r="A668" t="s">
        <v>50</v>
      </c>
      <c r="E668" s="36" t="s">
        <v>45</v>
      </c>
    </row>
    <row r="669" spans="1:16" ht="12.75">
      <c r="A669" s="25" t="s">
        <v>43</v>
      </c>
      <c r="B669" s="29" t="s">
        <v>2552</v>
      </c>
      <c r="C669" s="29" t="s">
        <v>930</v>
      </c>
      <c r="D669" s="25" t="s">
        <v>45</v>
      </c>
      <c r="E669" s="30" t="s">
        <v>2553</v>
      </c>
      <c r="F669" s="31" t="s">
        <v>190</v>
      </c>
      <c r="G669" s="32">
        <v>83.103</v>
      </c>
      <c r="H669" s="33">
        <v>0</v>
      </c>
      <c r="I669" s="34">
        <f>ROUND(ROUND(H669,2)*ROUND(G669,3),2)</f>
      </c>
      <c r="O669">
        <f>(I669*21)/100</f>
      </c>
      <c r="P669" t="s">
        <v>22</v>
      </c>
    </row>
    <row r="670" spans="1:5" ht="12.75">
      <c r="A670" s="35" t="s">
        <v>48</v>
      </c>
      <c r="E670" s="36" t="s">
        <v>45</v>
      </c>
    </row>
    <row r="671" spans="1:5" ht="25.5">
      <c r="A671" s="37" t="s">
        <v>49</v>
      </c>
      <c r="E671" s="38" t="s">
        <v>2554</v>
      </c>
    </row>
    <row r="672" spans="1:5" ht="12.75">
      <c r="A672" t="s">
        <v>50</v>
      </c>
      <c r="E672" s="36" t="s">
        <v>45</v>
      </c>
    </row>
    <row r="673" spans="1:16" ht="12.75">
      <c r="A673" s="25" t="s">
        <v>43</v>
      </c>
      <c r="B673" s="29" t="s">
        <v>1520</v>
      </c>
      <c r="C673" s="29" t="s">
        <v>934</v>
      </c>
      <c r="D673" s="25" t="s">
        <v>45</v>
      </c>
      <c r="E673" s="30" t="s">
        <v>935</v>
      </c>
      <c r="F673" s="31" t="s">
        <v>190</v>
      </c>
      <c r="G673" s="32">
        <v>296.555</v>
      </c>
      <c r="H673" s="33">
        <v>0</v>
      </c>
      <c r="I673" s="34">
        <f>ROUND(ROUND(H673,2)*ROUND(G673,3),2)</f>
      </c>
      <c r="O673">
        <f>(I673*21)/100</f>
      </c>
      <c r="P673" t="s">
        <v>22</v>
      </c>
    </row>
    <row r="674" spans="1:5" ht="12.75">
      <c r="A674" s="35" t="s">
        <v>48</v>
      </c>
      <c r="E674" s="36" t="s">
        <v>45</v>
      </c>
    </row>
    <row r="675" spans="1:5" ht="25.5">
      <c r="A675" s="37" t="s">
        <v>49</v>
      </c>
      <c r="E675" s="38" t="s">
        <v>2555</v>
      </c>
    </row>
    <row r="676" spans="1:5" ht="12.75">
      <c r="A676" t="s">
        <v>50</v>
      </c>
      <c r="E676" s="36" t="s">
        <v>45</v>
      </c>
    </row>
    <row r="677" spans="1:16" ht="12.75">
      <c r="A677" s="25" t="s">
        <v>43</v>
      </c>
      <c r="B677" s="29" t="s">
        <v>2556</v>
      </c>
      <c r="C677" s="29" t="s">
        <v>938</v>
      </c>
      <c r="D677" s="25" t="s">
        <v>45</v>
      </c>
      <c r="E677" s="30" t="s">
        <v>939</v>
      </c>
      <c r="F677" s="31" t="s">
        <v>190</v>
      </c>
      <c r="G677" s="32">
        <v>290.74</v>
      </c>
      <c r="H677" s="33">
        <v>0</v>
      </c>
      <c r="I677" s="34">
        <f>ROUND(ROUND(H677,2)*ROUND(G677,3),2)</f>
      </c>
      <c r="O677">
        <f>(I677*21)/100</f>
      </c>
      <c r="P677" t="s">
        <v>22</v>
      </c>
    </row>
    <row r="678" spans="1:5" ht="12.75">
      <c r="A678" s="35" t="s">
        <v>48</v>
      </c>
      <c r="E678" s="36" t="s">
        <v>45</v>
      </c>
    </row>
    <row r="679" spans="1:5" ht="51">
      <c r="A679" s="37" t="s">
        <v>49</v>
      </c>
      <c r="E679" s="38" t="s">
        <v>2557</v>
      </c>
    </row>
    <row r="680" spans="1:5" ht="12.75">
      <c r="A680" t="s">
        <v>50</v>
      </c>
      <c r="E680" s="36" t="s">
        <v>941</v>
      </c>
    </row>
    <row r="681" spans="1:16" ht="12.75">
      <c r="A681" s="25" t="s">
        <v>43</v>
      </c>
      <c r="B681" s="29" t="s">
        <v>2558</v>
      </c>
      <c r="C681" s="29" t="s">
        <v>943</v>
      </c>
      <c r="D681" s="25" t="s">
        <v>45</v>
      </c>
      <c r="E681" s="30" t="s">
        <v>944</v>
      </c>
      <c r="F681" s="31" t="s">
        <v>190</v>
      </c>
      <c r="G681" s="32">
        <v>311.76</v>
      </c>
      <c r="H681" s="33">
        <v>0</v>
      </c>
      <c r="I681" s="34">
        <f>ROUND(ROUND(H681,2)*ROUND(G681,3),2)</f>
      </c>
      <c r="O681">
        <f>(I681*21)/100</f>
      </c>
      <c r="P681" t="s">
        <v>22</v>
      </c>
    </row>
    <row r="682" spans="1:5" ht="12.75">
      <c r="A682" s="35" t="s">
        <v>48</v>
      </c>
      <c r="E682" s="36" t="s">
        <v>45</v>
      </c>
    </row>
    <row r="683" spans="1:5" ht="51">
      <c r="A683" s="37" t="s">
        <v>49</v>
      </c>
      <c r="E683" s="38" t="s">
        <v>2559</v>
      </c>
    </row>
    <row r="684" spans="1:5" ht="12.75">
      <c r="A684" t="s">
        <v>50</v>
      </c>
      <c r="E684" s="36" t="s">
        <v>45</v>
      </c>
    </row>
    <row r="685" spans="1:16" ht="12.75">
      <c r="A685" s="25" t="s">
        <v>43</v>
      </c>
      <c r="B685" s="29" t="s">
        <v>2560</v>
      </c>
      <c r="C685" s="29" t="s">
        <v>947</v>
      </c>
      <c r="D685" s="25" t="s">
        <v>45</v>
      </c>
      <c r="E685" s="30" t="s">
        <v>948</v>
      </c>
      <c r="F685" s="31" t="s">
        <v>190</v>
      </c>
      <c r="G685" s="32">
        <v>416.427</v>
      </c>
      <c r="H685" s="33">
        <v>0</v>
      </c>
      <c r="I685" s="34">
        <f>ROUND(ROUND(H685,2)*ROUND(G685,3),2)</f>
      </c>
      <c r="O685">
        <f>(I685*21)/100</f>
      </c>
      <c r="P685" t="s">
        <v>22</v>
      </c>
    </row>
    <row r="686" spans="1:5" ht="12.75">
      <c r="A686" s="35" t="s">
        <v>48</v>
      </c>
      <c r="E686" s="36" t="s">
        <v>45</v>
      </c>
    </row>
    <row r="687" spans="1:5" ht="25.5">
      <c r="A687" s="37" t="s">
        <v>49</v>
      </c>
      <c r="E687" s="38" t="s">
        <v>2517</v>
      </c>
    </row>
    <row r="688" spans="1:5" ht="12.75">
      <c r="A688" t="s">
        <v>50</v>
      </c>
      <c r="E688" s="36" t="s">
        <v>952</v>
      </c>
    </row>
    <row r="689" spans="1:16" ht="12.75">
      <c r="A689" s="25" t="s">
        <v>43</v>
      </c>
      <c r="B689" s="29" t="s">
        <v>2561</v>
      </c>
      <c r="C689" s="29" t="s">
        <v>947</v>
      </c>
      <c r="D689" s="25" t="s">
        <v>14</v>
      </c>
      <c r="E689" s="30" t="s">
        <v>948</v>
      </c>
      <c r="F689" s="31" t="s">
        <v>190</v>
      </c>
      <c r="G689" s="32">
        <v>17.034</v>
      </c>
      <c r="H689" s="33">
        <v>0</v>
      </c>
      <c r="I689" s="34">
        <f>ROUND(ROUND(H689,2)*ROUND(G689,3),2)</f>
      </c>
      <c r="O689">
        <f>(I689*21)/100</f>
      </c>
      <c r="P689" t="s">
        <v>22</v>
      </c>
    </row>
    <row r="690" spans="1:5" ht="12.75">
      <c r="A690" s="35" t="s">
        <v>48</v>
      </c>
      <c r="E690" s="36" t="s">
        <v>45</v>
      </c>
    </row>
    <row r="691" spans="1:5" ht="38.25">
      <c r="A691" s="37" t="s">
        <v>49</v>
      </c>
      <c r="E691" s="38" t="s">
        <v>2562</v>
      </c>
    </row>
    <row r="692" spans="1:5" ht="12.75">
      <c r="A692" t="s">
        <v>50</v>
      </c>
      <c r="E692" s="36" t="s">
        <v>950</v>
      </c>
    </row>
    <row r="693" spans="1:16" ht="12.75">
      <c r="A693" s="25" t="s">
        <v>43</v>
      </c>
      <c r="B693" s="29" t="s">
        <v>2563</v>
      </c>
      <c r="C693" s="29" t="s">
        <v>958</v>
      </c>
      <c r="D693" s="25" t="s">
        <v>45</v>
      </c>
      <c r="E693" s="30" t="s">
        <v>959</v>
      </c>
      <c r="F693" s="31" t="s">
        <v>190</v>
      </c>
      <c r="G693" s="32">
        <v>13.807</v>
      </c>
      <c r="H693" s="33">
        <v>0</v>
      </c>
      <c r="I693" s="34">
        <f>ROUND(ROUND(H693,2)*ROUND(G693,3),2)</f>
      </c>
      <c r="O693">
        <f>(I693*21)/100</f>
      </c>
      <c r="P693" t="s">
        <v>22</v>
      </c>
    </row>
    <row r="694" spans="1:5" ht="12.75">
      <c r="A694" s="35" t="s">
        <v>48</v>
      </c>
      <c r="E694" s="36" t="s">
        <v>45</v>
      </c>
    </row>
    <row r="695" spans="1:5" ht="25.5">
      <c r="A695" s="37" t="s">
        <v>49</v>
      </c>
      <c r="E695" s="38" t="s">
        <v>2564</v>
      </c>
    </row>
    <row r="696" spans="1:5" ht="12.75">
      <c r="A696" t="s">
        <v>50</v>
      </c>
      <c r="E696" s="36" t="s">
        <v>45</v>
      </c>
    </row>
    <row r="697" spans="1:16" ht="12.75">
      <c r="A697" s="25" t="s">
        <v>43</v>
      </c>
      <c r="B697" s="29" t="s">
        <v>2565</v>
      </c>
      <c r="C697" s="29" t="s">
        <v>962</v>
      </c>
      <c r="D697" s="25" t="s">
        <v>45</v>
      </c>
      <c r="E697" s="30" t="s">
        <v>963</v>
      </c>
      <c r="F697" s="31" t="s">
        <v>190</v>
      </c>
      <c r="G697" s="32">
        <v>272.774</v>
      </c>
      <c r="H697" s="33">
        <v>0</v>
      </c>
      <c r="I697" s="34">
        <f>ROUND(ROUND(H697,2)*ROUND(G697,3),2)</f>
      </c>
      <c r="O697">
        <f>(I697*21)/100</f>
      </c>
      <c r="P697" t="s">
        <v>22</v>
      </c>
    </row>
    <row r="698" spans="1:5" ht="12.75">
      <c r="A698" s="35" t="s">
        <v>48</v>
      </c>
      <c r="E698" s="36" t="s">
        <v>45</v>
      </c>
    </row>
    <row r="699" spans="1:5" ht="165.75">
      <c r="A699" s="37" t="s">
        <v>49</v>
      </c>
      <c r="E699" s="38" t="s">
        <v>2566</v>
      </c>
    </row>
    <row r="700" spans="1:5" ht="12.75">
      <c r="A700" t="s">
        <v>50</v>
      </c>
      <c r="E700" s="36" t="s">
        <v>45</v>
      </c>
    </row>
    <row r="701" spans="1:16" ht="12.75">
      <c r="A701" s="25" t="s">
        <v>43</v>
      </c>
      <c r="B701" s="29" t="s">
        <v>2567</v>
      </c>
      <c r="C701" s="29" t="s">
        <v>966</v>
      </c>
      <c r="D701" s="25" t="s">
        <v>45</v>
      </c>
      <c r="E701" s="30" t="s">
        <v>967</v>
      </c>
      <c r="F701" s="31" t="s">
        <v>190</v>
      </c>
      <c r="G701" s="32">
        <v>416.427</v>
      </c>
      <c r="H701" s="33">
        <v>0</v>
      </c>
      <c r="I701" s="34">
        <f>ROUND(ROUND(H701,2)*ROUND(G701,3),2)</f>
      </c>
      <c r="O701">
        <f>(I701*21)/100</f>
      </c>
      <c r="P701" t="s">
        <v>22</v>
      </c>
    </row>
    <row r="702" spans="1:5" ht="12.75">
      <c r="A702" s="35" t="s">
        <v>48</v>
      </c>
      <c r="E702" s="36" t="s">
        <v>45</v>
      </c>
    </row>
    <row r="703" spans="1:5" ht="25.5">
      <c r="A703" s="37" t="s">
        <v>49</v>
      </c>
      <c r="E703" s="38" t="s">
        <v>2517</v>
      </c>
    </row>
    <row r="704" spans="1:5" ht="12.75">
      <c r="A704" t="s">
        <v>50</v>
      </c>
      <c r="E704" s="36" t="s">
        <v>45</v>
      </c>
    </row>
    <row r="705" spans="1:16" ht="12.75">
      <c r="A705" s="25" t="s">
        <v>43</v>
      </c>
      <c r="B705" s="29" t="s">
        <v>2568</v>
      </c>
      <c r="C705" s="29" t="s">
        <v>969</v>
      </c>
      <c r="D705" s="25" t="s">
        <v>45</v>
      </c>
      <c r="E705" s="30" t="s">
        <v>970</v>
      </c>
      <c r="F705" s="31" t="s">
        <v>190</v>
      </c>
      <c r="G705" s="32">
        <v>305.09</v>
      </c>
      <c r="H705" s="33">
        <v>0</v>
      </c>
      <c r="I705" s="34">
        <f>ROUND(ROUND(H705,2)*ROUND(G705,3),2)</f>
      </c>
      <c r="O705">
        <f>(I705*21)/100</f>
      </c>
      <c r="P705" t="s">
        <v>22</v>
      </c>
    </row>
    <row r="706" spans="1:5" ht="12.75">
      <c r="A706" s="35" t="s">
        <v>48</v>
      </c>
      <c r="E706" s="36" t="s">
        <v>45</v>
      </c>
    </row>
    <row r="707" spans="1:5" ht="38.25">
      <c r="A707" s="37" t="s">
        <v>49</v>
      </c>
      <c r="E707" s="38" t="s">
        <v>2569</v>
      </c>
    </row>
    <row r="708" spans="1:5" ht="12.75">
      <c r="A708" t="s">
        <v>50</v>
      </c>
      <c r="E708" s="36" t="s">
        <v>972</v>
      </c>
    </row>
    <row r="709" spans="1:16" ht="12.75">
      <c r="A709" s="25" t="s">
        <v>43</v>
      </c>
      <c r="B709" s="29" t="s">
        <v>2570</v>
      </c>
      <c r="C709" s="29" t="s">
        <v>974</v>
      </c>
      <c r="D709" s="25" t="s">
        <v>45</v>
      </c>
      <c r="E709" s="30" t="s">
        <v>975</v>
      </c>
      <c r="F709" s="31" t="s">
        <v>835</v>
      </c>
      <c r="G709" s="32">
        <v>0</v>
      </c>
      <c r="H709" s="33">
        <v>0</v>
      </c>
      <c r="I709" s="34">
        <f>ROUND(ROUND(H709,2)*ROUND(G709,3),2)</f>
      </c>
      <c r="O709">
        <f>(I709*21)/100</f>
      </c>
      <c r="P709" t="s">
        <v>22</v>
      </c>
    </row>
    <row r="710" spans="1:5" ht="12.75">
      <c r="A710" s="35" t="s">
        <v>48</v>
      </c>
      <c r="E710" s="36" t="s">
        <v>45</v>
      </c>
    </row>
    <row r="711" spans="1:5" ht="12.75">
      <c r="A711" s="37" t="s">
        <v>49</v>
      </c>
      <c r="E711" s="38" t="s">
        <v>45</v>
      </c>
    </row>
    <row r="712" spans="1:5" ht="12.75">
      <c r="A712" t="s">
        <v>50</v>
      </c>
      <c r="E712" s="36" t="s">
        <v>45</v>
      </c>
    </row>
    <row r="713" spans="1:18" ht="12.75" customHeight="1">
      <c r="A713" s="6" t="s">
        <v>41</v>
      </c>
      <c r="B713" s="6"/>
      <c r="C713" s="40" t="s">
        <v>976</v>
      </c>
      <c r="D713" s="6"/>
      <c r="E713" s="27" t="s">
        <v>977</v>
      </c>
      <c r="F713" s="6"/>
      <c r="G713" s="6"/>
      <c r="H713" s="6"/>
      <c r="I713" s="41">
        <f>0+Q713</f>
      </c>
      <c r="O713">
        <f>0+R713</f>
      </c>
      <c r="Q713">
        <f>0+I714+I718</f>
      </c>
      <c r="R713">
        <f>0+O714+O718</f>
      </c>
    </row>
    <row r="714" spans="1:16" ht="12.75">
      <c r="A714" s="25" t="s">
        <v>43</v>
      </c>
      <c r="B714" s="29" t="s">
        <v>2571</v>
      </c>
      <c r="C714" s="29" t="s">
        <v>979</v>
      </c>
      <c r="D714" s="25" t="s">
        <v>45</v>
      </c>
      <c r="E714" s="30" t="s">
        <v>2572</v>
      </c>
      <c r="F714" s="31" t="s">
        <v>61</v>
      </c>
      <c r="G714" s="32">
        <v>5</v>
      </c>
      <c r="H714" s="33">
        <v>0</v>
      </c>
      <c r="I714" s="34">
        <f>ROUND(ROUND(H714,2)*ROUND(G714,3),2)</f>
      </c>
      <c r="O714">
        <f>(I714*21)/100</f>
      </c>
      <c r="P714" t="s">
        <v>22</v>
      </c>
    </row>
    <row r="715" spans="1:5" ht="12.75">
      <c r="A715" s="35" t="s">
        <v>48</v>
      </c>
      <c r="E715" s="36" t="s">
        <v>45</v>
      </c>
    </row>
    <row r="716" spans="1:5" ht="12.75">
      <c r="A716" s="37" t="s">
        <v>49</v>
      </c>
      <c r="E716" s="38" t="s">
        <v>45</v>
      </c>
    </row>
    <row r="717" spans="1:5" ht="12.75">
      <c r="A717" t="s">
        <v>50</v>
      </c>
      <c r="E717" s="36" t="s">
        <v>45</v>
      </c>
    </row>
    <row r="718" spans="1:16" ht="12.75">
      <c r="A718" s="25" t="s">
        <v>43</v>
      </c>
      <c r="B718" s="29" t="s">
        <v>2573</v>
      </c>
      <c r="C718" s="29" t="s">
        <v>982</v>
      </c>
      <c r="D718" s="25" t="s">
        <v>45</v>
      </c>
      <c r="E718" s="30" t="s">
        <v>983</v>
      </c>
      <c r="F718" s="31" t="s">
        <v>835</v>
      </c>
      <c r="G718" s="32">
        <v>0</v>
      </c>
      <c r="H718" s="33">
        <v>0</v>
      </c>
      <c r="I718" s="34">
        <f>ROUND(ROUND(H718,2)*ROUND(G718,3),2)</f>
      </c>
      <c r="O718">
        <f>(I718*21)/100</f>
      </c>
      <c r="P718" t="s">
        <v>22</v>
      </c>
    </row>
    <row r="719" spans="1:5" ht="12.75">
      <c r="A719" s="35" t="s">
        <v>48</v>
      </c>
      <c r="E719" s="36" t="s">
        <v>45</v>
      </c>
    </row>
    <row r="720" spans="1:5" ht="12.75">
      <c r="A720" s="37" t="s">
        <v>49</v>
      </c>
      <c r="E720" s="38" t="s">
        <v>45</v>
      </c>
    </row>
    <row r="721" spans="1:5" ht="12.75">
      <c r="A721" t="s">
        <v>50</v>
      </c>
      <c r="E721" s="36" t="s">
        <v>45</v>
      </c>
    </row>
    <row r="722" spans="1:18" ht="12.75" customHeight="1">
      <c r="A722" s="6" t="s">
        <v>41</v>
      </c>
      <c r="B722" s="6"/>
      <c r="C722" s="40" t="s">
        <v>71</v>
      </c>
      <c r="D722" s="6"/>
      <c r="E722" s="27" t="s">
        <v>984</v>
      </c>
      <c r="F722" s="6"/>
      <c r="G722" s="6"/>
      <c r="H722" s="6"/>
      <c r="I722" s="41">
        <f>0+Q722</f>
      </c>
      <c r="O722">
        <f>0+R722</f>
      </c>
      <c r="Q722">
        <f>0+I723+I727</f>
      </c>
      <c r="R722">
        <f>0+O723+O727</f>
      </c>
    </row>
    <row r="723" spans="1:16" ht="25.5">
      <c r="A723" s="25" t="s">
        <v>43</v>
      </c>
      <c r="B723" s="29" t="s">
        <v>2574</v>
      </c>
      <c r="C723" s="29" t="s">
        <v>986</v>
      </c>
      <c r="D723" s="25" t="s">
        <v>45</v>
      </c>
      <c r="E723" s="30" t="s">
        <v>2575</v>
      </c>
      <c r="F723" s="31" t="s">
        <v>988</v>
      </c>
      <c r="G723" s="32">
        <v>4</v>
      </c>
      <c r="H723" s="33">
        <v>0</v>
      </c>
      <c r="I723" s="34">
        <f>ROUND(ROUND(H723,2)*ROUND(G723,3),2)</f>
      </c>
      <c r="O723">
        <f>(I723*21)/100</f>
      </c>
      <c r="P723" t="s">
        <v>22</v>
      </c>
    </row>
    <row r="724" spans="1:5" ht="12.75">
      <c r="A724" s="35" t="s">
        <v>48</v>
      </c>
      <c r="E724" s="36" t="s">
        <v>45</v>
      </c>
    </row>
    <row r="725" spans="1:5" ht="12.75">
      <c r="A725" s="37" t="s">
        <v>49</v>
      </c>
      <c r="E725" s="38" t="s">
        <v>45</v>
      </c>
    </row>
    <row r="726" spans="1:5" ht="12.75">
      <c r="A726" t="s">
        <v>50</v>
      </c>
      <c r="E726" s="36" t="s">
        <v>989</v>
      </c>
    </row>
    <row r="727" spans="1:16" ht="12.75">
      <c r="A727" s="25" t="s">
        <v>43</v>
      </c>
      <c r="B727" s="29" t="s">
        <v>2576</v>
      </c>
      <c r="C727" s="29" t="s">
        <v>991</v>
      </c>
      <c r="D727" s="25" t="s">
        <v>45</v>
      </c>
      <c r="E727" s="30" t="s">
        <v>992</v>
      </c>
      <c r="F727" s="31" t="s">
        <v>835</v>
      </c>
      <c r="G727" s="32">
        <v>0</v>
      </c>
      <c r="H727" s="33">
        <v>0</v>
      </c>
      <c r="I727" s="34">
        <f>ROUND(ROUND(H727,2)*ROUND(G727,3),2)</f>
      </c>
      <c r="O727">
        <f>(I727*21)/100</f>
      </c>
      <c r="P727" t="s">
        <v>22</v>
      </c>
    </row>
    <row r="728" spans="1:5" ht="12.75">
      <c r="A728" s="35" t="s">
        <v>48</v>
      </c>
      <c r="E728" s="36" t="s">
        <v>45</v>
      </c>
    </row>
    <row r="729" spans="1:5" ht="12.75">
      <c r="A729" s="37" t="s">
        <v>49</v>
      </c>
      <c r="E729" s="38" t="s">
        <v>45</v>
      </c>
    </row>
    <row r="730" spans="1:5" ht="12.75">
      <c r="A730" t="s">
        <v>50</v>
      </c>
      <c r="E730" s="36" t="s">
        <v>45</v>
      </c>
    </row>
    <row r="731" spans="1:18" ht="12.75" customHeight="1">
      <c r="A731" s="6" t="s">
        <v>41</v>
      </c>
      <c r="B731" s="6"/>
      <c r="C731" s="40" t="s">
        <v>993</v>
      </c>
      <c r="D731" s="6"/>
      <c r="E731" s="27" t="s">
        <v>994</v>
      </c>
      <c r="F731" s="6"/>
      <c r="G731" s="6"/>
      <c r="H731" s="6"/>
      <c r="I731" s="41">
        <f>0+Q731</f>
      </c>
      <c r="O731">
        <f>0+R731</f>
      </c>
      <c r="Q731">
        <f>0+I732+I736+I740+I744+I748+I752+I756+I760</f>
      </c>
      <c r="R731">
        <f>0+O732+O736+O740+O744+O748+O752+O756+O760</f>
      </c>
    </row>
    <row r="732" spans="1:16" ht="12.75">
      <c r="A732" s="25" t="s">
        <v>43</v>
      </c>
      <c r="B732" s="29" t="s">
        <v>2577</v>
      </c>
      <c r="C732" s="29" t="s">
        <v>2578</v>
      </c>
      <c r="D732" s="25" t="s">
        <v>45</v>
      </c>
      <c r="E732" s="30" t="s">
        <v>2579</v>
      </c>
      <c r="F732" s="31" t="s">
        <v>61</v>
      </c>
      <c r="G732" s="32">
        <v>1</v>
      </c>
      <c r="H732" s="33">
        <v>0</v>
      </c>
      <c r="I732" s="34">
        <f>ROUND(ROUND(H732,2)*ROUND(G732,3),2)</f>
      </c>
      <c r="O732">
        <f>(I732*21)/100</f>
      </c>
      <c r="P732" t="s">
        <v>22</v>
      </c>
    </row>
    <row r="733" spans="1:5" ht="12.75">
      <c r="A733" s="35" t="s">
        <v>48</v>
      </c>
      <c r="E733" s="36" t="s">
        <v>45</v>
      </c>
    </row>
    <row r="734" spans="1:5" ht="12.75">
      <c r="A734" s="37" t="s">
        <v>49</v>
      </c>
      <c r="E734" s="38" t="s">
        <v>45</v>
      </c>
    </row>
    <row r="735" spans="1:5" ht="12.75">
      <c r="A735" t="s">
        <v>50</v>
      </c>
      <c r="E735" s="36" t="s">
        <v>45</v>
      </c>
    </row>
    <row r="736" spans="1:16" ht="12.75">
      <c r="A736" s="25" t="s">
        <v>43</v>
      </c>
      <c r="B736" s="29" t="s">
        <v>2580</v>
      </c>
      <c r="C736" s="29" t="s">
        <v>2581</v>
      </c>
      <c r="D736" s="25" t="s">
        <v>45</v>
      </c>
      <c r="E736" s="30" t="s">
        <v>2582</v>
      </c>
      <c r="F736" s="31" t="s">
        <v>61</v>
      </c>
      <c r="G736" s="32">
        <v>1</v>
      </c>
      <c r="H736" s="33">
        <v>0</v>
      </c>
      <c r="I736" s="34">
        <f>ROUND(ROUND(H736,2)*ROUND(G736,3),2)</f>
      </c>
      <c r="O736">
        <f>(I736*21)/100</f>
      </c>
      <c r="P736" t="s">
        <v>22</v>
      </c>
    </row>
    <row r="737" spans="1:5" ht="12.75">
      <c r="A737" s="35" t="s">
        <v>48</v>
      </c>
      <c r="E737" s="36" t="s">
        <v>45</v>
      </c>
    </row>
    <row r="738" spans="1:5" ht="12.75">
      <c r="A738" s="37" t="s">
        <v>49</v>
      </c>
      <c r="E738" s="38" t="s">
        <v>45</v>
      </c>
    </row>
    <row r="739" spans="1:5" ht="12.75">
      <c r="A739" t="s">
        <v>50</v>
      </c>
      <c r="E739" s="36" t="s">
        <v>45</v>
      </c>
    </row>
    <row r="740" spans="1:16" ht="12.75">
      <c r="A740" s="25" t="s">
        <v>43</v>
      </c>
      <c r="B740" s="29" t="s">
        <v>2583</v>
      </c>
      <c r="C740" s="29" t="s">
        <v>2584</v>
      </c>
      <c r="D740" s="25" t="s">
        <v>45</v>
      </c>
      <c r="E740" s="30" t="s">
        <v>2585</v>
      </c>
      <c r="F740" s="31" t="s">
        <v>61</v>
      </c>
      <c r="G740" s="32">
        <v>4</v>
      </c>
      <c r="H740" s="33">
        <v>0</v>
      </c>
      <c r="I740" s="34">
        <f>ROUND(ROUND(H740,2)*ROUND(G740,3),2)</f>
      </c>
      <c r="O740">
        <f>(I740*21)/100</f>
      </c>
      <c r="P740" t="s">
        <v>22</v>
      </c>
    </row>
    <row r="741" spans="1:5" ht="12.75">
      <c r="A741" s="35" t="s">
        <v>48</v>
      </c>
      <c r="E741" s="36" t="s">
        <v>45</v>
      </c>
    </row>
    <row r="742" spans="1:5" ht="12.75">
      <c r="A742" s="37" t="s">
        <v>49</v>
      </c>
      <c r="E742" s="38" t="s">
        <v>45</v>
      </c>
    </row>
    <row r="743" spans="1:5" ht="12.75">
      <c r="A743" t="s">
        <v>50</v>
      </c>
      <c r="E743" s="36" t="s">
        <v>45</v>
      </c>
    </row>
    <row r="744" spans="1:16" ht="12.75">
      <c r="A744" s="25" t="s">
        <v>43</v>
      </c>
      <c r="B744" s="29" t="s">
        <v>2586</v>
      </c>
      <c r="C744" s="29" t="s">
        <v>999</v>
      </c>
      <c r="D744" s="25" t="s">
        <v>45</v>
      </c>
      <c r="E744" s="30" t="s">
        <v>2078</v>
      </c>
      <c r="F744" s="31" t="s">
        <v>61</v>
      </c>
      <c r="G744" s="32">
        <v>5</v>
      </c>
      <c r="H744" s="33">
        <v>0</v>
      </c>
      <c r="I744" s="34">
        <f>ROUND(ROUND(H744,2)*ROUND(G744,3),2)</f>
      </c>
      <c r="O744">
        <f>(I744*21)/100</f>
      </c>
      <c r="P744" t="s">
        <v>22</v>
      </c>
    </row>
    <row r="745" spans="1:5" ht="12.75">
      <c r="A745" s="35" t="s">
        <v>48</v>
      </c>
      <c r="E745" s="36" t="s">
        <v>45</v>
      </c>
    </row>
    <row r="746" spans="1:5" ht="12.75">
      <c r="A746" s="37" t="s">
        <v>49</v>
      </c>
      <c r="E746" s="38" t="s">
        <v>45</v>
      </c>
    </row>
    <row r="747" spans="1:5" ht="12.75">
      <c r="A747" t="s">
        <v>50</v>
      </c>
      <c r="E747" s="36" t="s">
        <v>45</v>
      </c>
    </row>
    <row r="748" spans="1:16" ht="12.75">
      <c r="A748" s="25" t="s">
        <v>43</v>
      </c>
      <c r="B748" s="29" t="s">
        <v>2587</v>
      </c>
      <c r="C748" s="29" t="s">
        <v>1002</v>
      </c>
      <c r="D748" s="25" t="s">
        <v>45</v>
      </c>
      <c r="E748" s="30" t="s">
        <v>2080</v>
      </c>
      <c r="F748" s="31" t="s">
        <v>61</v>
      </c>
      <c r="G748" s="32">
        <v>1</v>
      </c>
      <c r="H748" s="33">
        <v>0</v>
      </c>
      <c r="I748" s="34">
        <f>ROUND(ROUND(H748,2)*ROUND(G748,3),2)</f>
      </c>
      <c r="O748">
        <f>(I748*21)/100</f>
      </c>
      <c r="P748" t="s">
        <v>22</v>
      </c>
    </row>
    <row r="749" spans="1:5" ht="12.75">
      <c r="A749" s="35" t="s">
        <v>48</v>
      </c>
      <c r="E749" s="36" t="s">
        <v>45</v>
      </c>
    </row>
    <row r="750" spans="1:5" ht="12.75">
      <c r="A750" s="37" t="s">
        <v>49</v>
      </c>
      <c r="E750" s="38" t="s">
        <v>45</v>
      </c>
    </row>
    <row r="751" spans="1:5" ht="12.75">
      <c r="A751" t="s">
        <v>50</v>
      </c>
      <c r="E751" s="36" t="s">
        <v>45</v>
      </c>
    </row>
    <row r="752" spans="1:16" ht="12.75">
      <c r="A752" s="25" t="s">
        <v>43</v>
      </c>
      <c r="B752" s="29" t="s">
        <v>2588</v>
      </c>
      <c r="C752" s="29" t="s">
        <v>1005</v>
      </c>
      <c r="D752" s="25" t="s">
        <v>45</v>
      </c>
      <c r="E752" s="30" t="s">
        <v>2082</v>
      </c>
      <c r="F752" s="31" t="s">
        <v>61</v>
      </c>
      <c r="G752" s="32">
        <v>6</v>
      </c>
      <c r="H752" s="33">
        <v>0</v>
      </c>
      <c r="I752" s="34">
        <f>ROUND(ROUND(H752,2)*ROUND(G752,3),2)</f>
      </c>
      <c r="O752">
        <f>(I752*21)/100</f>
      </c>
      <c r="P752" t="s">
        <v>22</v>
      </c>
    </row>
    <row r="753" spans="1:5" ht="12.75">
      <c r="A753" s="35" t="s">
        <v>48</v>
      </c>
      <c r="E753" s="36" t="s">
        <v>45</v>
      </c>
    </row>
    <row r="754" spans="1:5" ht="12.75">
      <c r="A754" s="37" t="s">
        <v>49</v>
      </c>
      <c r="E754" s="38" t="s">
        <v>45</v>
      </c>
    </row>
    <row r="755" spans="1:5" ht="12.75">
      <c r="A755" t="s">
        <v>50</v>
      </c>
      <c r="E755" s="36" t="s">
        <v>45</v>
      </c>
    </row>
    <row r="756" spans="1:16" ht="12.75">
      <c r="A756" s="25" t="s">
        <v>43</v>
      </c>
      <c r="B756" s="29" t="s">
        <v>2589</v>
      </c>
      <c r="C756" s="29" t="s">
        <v>1011</v>
      </c>
      <c r="D756" s="25" t="s">
        <v>45</v>
      </c>
      <c r="E756" s="30" t="s">
        <v>1012</v>
      </c>
      <c r="F756" s="31" t="s">
        <v>61</v>
      </c>
      <c r="G756" s="32">
        <v>18</v>
      </c>
      <c r="H756" s="33">
        <v>0</v>
      </c>
      <c r="I756" s="34">
        <f>ROUND(ROUND(H756,2)*ROUND(G756,3),2)</f>
      </c>
      <c r="O756">
        <f>(I756*21)/100</f>
      </c>
      <c r="P756" t="s">
        <v>22</v>
      </c>
    </row>
    <row r="757" spans="1:5" ht="12.75">
      <c r="A757" s="35" t="s">
        <v>48</v>
      </c>
      <c r="E757" s="36" t="s">
        <v>45</v>
      </c>
    </row>
    <row r="758" spans="1:5" ht="89.25">
      <c r="A758" s="37" t="s">
        <v>49</v>
      </c>
      <c r="E758" s="38" t="s">
        <v>2590</v>
      </c>
    </row>
    <row r="759" spans="1:5" ht="12.75">
      <c r="A759" t="s">
        <v>50</v>
      </c>
      <c r="E759" s="36" t="s">
        <v>45</v>
      </c>
    </row>
    <row r="760" spans="1:16" ht="12.75">
      <c r="A760" s="25" t="s">
        <v>43</v>
      </c>
      <c r="B760" s="29" t="s">
        <v>2591</v>
      </c>
      <c r="C760" s="29" t="s">
        <v>1015</v>
      </c>
      <c r="D760" s="25" t="s">
        <v>45</v>
      </c>
      <c r="E760" s="30" t="s">
        <v>1016</v>
      </c>
      <c r="F760" s="31" t="s">
        <v>835</v>
      </c>
      <c r="G760" s="32">
        <v>0</v>
      </c>
      <c r="H760" s="33">
        <v>0</v>
      </c>
      <c r="I760" s="34">
        <f>ROUND(ROUND(H760,2)*ROUND(G760,3),2)</f>
      </c>
      <c r="O760">
        <f>(I760*21)/100</f>
      </c>
      <c r="P760" t="s">
        <v>22</v>
      </c>
    </row>
    <row r="761" spans="1:5" ht="12.75">
      <c r="A761" s="35" t="s">
        <v>48</v>
      </c>
      <c r="E761" s="36" t="s">
        <v>45</v>
      </c>
    </row>
    <row r="762" spans="1:5" ht="12.75">
      <c r="A762" s="37" t="s">
        <v>49</v>
      </c>
      <c r="E762" s="38" t="s">
        <v>45</v>
      </c>
    </row>
    <row r="763" spans="1:5" ht="12.75">
      <c r="A763" t="s">
        <v>50</v>
      </c>
      <c r="E763" s="36" t="s">
        <v>45</v>
      </c>
    </row>
    <row r="764" spans="1:18" ht="12.75" customHeight="1">
      <c r="A764" s="6" t="s">
        <v>41</v>
      </c>
      <c r="B764" s="6"/>
      <c r="C764" s="40" t="s">
        <v>1017</v>
      </c>
      <c r="D764" s="6"/>
      <c r="E764" s="27" t="s">
        <v>1018</v>
      </c>
      <c r="F764" s="6"/>
      <c r="G764" s="6"/>
      <c r="H764" s="6"/>
      <c r="I764" s="41">
        <f>0+Q764</f>
      </c>
      <c r="O764">
        <f>0+R764</f>
      </c>
      <c r="Q764">
        <f>0+I765+I769+I773+I777+I781</f>
      </c>
      <c r="R764">
        <f>0+O765+O769+O773+O777+O781</f>
      </c>
    </row>
    <row r="765" spans="1:16" ht="12.75">
      <c r="A765" s="25" t="s">
        <v>43</v>
      </c>
      <c r="B765" s="29" t="s">
        <v>2592</v>
      </c>
      <c r="C765" s="29" t="s">
        <v>1020</v>
      </c>
      <c r="D765" s="25" t="s">
        <v>45</v>
      </c>
      <c r="E765" s="30" t="s">
        <v>1021</v>
      </c>
      <c r="F765" s="31" t="s">
        <v>190</v>
      </c>
      <c r="G765" s="32">
        <v>18.738</v>
      </c>
      <c r="H765" s="33">
        <v>0</v>
      </c>
      <c r="I765" s="34">
        <f>ROUND(ROUND(H765,2)*ROUND(G765,3),2)</f>
      </c>
      <c r="O765">
        <f>(I765*21)/100</f>
      </c>
      <c r="P765" t="s">
        <v>22</v>
      </c>
    </row>
    <row r="766" spans="1:5" ht="12.75">
      <c r="A766" s="35" t="s">
        <v>48</v>
      </c>
      <c r="E766" s="36" t="s">
        <v>45</v>
      </c>
    </row>
    <row r="767" spans="1:5" ht="25.5">
      <c r="A767" s="37" t="s">
        <v>49</v>
      </c>
      <c r="E767" s="38" t="s">
        <v>2593</v>
      </c>
    </row>
    <row r="768" spans="1:5" ht="12.75">
      <c r="A768" t="s">
        <v>50</v>
      </c>
      <c r="E768" s="36" t="s">
        <v>45</v>
      </c>
    </row>
    <row r="769" spans="1:16" ht="12.75">
      <c r="A769" s="25" t="s">
        <v>43</v>
      </c>
      <c r="B769" s="29" t="s">
        <v>2594</v>
      </c>
      <c r="C769" s="29" t="s">
        <v>1024</v>
      </c>
      <c r="D769" s="25" t="s">
        <v>45</v>
      </c>
      <c r="E769" s="30" t="s">
        <v>1025</v>
      </c>
      <c r="F769" s="31" t="s">
        <v>190</v>
      </c>
      <c r="G769" s="32">
        <v>17.034</v>
      </c>
      <c r="H769" s="33">
        <v>0</v>
      </c>
      <c r="I769" s="34">
        <f>ROUND(ROUND(H769,2)*ROUND(G769,3),2)</f>
      </c>
      <c r="O769">
        <f>(I769*21)/100</f>
      </c>
      <c r="P769" t="s">
        <v>22</v>
      </c>
    </row>
    <row r="770" spans="1:5" ht="12.75">
      <c r="A770" s="35" t="s">
        <v>48</v>
      </c>
      <c r="E770" s="36" t="s">
        <v>45</v>
      </c>
    </row>
    <row r="771" spans="1:5" ht="38.25">
      <c r="A771" s="37" t="s">
        <v>49</v>
      </c>
      <c r="E771" s="38" t="s">
        <v>2562</v>
      </c>
    </row>
    <row r="772" spans="1:5" ht="12.75">
      <c r="A772" t="s">
        <v>50</v>
      </c>
      <c r="E772" s="36" t="s">
        <v>45</v>
      </c>
    </row>
    <row r="773" spans="1:16" ht="12.75">
      <c r="A773" s="25" t="s">
        <v>43</v>
      </c>
      <c r="B773" s="29" t="s">
        <v>2595</v>
      </c>
      <c r="C773" s="29" t="s">
        <v>1027</v>
      </c>
      <c r="D773" s="25" t="s">
        <v>45</v>
      </c>
      <c r="E773" s="30" t="s">
        <v>1028</v>
      </c>
      <c r="F773" s="31" t="s">
        <v>190</v>
      </c>
      <c r="G773" s="32">
        <v>17.279</v>
      </c>
      <c r="H773" s="33">
        <v>0</v>
      </c>
      <c r="I773" s="34">
        <f>ROUND(ROUND(H773,2)*ROUND(G773,3),2)</f>
      </c>
      <c r="O773">
        <f>(I773*21)/100</f>
      </c>
      <c r="P773" t="s">
        <v>22</v>
      </c>
    </row>
    <row r="774" spans="1:5" ht="12.75">
      <c r="A774" s="35" t="s">
        <v>48</v>
      </c>
      <c r="E774" s="36" t="s">
        <v>45</v>
      </c>
    </row>
    <row r="775" spans="1:5" ht="51">
      <c r="A775" s="37" t="s">
        <v>49</v>
      </c>
      <c r="E775" s="38" t="s">
        <v>2596</v>
      </c>
    </row>
    <row r="776" spans="1:5" ht="12.75">
      <c r="A776" t="s">
        <v>50</v>
      </c>
      <c r="E776" s="36" t="s">
        <v>1030</v>
      </c>
    </row>
    <row r="777" spans="1:16" ht="12.75">
      <c r="A777" s="25" t="s">
        <v>43</v>
      </c>
      <c r="B777" s="29" t="s">
        <v>2597</v>
      </c>
      <c r="C777" s="29" t="s">
        <v>1032</v>
      </c>
      <c r="D777" s="25" t="s">
        <v>45</v>
      </c>
      <c r="E777" s="30" t="s">
        <v>1033</v>
      </c>
      <c r="F777" s="31" t="s">
        <v>190</v>
      </c>
      <c r="G777" s="32">
        <v>55.98</v>
      </c>
      <c r="H777" s="33">
        <v>0</v>
      </c>
      <c r="I777" s="34">
        <f>ROUND(ROUND(H777,2)*ROUND(G777,3),2)</f>
      </c>
      <c r="O777">
        <f>(I777*21)/100</f>
      </c>
      <c r="P777" t="s">
        <v>22</v>
      </c>
    </row>
    <row r="778" spans="1:5" ht="12.75">
      <c r="A778" s="35" t="s">
        <v>48</v>
      </c>
      <c r="E778" s="36" t="s">
        <v>45</v>
      </c>
    </row>
    <row r="779" spans="1:5" ht="25.5">
      <c r="A779" s="37" t="s">
        <v>49</v>
      </c>
      <c r="E779" s="38" t="s">
        <v>2598</v>
      </c>
    </row>
    <row r="780" spans="1:5" ht="12.75">
      <c r="A780" t="s">
        <v>50</v>
      </c>
      <c r="E780" s="36" t="s">
        <v>1035</v>
      </c>
    </row>
    <row r="781" spans="1:16" ht="12.75">
      <c r="A781" s="25" t="s">
        <v>43</v>
      </c>
      <c r="B781" s="29" t="s">
        <v>2599</v>
      </c>
      <c r="C781" s="29" t="s">
        <v>1037</v>
      </c>
      <c r="D781" s="25" t="s">
        <v>45</v>
      </c>
      <c r="E781" s="30" t="s">
        <v>1038</v>
      </c>
      <c r="F781" s="31" t="s">
        <v>835</v>
      </c>
      <c r="G781" s="32">
        <v>0</v>
      </c>
      <c r="H781" s="33">
        <v>0</v>
      </c>
      <c r="I781" s="34">
        <f>ROUND(ROUND(H781,2)*ROUND(G781,3),2)</f>
      </c>
      <c r="O781">
        <f>(I781*21)/100</f>
      </c>
      <c r="P781" t="s">
        <v>22</v>
      </c>
    </row>
    <row r="782" spans="1:5" ht="12.75">
      <c r="A782" s="35" t="s">
        <v>48</v>
      </c>
      <c r="E782" s="36" t="s">
        <v>45</v>
      </c>
    </row>
    <row r="783" spans="1:5" ht="12.75">
      <c r="A783" s="37" t="s">
        <v>49</v>
      </c>
      <c r="E783" s="38" t="s">
        <v>45</v>
      </c>
    </row>
    <row r="784" spans="1:5" ht="12.75">
      <c r="A784" t="s">
        <v>50</v>
      </c>
      <c r="E784" s="36" t="s">
        <v>45</v>
      </c>
    </row>
    <row r="785" spans="1:18" ht="12.75" customHeight="1">
      <c r="A785" s="6" t="s">
        <v>41</v>
      </c>
      <c r="B785" s="6"/>
      <c r="C785" s="40" t="s">
        <v>1039</v>
      </c>
      <c r="D785" s="6"/>
      <c r="E785" s="27" t="s">
        <v>1040</v>
      </c>
      <c r="F785" s="6"/>
      <c r="G785" s="6"/>
      <c r="H785" s="6"/>
      <c r="I785" s="41">
        <f>0+Q785</f>
      </c>
      <c r="O785">
        <f>0+R785</f>
      </c>
      <c r="Q785">
        <f>0+I786+I790+I794+I798</f>
      </c>
      <c r="R785">
        <f>0+O786+O790+O794+O798</f>
      </c>
    </row>
    <row r="786" spans="1:16" ht="25.5">
      <c r="A786" s="25" t="s">
        <v>43</v>
      </c>
      <c r="B786" s="29" t="s">
        <v>2600</v>
      </c>
      <c r="C786" s="29" t="s">
        <v>1042</v>
      </c>
      <c r="D786" s="25" t="s">
        <v>45</v>
      </c>
      <c r="E786" s="30" t="s">
        <v>2601</v>
      </c>
      <c r="F786" s="31" t="s">
        <v>76</v>
      </c>
      <c r="G786" s="32">
        <v>114</v>
      </c>
      <c r="H786" s="33">
        <v>0</v>
      </c>
      <c r="I786" s="34">
        <f>ROUND(ROUND(H786,2)*ROUND(G786,3),2)</f>
      </c>
      <c r="O786">
        <f>(I786*21)/100</f>
      </c>
      <c r="P786" t="s">
        <v>22</v>
      </c>
    </row>
    <row r="787" spans="1:5" ht="12.75">
      <c r="A787" s="35" t="s">
        <v>48</v>
      </c>
      <c r="E787" s="36" t="s">
        <v>45</v>
      </c>
    </row>
    <row r="788" spans="1:5" ht="12.75">
      <c r="A788" s="37" t="s">
        <v>49</v>
      </c>
      <c r="E788" s="38" t="s">
        <v>45</v>
      </c>
    </row>
    <row r="789" spans="1:5" ht="12.75">
      <c r="A789" t="s">
        <v>50</v>
      </c>
      <c r="E789" s="36" t="s">
        <v>45</v>
      </c>
    </row>
    <row r="790" spans="1:16" ht="25.5">
      <c r="A790" s="25" t="s">
        <v>43</v>
      </c>
      <c r="B790" s="29" t="s">
        <v>2602</v>
      </c>
      <c r="C790" s="29" t="s">
        <v>1045</v>
      </c>
      <c r="D790" s="25" t="s">
        <v>45</v>
      </c>
      <c r="E790" s="30" t="s">
        <v>2603</v>
      </c>
      <c r="F790" s="31" t="s">
        <v>76</v>
      </c>
      <c r="G790" s="32">
        <v>110</v>
      </c>
      <c r="H790" s="33">
        <v>0</v>
      </c>
      <c r="I790" s="34">
        <f>ROUND(ROUND(H790,2)*ROUND(G790,3),2)</f>
      </c>
      <c r="O790">
        <f>(I790*21)/100</f>
      </c>
      <c r="P790" t="s">
        <v>22</v>
      </c>
    </row>
    <row r="791" spans="1:5" ht="12.75">
      <c r="A791" s="35" t="s">
        <v>48</v>
      </c>
      <c r="E791" s="36" t="s">
        <v>45</v>
      </c>
    </row>
    <row r="792" spans="1:5" ht="12.75">
      <c r="A792" s="37" t="s">
        <v>49</v>
      </c>
      <c r="E792" s="38" t="s">
        <v>45</v>
      </c>
    </row>
    <row r="793" spans="1:5" ht="12.75">
      <c r="A793" t="s">
        <v>50</v>
      </c>
      <c r="E793" s="36" t="s">
        <v>45</v>
      </c>
    </row>
    <row r="794" spans="1:16" ht="25.5">
      <c r="A794" s="25" t="s">
        <v>43</v>
      </c>
      <c r="B794" s="29" t="s">
        <v>2604</v>
      </c>
      <c r="C794" s="29" t="s">
        <v>1048</v>
      </c>
      <c r="D794" s="25" t="s">
        <v>45</v>
      </c>
      <c r="E794" s="30" t="s">
        <v>2605</v>
      </c>
      <c r="F794" s="31" t="s">
        <v>76</v>
      </c>
      <c r="G794" s="32">
        <v>55</v>
      </c>
      <c r="H794" s="33">
        <v>0</v>
      </c>
      <c r="I794" s="34">
        <f>ROUND(ROUND(H794,2)*ROUND(G794,3),2)</f>
      </c>
      <c r="O794">
        <f>(I794*21)/100</f>
      </c>
      <c r="P794" t="s">
        <v>22</v>
      </c>
    </row>
    <row r="795" spans="1:5" ht="12.75">
      <c r="A795" s="35" t="s">
        <v>48</v>
      </c>
      <c r="E795" s="36" t="s">
        <v>45</v>
      </c>
    </row>
    <row r="796" spans="1:5" ht="12.75">
      <c r="A796" s="37" t="s">
        <v>49</v>
      </c>
      <c r="E796" s="38" t="s">
        <v>45</v>
      </c>
    </row>
    <row r="797" spans="1:5" ht="12.75">
      <c r="A797" t="s">
        <v>50</v>
      </c>
      <c r="E797" s="36" t="s">
        <v>45</v>
      </c>
    </row>
    <row r="798" spans="1:16" ht="12.75">
      <c r="A798" s="25" t="s">
        <v>43</v>
      </c>
      <c r="B798" s="29" t="s">
        <v>2606</v>
      </c>
      <c r="C798" s="29" t="s">
        <v>1062</v>
      </c>
      <c r="D798" s="25" t="s">
        <v>45</v>
      </c>
      <c r="E798" s="30" t="s">
        <v>1063</v>
      </c>
      <c r="F798" s="31" t="s">
        <v>835</v>
      </c>
      <c r="G798" s="32">
        <v>0</v>
      </c>
      <c r="H798" s="33">
        <v>0</v>
      </c>
      <c r="I798" s="34">
        <f>ROUND(ROUND(H798,2)*ROUND(G798,3),2)</f>
      </c>
      <c r="O798">
        <f>(I798*21)/100</f>
      </c>
      <c r="P798" t="s">
        <v>22</v>
      </c>
    </row>
    <row r="799" spans="1:5" ht="12.75">
      <c r="A799" s="35" t="s">
        <v>48</v>
      </c>
      <c r="E799" s="36" t="s">
        <v>45</v>
      </c>
    </row>
    <row r="800" spans="1:5" ht="12.75">
      <c r="A800" s="37" t="s">
        <v>49</v>
      </c>
      <c r="E800" s="38" t="s">
        <v>45</v>
      </c>
    </row>
    <row r="801" spans="1:5" ht="12.75">
      <c r="A801" t="s">
        <v>50</v>
      </c>
      <c r="E801" s="36" t="s">
        <v>45</v>
      </c>
    </row>
    <row r="802" spans="1:18" ht="12.75" customHeight="1">
      <c r="A802" s="6" t="s">
        <v>41</v>
      </c>
      <c r="B802" s="6"/>
      <c r="C802" s="40" t="s">
        <v>1064</v>
      </c>
      <c r="D802" s="6"/>
      <c r="E802" s="27" t="s">
        <v>1065</v>
      </c>
      <c r="F802" s="6"/>
      <c r="G802" s="6"/>
      <c r="H802" s="6"/>
      <c r="I802" s="41">
        <f>0+Q802</f>
      </c>
      <c r="O802">
        <f>0+R802</f>
      </c>
      <c r="Q802">
        <f>0+I803+I807+I811+I815+I819+I823+I827+I831+I835+I839+I843+I847+I851+I855+I859+I863+I867+I871+I875+I879+I883+I887+I891+I895+I899+I903</f>
      </c>
      <c r="R802">
        <f>0+O803+O807+O811+O815+O819+O823+O827+O831+O835+O839+O843+O847+O851+O855+O859+O863+O867+O871+O875+O879+O883+O887+O891+O895+O899+O903</f>
      </c>
    </row>
    <row r="803" spans="1:16" ht="25.5">
      <c r="A803" s="25" t="s">
        <v>43</v>
      </c>
      <c r="B803" s="29" t="s">
        <v>1147</v>
      </c>
      <c r="C803" s="29" t="s">
        <v>1067</v>
      </c>
      <c r="D803" s="25" t="s">
        <v>45</v>
      </c>
      <c r="E803" s="30" t="s">
        <v>1068</v>
      </c>
      <c r="F803" s="31" t="s">
        <v>61</v>
      </c>
      <c r="G803" s="32">
        <v>15</v>
      </c>
      <c r="H803" s="33">
        <v>0</v>
      </c>
      <c r="I803" s="34">
        <f>ROUND(ROUND(H803,2)*ROUND(G803,3),2)</f>
      </c>
      <c r="O803">
        <f>(I803*21)/100</f>
      </c>
      <c r="P803" t="s">
        <v>22</v>
      </c>
    </row>
    <row r="804" spans="1:5" ht="12.75">
      <c r="A804" s="35" t="s">
        <v>48</v>
      </c>
      <c r="E804" s="36" t="s">
        <v>45</v>
      </c>
    </row>
    <row r="805" spans="1:5" ht="12.75">
      <c r="A805" s="37" t="s">
        <v>49</v>
      </c>
      <c r="E805" s="38" t="s">
        <v>45</v>
      </c>
    </row>
    <row r="806" spans="1:5" ht="12.75">
      <c r="A806" t="s">
        <v>50</v>
      </c>
      <c r="E806" s="36" t="s">
        <v>45</v>
      </c>
    </row>
    <row r="807" spans="1:16" ht="25.5">
      <c r="A807" s="25" t="s">
        <v>43</v>
      </c>
      <c r="B807" s="29" t="s">
        <v>2607</v>
      </c>
      <c r="C807" s="29" t="s">
        <v>1070</v>
      </c>
      <c r="D807" s="25" t="s">
        <v>45</v>
      </c>
      <c r="E807" s="30" t="s">
        <v>1071</v>
      </c>
      <c r="F807" s="31" t="s">
        <v>61</v>
      </c>
      <c r="G807" s="32">
        <v>3</v>
      </c>
      <c r="H807" s="33">
        <v>0</v>
      </c>
      <c r="I807" s="34">
        <f>ROUND(ROUND(H807,2)*ROUND(G807,3),2)</f>
      </c>
      <c r="O807">
        <f>(I807*21)/100</f>
      </c>
      <c r="P807" t="s">
        <v>22</v>
      </c>
    </row>
    <row r="808" spans="1:5" ht="12.75">
      <c r="A808" s="35" t="s">
        <v>48</v>
      </c>
      <c r="E808" s="36" t="s">
        <v>45</v>
      </c>
    </row>
    <row r="809" spans="1:5" ht="12.75">
      <c r="A809" s="37" t="s">
        <v>49</v>
      </c>
      <c r="E809" s="38" t="s">
        <v>45</v>
      </c>
    </row>
    <row r="810" spans="1:5" ht="12.75">
      <c r="A810" t="s">
        <v>50</v>
      </c>
      <c r="E810" s="36" t="s">
        <v>45</v>
      </c>
    </row>
    <row r="811" spans="1:16" ht="25.5">
      <c r="A811" s="25" t="s">
        <v>43</v>
      </c>
      <c r="B811" s="29" t="s">
        <v>2608</v>
      </c>
      <c r="C811" s="29" t="s">
        <v>1073</v>
      </c>
      <c r="D811" s="25" t="s">
        <v>45</v>
      </c>
      <c r="E811" s="30" t="s">
        <v>1074</v>
      </c>
      <c r="F811" s="31" t="s">
        <v>61</v>
      </c>
      <c r="G811" s="32">
        <v>1</v>
      </c>
      <c r="H811" s="33">
        <v>0</v>
      </c>
      <c r="I811" s="34">
        <f>ROUND(ROUND(H811,2)*ROUND(G811,3),2)</f>
      </c>
      <c r="O811">
        <f>(I811*21)/100</f>
      </c>
      <c r="P811" t="s">
        <v>22</v>
      </c>
    </row>
    <row r="812" spans="1:5" ht="12.75">
      <c r="A812" s="35" t="s">
        <v>48</v>
      </c>
      <c r="E812" s="36" t="s">
        <v>45</v>
      </c>
    </row>
    <row r="813" spans="1:5" ht="12.75">
      <c r="A813" s="37" t="s">
        <v>49</v>
      </c>
      <c r="E813" s="38" t="s">
        <v>45</v>
      </c>
    </row>
    <row r="814" spans="1:5" ht="12.75">
      <c r="A814" t="s">
        <v>50</v>
      </c>
      <c r="E814" s="36" t="s">
        <v>45</v>
      </c>
    </row>
    <row r="815" spans="1:16" ht="25.5">
      <c r="A815" s="25" t="s">
        <v>43</v>
      </c>
      <c r="B815" s="29" t="s">
        <v>2609</v>
      </c>
      <c r="C815" s="29" t="s">
        <v>1076</v>
      </c>
      <c r="D815" s="25" t="s">
        <v>45</v>
      </c>
      <c r="E815" s="30" t="s">
        <v>2610</v>
      </c>
      <c r="F815" s="31" t="s">
        <v>61</v>
      </c>
      <c r="G815" s="32">
        <v>4</v>
      </c>
      <c r="H815" s="33">
        <v>0</v>
      </c>
      <c r="I815" s="34">
        <f>ROUND(ROUND(H815,2)*ROUND(G815,3),2)</f>
      </c>
      <c r="O815">
        <f>(I815*21)/100</f>
      </c>
      <c r="P815" t="s">
        <v>22</v>
      </c>
    </row>
    <row r="816" spans="1:5" ht="12.75">
      <c r="A816" s="35" t="s">
        <v>48</v>
      </c>
      <c r="E816" s="36" t="s">
        <v>45</v>
      </c>
    </row>
    <row r="817" spans="1:5" ht="12.75">
      <c r="A817" s="37" t="s">
        <v>49</v>
      </c>
      <c r="E817" s="38" t="s">
        <v>45</v>
      </c>
    </row>
    <row r="818" spans="1:5" ht="12.75">
      <c r="A818" t="s">
        <v>50</v>
      </c>
      <c r="E818" s="36" t="s">
        <v>45</v>
      </c>
    </row>
    <row r="819" spans="1:16" ht="25.5">
      <c r="A819" s="25" t="s">
        <v>43</v>
      </c>
      <c r="B819" s="29" t="s">
        <v>2611</v>
      </c>
      <c r="C819" s="29" t="s">
        <v>1076</v>
      </c>
      <c r="D819" s="25" t="s">
        <v>14</v>
      </c>
      <c r="E819" s="30" t="s">
        <v>2612</v>
      </c>
      <c r="F819" s="31" t="s">
        <v>61</v>
      </c>
      <c r="G819" s="32">
        <v>2</v>
      </c>
      <c r="H819" s="33">
        <v>0</v>
      </c>
      <c r="I819" s="34">
        <f>ROUND(ROUND(H819,2)*ROUND(G819,3),2)</f>
      </c>
      <c r="O819">
        <f>(I819*21)/100</f>
      </c>
      <c r="P819" t="s">
        <v>22</v>
      </c>
    </row>
    <row r="820" spans="1:5" ht="12.75">
      <c r="A820" s="35" t="s">
        <v>48</v>
      </c>
      <c r="E820" s="36" t="s">
        <v>45</v>
      </c>
    </row>
    <row r="821" spans="1:5" ht="12.75">
      <c r="A821" s="37" t="s">
        <v>49</v>
      </c>
      <c r="E821" s="38" t="s">
        <v>45</v>
      </c>
    </row>
    <row r="822" spans="1:5" ht="12.75">
      <c r="A822" t="s">
        <v>50</v>
      </c>
      <c r="E822" s="36" t="s">
        <v>45</v>
      </c>
    </row>
    <row r="823" spans="1:16" ht="25.5">
      <c r="A823" s="25" t="s">
        <v>43</v>
      </c>
      <c r="B823" s="29" t="s">
        <v>2613</v>
      </c>
      <c r="C823" s="29" t="s">
        <v>1085</v>
      </c>
      <c r="D823" s="25" t="s">
        <v>45</v>
      </c>
      <c r="E823" s="30" t="s">
        <v>1086</v>
      </c>
      <c r="F823" s="31" t="s">
        <v>61</v>
      </c>
      <c r="G823" s="32">
        <v>24</v>
      </c>
      <c r="H823" s="33">
        <v>0</v>
      </c>
      <c r="I823" s="34">
        <f>ROUND(ROUND(H823,2)*ROUND(G823,3),2)</f>
      </c>
      <c r="O823">
        <f>(I823*21)/100</f>
      </c>
      <c r="P823" t="s">
        <v>22</v>
      </c>
    </row>
    <row r="824" spans="1:5" ht="12.75">
      <c r="A824" s="35" t="s">
        <v>48</v>
      </c>
      <c r="E824" s="36" t="s">
        <v>45</v>
      </c>
    </row>
    <row r="825" spans="1:5" ht="12.75">
      <c r="A825" s="37" t="s">
        <v>49</v>
      </c>
      <c r="E825" s="38" t="s">
        <v>45</v>
      </c>
    </row>
    <row r="826" spans="1:5" ht="12.75">
      <c r="A826" t="s">
        <v>50</v>
      </c>
      <c r="E826" s="36" t="s">
        <v>45</v>
      </c>
    </row>
    <row r="827" spans="1:16" ht="25.5">
      <c r="A827" s="25" t="s">
        <v>43</v>
      </c>
      <c r="B827" s="29" t="s">
        <v>1204</v>
      </c>
      <c r="C827" s="29" t="s">
        <v>1088</v>
      </c>
      <c r="D827" s="25" t="s">
        <v>45</v>
      </c>
      <c r="E827" s="30" t="s">
        <v>1089</v>
      </c>
      <c r="F827" s="31" t="s">
        <v>61</v>
      </c>
      <c r="G827" s="32">
        <v>6</v>
      </c>
      <c r="H827" s="33">
        <v>0</v>
      </c>
      <c r="I827" s="34">
        <f>ROUND(ROUND(H827,2)*ROUND(G827,3),2)</f>
      </c>
      <c r="O827">
        <f>(I827*21)/100</f>
      </c>
      <c r="P827" t="s">
        <v>22</v>
      </c>
    </row>
    <row r="828" spans="1:5" ht="12.75">
      <c r="A828" s="35" t="s">
        <v>48</v>
      </c>
      <c r="E828" s="36" t="s">
        <v>45</v>
      </c>
    </row>
    <row r="829" spans="1:5" ht="12.75">
      <c r="A829" s="37" t="s">
        <v>49</v>
      </c>
      <c r="E829" s="38" t="s">
        <v>45</v>
      </c>
    </row>
    <row r="830" spans="1:5" ht="12.75">
      <c r="A830" t="s">
        <v>50</v>
      </c>
      <c r="E830" s="36" t="s">
        <v>45</v>
      </c>
    </row>
    <row r="831" spans="1:16" ht="25.5">
      <c r="A831" s="25" t="s">
        <v>43</v>
      </c>
      <c r="B831" s="29" t="s">
        <v>2614</v>
      </c>
      <c r="C831" s="29" t="s">
        <v>1103</v>
      </c>
      <c r="D831" s="25" t="s">
        <v>45</v>
      </c>
      <c r="E831" s="30" t="s">
        <v>1104</v>
      </c>
      <c r="F831" s="31" t="s">
        <v>61</v>
      </c>
      <c r="G831" s="32">
        <v>23</v>
      </c>
      <c r="H831" s="33">
        <v>0</v>
      </c>
      <c r="I831" s="34">
        <f>ROUND(ROUND(H831,2)*ROUND(G831,3),2)</f>
      </c>
      <c r="O831">
        <f>(I831*21)/100</f>
      </c>
      <c r="P831" t="s">
        <v>22</v>
      </c>
    </row>
    <row r="832" spans="1:5" ht="12.75">
      <c r="A832" s="35" t="s">
        <v>48</v>
      </c>
      <c r="E832" s="36" t="s">
        <v>45</v>
      </c>
    </row>
    <row r="833" spans="1:5" ht="12.75">
      <c r="A833" s="37" t="s">
        <v>49</v>
      </c>
      <c r="E833" s="38" t="s">
        <v>45</v>
      </c>
    </row>
    <row r="834" spans="1:5" ht="12.75">
      <c r="A834" t="s">
        <v>50</v>
      </c>
      <c r="E834" s="36" t="s">
        <v>45</v>
      </c>
    </row>
    <row r="835" spans="1:16" ht="25.5">
      <c r="A835" s="25" t="s">
        <v>43</v>
      </c>
      <c r="B835" s="29" t="s">
        <v>2615</v>
      </c>
      <c r="C835" s="29" t="s">
        <v>2616</v>
      </c>
      <c r="D835" s="25" t="s">
        <v>45</v>
      </c>
      <c r="E835" s="30" t="s">
        <v>2617</v>
      </c>
      <c r="F835" s="31" t="s">
        <v>61</v>
      </c>
      <c r="G835" s="32">
        <v>2</v>
      </c>
      <c r="H835" s="33">
        <v>0</v>
      </c>
      <c r="I835" s="34">
        <f>ROUND(ROUND(H835,2)*ROUND(G835,3),2)</f>
      </c>
      <c r="O835">
        <f>(I835*21)/100</f>
      </c>
      <c r="P835" t="s">
        <v>22</v>
      </c>
    </row>
    <row r="836" spans="1:5" ht="12.75">
      <c r="A836" s="35" t="s">
        <v>48</v>
      </c>
      <c r="E836" s="36" t="s">
        <v>45</v>
      </c>
    </row>
    <row r="837" spans="1:5" ht="12.75">
      <c r="A837" s="37" t="s">
        <v>49</v>
      </c>
      <c r="E837" s="38" t="s">
        <v>45</v>
      </c>
    </row>
    <row r="838" spans="1:5" ht="12.75">
      <c r="A838" t="s">
        <v>50</v>
      </c>
      <c r="E838" s="36" t="s">
        <v>45</v>
      </c>
    </row>
    <row r="839" spans="1:16" ht="25.5">
      <c r="A839" s="25" t="s">
        <v>43</v>
      </c>
      <c r="B839" s="29" t="s">
        <v>1253</v>
      </c>
      <c r="C839" s="29" t="s">
        <v>1106</v>
      </c>
      <c r="D839" s="25" t="s">
        <v>45</v>
      </c>
      <c r="E839" s="30" t="s">
        <v>1107</v>
      </c>
      <c r="F839" s="31" t="s">
        <v>61</v>
      </c>
      <c r="G839" s="32">
        <v>48</v>
      </c>
      <c r="H839" s="33">
        <v>0</v>
      </c>
      <c r="I839" s="34">
        <f>ROUND(ROUND(H839,2)*ROUND(G839,3),2)</f>
      </c>
      <c r="O839">
        <f>(I839*21)/100</f>
      </c>
      <c r="P839" t="s">
        <v>22</v>
      </c>
    </row>
    <row r="840" spans="1:5" ht="12.75">
      <c r="A840" s="35" t="s">
        <v>48</v>
      </c>
      <c r="E840" s="36" t="s">
        <v>45</v>
      </c>
    </row>
    <row r="841" spans="1:5" ht="12.75">
      <c r="A841" s="37" t="s">
        <v>49</v>
      </c>
      <c r="E841" s="38" t="s">
        <v>45</v>
      </c>
    </row>
    <row r="842" spans="1:5" ht="12.75">
      <c r="A842" t="s">
        <v>50</v>
      </c>
      <c r="E842" s="36" t="s">
        <v>45</v>
      </c>
    </row>
    <row r="843" spans="1:16" ht="25.5">
      <c r="A843" s="25" t="s">
        <v>43</v>
      </c>
      <c r="B843" s="29" t="s">
        <v>1273</v>
      </c>
      <c r="C843" s="29" t="s">
        <v>2618</v>
      </c>
      <c r="D843" s="25" t="s">
        <v>45</v>
      </c>
      <c r="E843" s="30" t="s">
        <v>2619</v>
      </c>
      <c r="F843" s="31" t="s">
        <v>61</v>
      </c>
      <c r="G843" s="32">
        <v>1</v>
      </c>
      <c r="H843" s="33">
        <v>0</v>
      </c>
      <c r="I843" s="34">
        <f>ROUND(ROUND(H843,2)*ROUND(G843,3),2)</f>
      </c>
      <c r="O843">
        <f>(I843*21)/100</f>
      </c>
      <c r="P843" t="s">
        <v>22</v>
      </c>
    </row>
    <row r="844" spans="1:5" ht="12.75">
      <c r="A844" s="35" t="s">
        <v>48</v>
      </c>
      <c r="E844" s="36" t="s">
        <v>45</v>
      </c>
    </row>
    <row r="845" spans="1:5" ht="12.75">
      <c r="A845" s="37" t="s">
        <v>49</v>
      </c>
      <c r="E845" s="38" t="s">
        <v>45</v>
      </c>
    </row>
    <row r="846" spans="1:5" ht="12.75">
      <c r="A846" t="s">
        <v>50</v>
      </c>
      <c r="E846" s="36" t="s">
        <v>45</v>
      </c>
    </row>
    <row r="847" spans="1:16" ht="25.5">
      <c r="A847" s="25" t="s">
        <v>43</v>
      </c>
      <c r="B847" s="29" t="s">
        <v>2620</v>
      </c>
      <c r="C847" s="29" t="s">
        <v>1112</v>
      </c>
      <c r="D847" s="25" t="s">
        <v>45</v>
      </c>
      <c r="E847" s="30" t="s">
        <v>1113</v>
      </c>
      <c r="F847" s="31" t="s">
        <v>61</v>
      </c>
      <c r="G847" s="32">
        <v>36</v>
      </c>
      <c r="H847" s="33">
        <v>0</v>
      </c>
      <c r="I847" s="34">
        <f>ROUND(ROUND(H847,2)*ROUND(G847,3),2)</f>
      </c>
      <c r="O847">
        <f>(I847*21)/100</f>
      </c>
      <c r="P847" t="s">
        <v>22</v>
      </c>
    </row>
    <row r="848" spans="1:5" ht="12.75">
      <c r="A848" s="35" t="s">
        <v>48</v>
      </c>
      <c r="E848" s="36" t="s">
        <v>45</v>
      </c>
    </row>
    <row r="849" spans="1:5" ht="12.75">
      <c r="A849" s="37" t="s">
        <v>49</v>
      </c>
      <c r="E849" s="38" t="s">
        <v>45</v>
      </c>
    </row>
    <row r="850" spans="1:5" ht="12.75">
      <c r="A850" t="s">
        <v>50</v>
      </c>
      <c r="E850" s="36" t="s">
        <v>45</v>
      </c>
    </row>
    <row r="851" spans="1:16" ht="25.5">
      <c r="A851" s="25" t="s">
        <v>43</v>
      </c>
      <c r="B851" s="29" t="s">
        <v>2621</v>
      </c>
      <c r="C851" s="29" t="s">
        <v>1118</v>
      </c>
      <c r="D851" s="25" t="s">
        <v>45</v>
      </c>
      <c r="E851" s="30" t="s">
        <v>1116</v>
      </c>
      <c r="F851" s="31" t="s">
        <v>61</v>
      </c>
      <c r="G851" s="32">
        <v>5</v>
      </c>
      <c r="H851" s="33">
        <v>0</v>
      </c>
      <c r="I851" s="34">
        <f>ROUND(ROUND(H851,2)*ROUND(G851,3),2)</f>
      </c>
      <c r="O851">
        <f>(I851*21)/100</f>
      </c>
      <c r="P851" t="s">
        <v>22</v>
      </c>
    </row>
    <row r="852" spans="1:5" ht="12.75">
      <c r="A852" s="35" t="s">
        <v>48</v>
      </c>
      <c r="E852" s="36" t="s">
        <v>45</v>
      </c>
    </row>
    <row r="853" spans="1:5" ht="12.75">
      <c r="A853" s="37" t="s">
        <v>49</v>
      </c>
      <c r="E853" s="38" t="s">
        <v>45</v>
      </c>
    </row>
    <row r="854" spans="1:5" ht="12.75">
      <c r="A854" t="s">
        <v>50</v>
      </c>
      <c r="E854" s="36" t="s">
        <v>45</v>
      </c>
    </row>
    <row r="855" spans="1:16" ht="25.5">
      <c r="A855" s="25" t="s">
        <v>43</v>
      </c>
      <c r="B855" s="29" t="s">
        <v>2622</v>
      </c>
      <c r="C855" s="29" t="s">
        <v>1118</v>
      </c>
      <c r="D855" s="25" t="s">
        <v>14</v>
      </c>
      <c r="E855" s="30" t="s">
        <v>1119</v>
      </c>
      <c r="F855" s="31" t="s">
        <v>61</v>
      </c>
      <c r="G855" s="32">
        <v>1</v>
      </c>
      <c r="H855" s="33">
        <v>0</v>
      </c>
      <c r="I855" s="34">
        <f>ROUND(ROUND(H855,2)*ROUND(G855,3),2)</f>
      </c>
      <c r="O855">
        <f>(I855*21)/100</f>
      </c>
      <c r="P855" t="s">
        <v>22</v>
      </c>
    </row>
    <row r="856" spans="1:5" ht="12.75">
      <c r="A856" s="35" t="s">
        <v>48</v>
      </c>
      <c r="E856" s="36" t="s">
        <v>45</v>
      </c>
    </row>
    <row r="857" spans="1:5" ht="12.75">
      <c r="A857" s="37" t="s">
        <v>49</v>
      </c>
      <c r="E857" s="38" t="s">
        <v>45</v>
      </c>
    </row>
    <row r="858" spans="1:5" ht="12.75">
      <c r="A858" t="s">
        <v>50</v>
      </c>
      <c r="E858" s="36" t="s">
        <v>45</v>
      </c>
    </row>
    <row r="859" spans="1:16" ht="25.5">
      <c r="A859" s="25" t="s">
        <v>43</v>
      </c>
      <c r="B859" s="29" t="s">
        <v>1283</v>
      </c>
      <c r="C859" s="29" t="s">
        <v>1121</v>
      </c>
      <c r="D859" s="25" t="s">
        <v>45</v>
      </c>
      <c r="E859" s="30" t="s">
        <v>1122</v>
      </c>
      <c r="F859" s="31" t="s">
        <v>61</v>
      </c>
      <c r="G859" s="32">
        <v>1</v>
      </c>
      <c r="H859" s="33">
        <v>0</v>
      </c>
      <c r="I859" s="34">
        <f>ROUND(ROUND(H859,2)*ROUND(G859,3),2)</f>
      </c>
      <c r="O859">
        <f>(I859*21)/100</f>
      </c>
      <c r="P859" t="s">
        <v>22</v>
      </c>
    </row>
    <row r="860" spans="1:5" ht="12.75">
      <c r="A860" s="35" t="s">
        <v>48</v>
      </c>
      <c r="E860" s="36" t="s">
        <v>45</v>
      </c>
    </row>
    <row r="861" spans="1:5" ht="12.75">
      <c r="A861" s="37" t="s">
        <v>49</v>
      </c>
      <c r="E861" s="38" t="s">
        <v>45</v>
      </c>
    </row>
    <row r="862" spans="1:5" ht="12.75">
      <c r="A862" t="s">
        <v>50</v>
      </c>
      <c r="E862" s="36" t="s">
        <v>45</v>
      </c>
    </row>
    <row r="863" spans="1:16" ht="25.5">
      <c r="A863" s="25" t="s">
        <v>43</v>
      </c>
      <c r="B863" s="29" t="s">
        <v>2623</v>
      </c>
      <c r="C863" s="29" t="s">
        <v>1124</v>
      </c>
      <c r="D863" s="25" t="s">
        <v>45</v>
      </c>
      <c r="E863" s="30" t="s">
        <v>1125</v>
      </c>
      <c r="F863" s="31" t="s">
        <v>61</v>
      </c>
      <c r="G863" s="32">
        <v>6</v>
      </c>
      <c r="H863" s="33">
        <v>0</v>
      </c>
      <c r="I863" s="34">
        <f>ROUND(ROUND(H863,2)*ROUND(G863,3),2)</f>
      </c>
      <c r="O863">
        <f>(I863*21)/100</f>
      </c>
      <c r="P863" t="s">
        <v>22</v>
      </c>
    </row>
    <row r="864" spans="1:5" ht="12.75">
      <c r="A864" s="35" t="s">
        <v>48</v>
      </c>
      <c r="E864" s="36" t="s">
        <v>45</v>
      </c>
    </row>
    <row r="865" spans="1:5" ht="12.75">
      <c r="A865" s="37" t="s">
        <v>49</v>
      </c>
      <c r="E865" s="38" t="s">
        <v>45</v>
      </c>
    </row>
    <row r="866" spans="1:5" ht="12.75">
      <c r="A866" t="s">
        <v>50</v>
      </c>
      <c r="E866" s="36" t="s">
        <v>45</v>
      </c>
    </row>
    <row r="867" spans="1:16" ht="25.5">
      <c r="A867" s="25" t="s">
        <v>43</v>
      </c>
      <c r="B867" s="29" t="s">
        <v>1299</v>
      </c>
      <c r="C867" s="29" t="s">
        <v>2127</v>
      </c>
      <c r="D867" s="25" t="s">
        <v>45</v>
      </c>
      <c r="E867" s="30" t="s">
        <v>2128</v>
      </c>
      <c r="F867" s="31" t="s">
        <v>61</v>
      </c>
      <c r="G867" s="32">
        <v>1</v>
      </c>
      <c r="H867" s="33">
        <v>0</v>
      </c>
      <c r="I867" s="34">
        <f>ROUND(ROUND(H867,2)*ROUND(G867,3),2)</f>
      </c>
      <c r="O867">
        <f>(I867*21)/100</f>
      </c>
      <c r="P867" t="s">
        <v>22</v>
      </c>
    </row>
    <row r="868" spans="1:5" ht="12.75">
      <c r="A868" s="35" t="s">
        <v>48</v>
      </c>
      <c r="E868" s="36" t="s">
        <v>45</v>
      </c>
    </row>
    <row r="869" spans="1:5" ht="12.75">
      <c r="A869" s="37" t="s">
        <v>49</v>
      </c>
      <c r="E869" s="38" t="s">
        <v>45</v>
      </c>
    </row>
    <row r="870" spans="1:5" ht="12.75">
      <c r="A870" t="s">
        <v>50</v>
      </c>
      <c r="E870" s="36" t="s">
        <v>45</v>
      </c>
    </row>
    <row r="871" spans="1:16" ht="25.5">
      <c r="A871" s="25" t="s">
        <v>43</v>
      </c>
      <c r="B871" s="29" t="s">
        <v>1305</v>
      </c>
      <c r="C871" s="29" t="s">
        <v>1127</v>
      </c>
      <c r="D871" s="25" t="s">
        <v>45</v>
      </c>
      <c r="E871" s="30" t="s">
        <v>1128</v>
      </c>
      <c r="F871" s="31" t="s">
        <v>61</v>
      </c>
      <c r="G871" s="32">
        <v>10</v>
      </c>
      <c r="H871" s="33">
        <v>0</v>
      </c>
      <c r="I871" s="34">
        <f>ROUND(ROUND(H871,2)*ROUND(G871,3),2)</f>
      </c>
      <c r="O871">
        <f>(I871*21)/100</f>
      </c>
      <c r="P871" t="s">
        <v>22</v>
      </c>
    </row>
    <row r="872" spans="1:5" ht="12.75">
      <c r="A872" s="35" t="s">
        <v>48</v>
      </c>
      <c r="E872" s="36" t="s">
        <v>45</v>
      </c>
    </row>
    <row r="873" spans="1:5" ht="12.75">
      <c r="A873" s="37" t="s">
        <v>49</v>
      </c>
      <c r="E873" s="38" t="s">
        <v>45</v>
      </c>
    </row>
    <row r="874" spans="1:5" ht="12.75">
      <c r="A874" t="s">
        <v>50</v>
      </c>
      <c r="E874" s="36" t="s">
        <v>45</v>
      </c>
    </row>
    <row r="875" spans="1:16" ht="25.5">
      <c r="A875" s="25" t="s">
        <v>43</v>
      </c>
      <c r="B875" s="29" t="s">
        <v>2624</v>
      </c>
      <c r="C875" s="29" t="s">
        <v>1130</v>
      </c>
      <c r="D875" s="25" t="s">
        <v>45</v>
      </c>
      <c r="E875" s="30" t="s">
        <v>1131</v>
      </c>
      <c r="F875" s="31" t="s">
        <v>61</v>
      </c>
      <c r="G875" s="32">
        <v>1</v>
      </c>
      <c r="H875" s="33">
        <v>0</v>
      </c>
      <c r="I875" s="34">
        <f>ROUND(ROUND(H875,2)*ROUND(G875,3),2)</f>
      </c>
      <c r="O875">
        <f>(I875*21)/100</f>
      </c>
      <c r="P875" t="s">
        <v>22</v>
      </c>
    </row>
    <row r="876" spans="1:5" ht="12.75">
      <c r="A876" s="35" t="s">
        <v>48</v>
      </c>
      <c r="E876" s="36" t="s">
        <v>45</v>
      </c>
    </row>
    <row r="877" spans="1:5" ht="12.75">
      <c r="A877" s="37" t="s">
        <v>49</v>
      </c>
      <c r="E877" s="38" t="s">
        <v>45</v>
      </c>
    </row>
    <row r="878" spans="1:5" ht="12.75">
      <c r="A878" t="s">
        <v>50</v>
      </c>
      <c r="E878" s="36" t="s">
        <v>45</v>
      </c>
    </row>
    <row r="879" spans="1:16" ht="25.5">
      <c r="A879" s="25" t="s">
        <v>43</v>
      </c>
      <c r="B879" s="29" t="s">
        <v>2625</v>
      </c>
      <c r="C879" s="29" t="s">
        <v>1133</v>
      </c>
      <c r="D879" s="25" t="s">
        <v>45</v>
      </c>
      <c r="E879" s="30" t="s">
        <v>2626</v>
      </c>
      <c r="F879" s="31" t="s">
        <v>61</v>
      </c>
      <c r="G879" s="32">
        <v>16</v>
      </c>
      <c r="H879" s="33">
        <v>0</v>
      </c>
      <c r="I879" s="34">
        <f>ROUND(ROUND(H879,2)*ROUND(G879,3),2)</f>
      </c>
      <c r="O879">
        <f>(I879*21)/100</f>
      </c>
      <c r="P879" t="s">
        <v>22</v>
      </c>
    </row>
    <row r="880" spans="1:5" ht="12.75">
      <c r="A880" s="35" t="s">
        <v>48</v>
      </c>
      <c r="E880" s="36" t="s">
        <v>45</v>
      </c>
    </row>
    <row r="881" spans="1:5" ht="12.75">
      <c r="A881" s="37" t="s">
        <v>49</v>
      </c>
      <c r="E881" s="38" t="s">
        <v>45</v>
      </c>
    </row>
    <row r="882" spans="1:5" ht="12.75">
      <c r="A882" t="s">
        <v>50</v>
      </c>
      <c r="E882" s="36" t="s">
        <v>45</v>
      </c>
    </row>
    <row r="883" spans="1:16" ht="25.5">
      <c r="A883" s="25" t="s">
        <v>43</v>
      </c>
      <c r="B883" s="29" t="s">
        <v>1017</v>
      </c>
      <c r="C883" s="29" t="s">
        <v>1136</v>
      </c>
      <c r="D883" s="25" t="s">
        <v>45</v>
      </c>
      <c r="E883" s="30" t="s">
        <v>2627</v>
      </c>
      <c r="F883" s="31" t="s">
        <v>61</v>
      </c>
      <c r="G883" s="32">
        <v>5</v>
      </c>
      <c r="H883" s="33">
        <v>0</v>
      </c>
      <c r="I883" s="34">
        <f>ROUND(ROUND(H883,2)*ROUND(G883,3),2)</f>
      </c>
      <c r="O883">
        <f>(I883*21)/100</f>
      </c>
      <c r="P883" t="s">
        <v>22</v>
      </c>
    </row>
    <row r="884" spans="1:5" ht="12.75">
      <c r="A884" s="35" t="s">
        <v>48</v>
      </c>
      <c r="E884" s="36" t="s">
        <v>45</v>
      </c>
    </row>
    <row r="885" spans="1:5" ht="12.75">
      <c r="A885" s="37" t="s">
        <v>49</v>
      </c>
      <c r="E885" s="38" t="s">
        <v>45</v>
      </c>
    </row>
    <row r="886" spans="1:5" ht="12.75">
      <c r="A886" t="s">
        <v>50</v>
      </c>
      <c r="E886" s="36" t="s">
        <v>45</v>
      </c>
    </row>
    <row r="887" spans="1:16" ht="25.5">
      <c r="A887" s="25" t="s">
        <v>43</v>
      </c>
      <c r="B887" s="29" t="s">
        <v>2628</v>
      </c>
      <c r="C887" s="29" t="s">
        <v>1139</v>
      </c>
      <c r="D887" s="25" t="s">
        <v>45</v>
      </c>
      <c r="E887" s="30" t="s">
        <v>2629</v>
      </c>
      <c r="F887" s="31" t="s">
        <v>61</v>
      </c>
      <c r="G887" s="32">
        <v>1</v>
      </c>
      <c r="H887" s="33">
        <v>0</v>
      </c>
      <c r="I887" s="34">
        <f>ROUND(ROUND(H887,2)*ROUND(G887,3),2)</f>
      </c>
      <c r="O887">
        <f>(I887*21)/100</f>
      </c>
      <c r="P887" t="s">
        <v>22</v>
      </c>
    </row>
    <row r="888" spans="1:5" ht="12.75">
      <c r="A888" s="35" t="s">
        <v>48</v>
      </c>
      <c r="E888" s="36" t="s">
        <v>45</v>
      </c>
    </row>
    <row r="889" spans="1:5" ht="12.75">
      <c r="A889" s="37" t="s">
        <v>49</v>
      </c>
      <c r="E889" s="38" t="s">
        <v>45</v>
      </c>
    </row>
    <row r="890" spans="1:5" ht="12.75">
      <c r="A890" t="s">
        <v>50</v>
      </c>
      <c r="E890" s="36" t="s">
        <v>45</v>
      </c>
    </row>
    <row r="891" spans="1:16" ht="25.5">
      <c r="A891" s="25" t="s">
        <v>43</v>
      </c>
      <c r="B891" s="29" t="s">
        <v>1039</v>
      </c>
      <c r="C891" s="29" t="s">
        <v>1142</v>
      </c>
      <c r="D891" s="25" t="s">
        <v>45</v>
      </c>
      <c r="E891" s="30" t="s">
        <v>2630</v>
      </c>
      <c r="F891" s="31" t="s">
        <v>61</v>
      </c>
      <c r="G891" s="32">
        <v>10</v>
      </c>
      <c r="H891" s="33">
        <v>0</v>
      </c>
      <c r="I891" s="34">
        <f>ROUND(ROUND(H891,2)*ROUND(G891,3),2)</f>
      </c>
      <c r="O891">
        <f>(I891*21)/100</f>
      </c>
      <c r="P891" t="s">
        <v>22</v>
      </c>
    </row>
    <row r="892" spans="1:5" ht="12.75">
      <c r="A892" s="35" t="s">
        <v>48</v>
      </c>
      <c r="E892" s="36" t="s">
        <v>45</v>
      </c>
    </row>
    <row r="893" spans="1:5" ht="12.75">
      <c r="A893" s="37" t="s">
        <v>49</v>
      </c>
      <c r="E893" s="38" t="s">
        <v>45</v>
      </c>
    </row>
    <row r="894" spans="1:5" ht="12.75">
      <c r="A894" t="s">
        <v>50</v>
      </c>
      <c r="E894" s="36" t="s">
        <v>45</v>
      </c>
    </row>
    <row r="895" spans="1:16" ht="25.5">
      <c r="A895" s="25" t="s">
        <v>43</v>
      </c>
      <c r="B895" s="29" t="s">
        <v>2631</v>
      </c>
      <c r="C895" s="29" t="s">
        <v>2632</v>
      </c>
      <c r="D895" s="25" t="s">
        <v>45</v>
      </c>
      <c r="E895" s="30" t="s">
        <v>2633</v>
      </c>
      <c r="F895" s="31" t="s">
        <v>61</v>
      </c>
      <c r="G895" s="32">
        <v>4</v>
      </c>
      <c r="H895" s="33">
        <v>0</v>
      </c>
      <c r="I895" s="34">
        <f>ROUND(ROUND(H895,2)*ROUND(G895,3),2)</f>
      </c>
      <c r="O895">
        <f>(I895*21)/100</f>
      </c>
      <c r="P895" t="s">
        <v>22</v>
      </c>
    </row>
    <row r="896" spans="1:5" ht="12.75">
      <c r="A896" s="35" t="s">
        <v>48</v>
      </c>
      <c r="E896" s="36" t="s">
        <v>45</v>
      </c>
    </row>
    <row r="897" spans="1:5" ht="12.75">
      <c r="A897" s="37" t="s">
        <v>49</v>
      </c>
      <c r="E897" s="38" t="s">
        <v>45</v>
      </c>
    </row>
    <row r="898" spans="1:5" ht="12.75">
      <c r="A898" t="s">
        <v>50</v>
      </c>
      <c r="E898" s="36" t="s">
        <v>45</v>
      </c>
    </row>
    <row r="899" spans="1:16" ht="25.5">
      <c r="A899" s="25" t="s">
        <v>43</v>
      </c>
      <c r="B899" s="29" t="s">
        <v>1064</v>
      </c>
      <c r="C899" s="29" t="s">
        <v>2634</v>
      </c>
      <c r="D899" s="25" t="s">
        <v>45</v>
      </c>
      <c r="E899" s="30" t="s">
        <v>2635</v>
      </c>
      <c r="F899" s="31" t="s">
        <v>61</v>
      </c>
      <c r="G899" s="32">
        <v>1</v>
      </c>
      <c r="H899" s="33">
        <v>0</v>
      </c>
      <c r="I899" s="34">
        <f>ROUND(ROUND(H899,2)*ROUND(G899,3),2)</f>
      </c>
      <c r="O899">
        <f>(I899*21)/100</f>
      </c>
      <c r="P899" t="s">
        <v>22</v>
      </c>
    </row>
    <row r="900" spans="1:5" ht="12.75">
      <c r="A900" s="35" t="s">
        <v>48</v>
      </c>
      <c r="E900" s="36" t="s">
        <v>45</v>
      </c>
    </row>
    <row r="901" spans="1:5" ht="12.75">
      <c r="A901" s="37" t="s">
        <v>49</v>
      </c>
      <c r="E901" s="38" t="s">
        <v>45</v>
      </c>
    </row>
    <row r="902" spans="1:5" ht="12.75">
      <c r="A902" t="s">
        <v>50</v>
      </c>
      <c r="E902" s="36" t="s">
        <v>45</v>
      </c>
    </row>
    <row r="903" spans="1:16" ht="12.75">
      <c r="A903" s="25" t="s">
        <v>43</v>
      </c>
      <c r="B903" s="29" t="s">
        <v>2636</v>
      </c>
      <c r="C903" s="29" t="s">
        <v>1145</v>
      </c>
      <c r="D903" s="25" t="s">
        <v>45</v>
      </c>
      <c r="E903" s="30" t="s">
        <v>1146</v>
      </c>
      <c r="F903" s="31" t="s">
        <v>835</v>
      </c>
      <c r="G903" s="32">
        <v>0</v>
      </c>
      <c r="H903" s="33">
        <v>0</v>
      </c>
      <c r="I903" s="34">
        <f>ROUND(ROUND(H903,2)*ROUND(G903,3),2)</f>
      </c>
      <c r="O903">
        <f>(I903*21)/100</f>
      </c>
      <c r="P903" t="s">
        <v>22</v>
      </c>
    </row>
    <row r="904" spans="1:5" ht="12.75">
      <c r="A904" s="35" t="s">
        <v>48</v>
      </c>
      <c r="E904" s="36" t="s">
        <v>45</v>
      </c>
    </row>
    <row r="905" spans="1:5" ht="12.75">
      <c r="A905" s="37" t="s">
        <v>49</v>
      </c>
      <c r="E905" s="38" t="s">
        <v>45</v>
      </c>
    </row>
    <row r="906" spans="1:5" ht="12.75">
      <c r="A906" t="s">
        <v>50</v>
      </c>
      <c r="E906" s="36" t="s">
        <v>45</v>
      </c>
    </row>
    <row r="907" spans="1:18" ht="12.75" customHeight="1">
      <c r="A907" s="6" t="s">
        <v>41</v>
      </c>
      <c r="B907" s="6"/>
      <c r="C907" s="40" t="s">
        <v>1147</v>
      </c>
      <c r="D907" s="6"/>
      <c r="E907" s="27" t="s">
        <v>1148</v>
      </c>
      <c r="F907" s="6"/>
      <c r="G907" s="6"/>
      <c r="H907" s="6"/>
      <c r="I907" s="41">
        <f>0+Q907</f>
      </c>
      <c r="O907">
        <f>0+R907</f>
      </c>
      <c r="Q907">
        <f>0+I908+I912+I916+I920+I924+I928+I932+I936+I940+I944+I948+I952+I956+I960+I964+I968+I972+I976</f>
      </c>
      <c r="R907">
        <f>0+O908+O912+O916+O920+O924+O928+O932+O936+O940+O944+O948+O952+O956+O960+O964+O968+O972+O976</f>
      </c>
    </row>
    <row r="908" spans="1:16" ht="12.75">
      <c r="A908" s="25" t="s">
        <v>43</v>
      </c>
      <c r="B908" s="29" t="s">
        <v>2637</v>
      </c>
      <c r="C908" s="29" t="s">
        <v>1150</v>
      </c>
      <c r="D908" s="25" t="s">
        <v>45</v>
      </c>
      <c r="E908" s="30" t="s">
        <v>1151</v>
      </c>
      <c r="F908" s="31" t="s">
        <v>190</v>
      </c>
      <c r="G908" s="32">
        <v>24.494</v>
      </c>
      <c r="H908" s="33">
        <v>0</v>
      </c>
      <c r="I908" s="34">
        <f>ROUND(ROUND(H908,2)*ROUND(G908,3),2)</f>
      </c>
      <c r="O908">
        <f>(I908*21)/100</f>
      </c>
      <c r="P908" t="s">
        <v>22</v>
      </c>
    </row>
    <row r="909" spans="1:5" ht="12.75">
      <c r="A909" s="35" t="s">
        <v>48</v>
      </c>
      <c r="E909" s="36" t="s">
        <v>45</v>
      </c>
    </row>
    <row r="910" spans="1:5" ht="25.5">
      <c r="A910" s="37" t="s">
        <v>49</v>
      </c>
      <c r="E910" s="38" t="s">
        <v>2638</v>
      </c>
    </row>
    <row r="911" spans="1:5" ht="12.75">
      <c r="A911" t="s">
        <v>50</v>
      </c>
      <c r="E911" s="36" t="s">
        <v>1153</v>
      </c>
    </row>
    <row r="912" spans="1:16" ht="12.75">
      <c r="A912" s="25" t="s">
        <v>43</v>
      </c>
      <c r="B912" s="29" t="s">
        <v>2639</v>
      </c>
      <c r="C912" s="29" t="s">
        <v>1155</v>
      </c>
      <c r="D912" s="25" t="s">
        <v>45</v>
      </c>
      <c r="E912" s="30" t="s">
        <v>1156</v>
      </c>
      <c r="F912" s="31" t="s">
        <v>76</v>
      </c>
      <c r="G912" s="32">
        <v>13.05</v>
      </c>
      <c r="H912" s="33">
        <v>0</v>
      </c>
      <c r="I912" s="34">
        <f>ROUND(ROUND(H912,2)*ROUND(G912,3),2)</f>
      </c>
      <c r="O912">
        <f>(I912*21)/100</f>
      </c>
      <c r="P912" t="s">
        <v>22</v>
      </c>
    </row>
    <row r="913" spans="1:5" ht="12.75">
      <c r="A913" s="35" t="s">
        <v>48</v>
      </c>
      <c r="E913" s="36" t="s">
        <v>45</v>
      </c>
    </row>
    <row r="914" spans="1:5" ht="25.5">
      <c r="A914" s="37" t="s">
        <v>49</v>
      </c>
      <c r="E914" s="38" t="s">
        <v>2640</v>
      </c>
    </row>
    <row r="915" spans="1:5" ht="12.75">
      <c r="A915" t="s">
        <v>50</v>
      </c>
      <c r="E915" s="36" t="s">
        <v>1153</v>
      </c>
    </row>
    <row r="916" spans="1:16" ht="12.75">
      <c r="A916" s="25" t="s">
        <v>43</v>
      </c>
      <c r="B916" s="29" t="s">
        <v>2641</v>
      </c>
      <c r="C916" s="29" t="s">
        <v>1159</v>
      </c>
      <c r="D916" s="25" t="s">
        <v>45</v>
      </c>
      <c r="E916" s="30" t="s">
        <v>2642</v>
      </c>
      <c r="F916" s="31" t="s">
        <v>61</v>
      </c>
      <c r="G916" s="32">
        <v>470</v>
      </c>
      <c r="H916" s="33">
        <v>0</v>
      </c>
      <c r="I916" s="34">
        <f>ROUND(ROUND(H916,2)*ROUND(G916,3),2)</f>
      </c>
      <c r="O916">
        <f>(I916*21)/100</f>
      </c>
      <c r="P916" t="s">
        <v>22</v>
      </c>
    </row>
    <row r="917" spans="1:5" ht="12.75">
      <c r="A917" s="35" t="s">
        <v>48</v>
      </c>
      <c r="E917" s="36" t="s">
        <v>45</v>
      </c>
    </row>
    <row r="918" spans="1:5" ht="12.75">
      <c r="A918" s="37" t="s">
        <v>49</v>
      </c>
      <c r="E918" s="38" t="s">
        <v>45</v>
      </c>
    </row>
    <row r="919" spans="1:5" ht="12.75">
      <c r="A919" t="s">
        <v>50</v>
      </c>
      <c r="E919" s="36" t="s">
        <v>45</v>
      </c>
    </row>
    <row r="920" spans="1:16" ht="25.5">
      <c r="A920" s="25" t="s">
        <v>43</v>
      </c>
      <c r="B920" s="29" t="s">
        <v>2643</v>
      </c>
      <c r="C920" s="29" t="s">
        <v>1162</v>
      </c>
      <c r="D920" s="25" t="s">
        <v>45</v>
      </c>
      <c r="E920" s="30" t="s">
        <v>1163</v>
      </c>
      <c r="F920" s="31" t="s">
        <v>61</v>
      </c>
      <c r="G920" s="32">
        <v>1</v>
      </c>
      <c r="H920" s="33">
        <v>0</v>
      </c>
      <c r="I920" s="34">
        <f>ROUND(ROUND(H920,2)*ROUND(G920,3),2)</f>
      </c>
      <c r="O920">
        <f>(I920*21)/100</f>
      </c>
      <c r="P920" t="s">
        <v>22</v>
      </c>
    </row>
    <row r="921" spans="1:5" ht="12.75">
      <c r="A921" s="35" t="s">
        <v>48</v>
      </c>
      <c r="E921" s="36" t="s">
        <v>45</v>
      </c>
    </row>
    <row r="922" spans="1:5" ht="12.75">
      <c r="A922" s="37" t="s">
        <v>49</v>
      </c>
      <c r="E922" s="38" t="s">
        <v>45</v>
      </c>
    </row>
    <row r="923" spans="1:5" ht="12.75">
      <c r="A923" t="s">
        <v>50</v>
      </c>
      <c r="E923" s="36" t="s">
        <v>45</v>
      </c>
    </row>
    <row r="924" spans="1:16" ht="25.5">
      <c r="A924" s="25" t="s">
        <v>43</v>
      </c>
      <c r="B924" s="29" t="s">
        <v>2644</v>
      </c>
      <c r="C924" s="29" t="s">
        <v>1165</v>
      </c>
      <c r="D924" s="25" t="s">
        <v>45</v>
      </c>
      <c r="E924" s="30" t="s">
        <v>1166</v>
      </c>
      <c r="F924" s="31" t="s">
        <v>61</v>
      </c>
      <c r="G924" s="32">
        <v>1</v>
      </c>
      <c r="H924" s="33">
        <v>0</v>
      </c>
      <c r="I924" s="34">
        <f>ROUND(ROUND(H924,2)*ROUND(G924,3),2)</f>
      </c>
      <c r="O924">
        <f>(I924*21)/100</f>
      </c>
      <c r="P924" t="s">
        <v>22</v>
      </c>
    </row>
    <row r="925" spans="1:5" ht="12.75">
      <c r="A925" s="35" t="s">
        <v>48</v>
      </c>
      <c r="E925" s="36" t="s">
        <v>45</v>
      </c>
    </row>
    <row r="926" spans="1:5" ht="12.75">
      <c r="A926" s="37" t="s">
        <v>49</v>
      </c>
      <c r="E926" s="38" t="s">
        <v>45</v>
      </c>
    </row>
    <row r="927" spans="1:5" ht="12.75">
      <c r="A927" t="s">
        <v>50</v>
      </c>
      <c r="E927" s="36" t="s">
        <v>45</v>
      </c>
    </row>
    <row r="928" spans="1:16" ht="25.5">
      <c r="A928" s="25" t="s">
        <v>43</v>
      </c>
      <c r="B928" s="29" t="s">
        <v>2645</v>
      </c>
      <c r="C928" s="29" t="s">
        <v>1168</v>
      </c>
      <c r="D928" s="25" t="s">
        <v>45</v>
      </c>
      <c r="E928" s="30" t="s">
        <v>2646</v>
      </c>
      <c r="F928" s="31" t="s">
        <v>61</v>
      </c>
      <c r="G928" s="32">
        <v>1</v>
      </c>
      <c r="H928" s="33">
        <v>0</v>
      </c>
      <c r="I928" s="34">
        <f>ROUND(ROUND(H928,2)*ROUND(G928,3),2)</f>
      </c>
      <c r="O928">
        <f>(I928*21)/100</f>
      </c>
      <c r="P928" t="s">
        <v>22</v>
      </c>
    </row>
    <row r="929" spans="1:5" ht="12.75">
      <c r="A929" s="35" t="s">
        <v>48</v>
      </c>
      <c r="E929" s="36" t="s">
        <v>45</v>
      </c>
    </row>
    <row r="930" spans="1:5" ht="12.75">
      <c r="A930" s="37" t="s">
        <v>49</v>
      </c>
      <c r="E930" s="38" t="s">
        <v>45</v>
      </c>
    </row>
    <row r="931" spans="1:5" ht="12.75">
      <c r="A931" t="s">
        <v>50</v>
      </c>
      <c r="E931" s="36" t="s">
        <v>45</v>
      </c>
    </row>
    <row r="932" spans="1:16" ht="12.75">
      <c r="A932" s="25" t="s">
        <v>43</v>
      </c>
      <c r="B932" s="29" t="s">
        <v>2647</v>
      </c>
      <c r="C932" s="29" t="s">
        <v>1171</v>
      </c>
      <c r="D932" s="25" t="s">
        <v>45</v>
      </c>
      <c r="E932" s="30" t="s">
        <v>2648</v>
      </c>
      <c r="F932" s="31" t="s">
        <v>61</v>
      </c>
      <c r="G932" s="32">
        <v>25</v>
      </c>
      <c r="H932" s="33">
        <v>0</v>
      </c>
      <c r="I932" s="34">
        <f>ROUND(ROUND(H932,2)*ROUND(G932,3),2)</f>
      </c>
      <c r="O932">
        <f>(I932*21)/100</f>
      </c>
      <c r="P932" t="s">
        <v>22</v>
      </c>
    </row>
    <row r="933" spans="1:5" ht="12.75">
      <c r="A933" s="35" t="s">
        <v>48</v>
      </c>
      <c r="E933" s="36" t="s">
        <v>45</v>
      </c>
    </row>
    <row r="934" spans="1:5" ht="12.75">
      <c r="A934" s="37" t="s">
        <v>49</v>
      </c>
      <c r="E934" s="38" t="s">
        <v>45</v>
      </c>
    </row>
    <row r="935" spans="1:5" ht="12.75">
      <c r="A935" t="s">
        <v>50</v>
      </c>
      <c r="E935" s="36" t="s">
        <v>45</v>
      </c>
    </row>
    <row r="936" spans="1:16" ht="25.5">
      <c r="A936" s="25" t="s">
        <v>43</v>
      </c>
      <c r="B936" s="29" t="s">
        <v>2649</v>
      </c>
      <c r="C936" s="29" t="s">
        <v>1174</v>
      </c>
      <c r="D936" s="25" t="s">
        <v>45</v>
      </c>
      <c r="E936" s="30" t="s">
        <v>2650</v>
      </c>
      <c r="F936" s="31" t="s">
        <v>61</v>
      </c>
      <c r="G936" s="32">
        <v>20</v>
      </c>
      <c r="H936" s="33">
        <v>0</v>
      </c>
      <c r="I936" s="34">
        <f>ROUND(ROUND(H936,2)*ROUND(G936,3),2)</f>
      </c>
      <c r="O936">
        <f>(I936*21)/100</f>
      </c>
      <c r="P936" t="s">
        <v>22</v>
      </c>
    </row>
    <row r="937" spans="1:5" ht="12.75">
      <c r="A937" s="35" t="s">
        <v>48</v>
      </c>
      <c r="E937" s="36" t="s">
        <v>45</v>
      </c>
    </row>
    <row r="938" spans="1:5" ht="12.75">
      <c r="A938" s="37" t="s">
        <v>49</v>
      </c>
      <c r="E938" s="38" t="s">
        <v>45</v>
      </c>
    </row>
    <row r="939" spans="1:5" ht="12.75">
      <c r="A939" t="s">
        <v>50</v>
      </c>
      <c r="E939" s="36" t="s">
        <v>45</v>
      </c>
    </row>
    <row r="940" spans="1:16" ht="25.5">
      <c r="A940" s="25" t="s">
        <v>43</v>
      </c>
      <c r="B940" s="29" t="s">
        <v>2651</v>
      </c>
      <c r="C940" s="29" t="s">
        <v>1177</v>
      </c>
      <c r="D940" s="25" t="s">
        <v>45</v>
      </c>
      <c r="E940" s="30" t="s">
        <v>2652</v>
      </c>
      <c r="F940" s="31" t="s">
        <v>61</v>
      </c>
      <c r="G940" s="32">
        <v>25</v>
      </c>
      <c r="H940" s="33">
        <v>0</v>
      </c>
      <c r="I940" s="34">
        <f>ROUND(ROUND(H940,2)*ROUND(G940,3),2)</f>
      </c>
      <c r="O940">
        <f>(I940*21)/100</f>
      </c>
      <c r="P940" t="s">
        <v>22</v>
      </c>
    </row>
    <row r="941" spans="1:5" ht="12.75">
      <c r="A941" s="35" t="s">
        <v>48</v>
      </c>
      <c r="E941" s="36" t="s">
        <v>45</v>
      </c>
    </row>
    <row r="942" spans="1:5" ht="12.75">
      <c r="A942" s="37" t="s">
        <v>49</v>
      </c>
      <c r="E942" s="38" t="s">
        <v>45</v>
      </c>
    </row>
    <row r="943" spans="1:5" ht="12.75">
      <c r="A943" t="s">
        <v>50</v>
      </c>
      <c r="E943" s="36" t="s">
        <v>45</v>
      </c>
    </row>
    <row r="944" spans="1:16" ht="25.5">
      <c r="A944" s="25" t="s">
        <v>43</v>
      </c>
      <c r="B944" s="29" t="s">
        <v>2653</v>
      </c>
      <c r="C944" s="29" t="s">
        <v>2654</v>
      </c>
      <c r="D944" s="25" t="s">
        <v>45</v>
      </c>
      <c r="E944" s="30" t="s">
        <v>2655</v>
      </c>
      <c r="F944" s="31" t="s">
        <v>61</v>
      </c>
      <c r="G944" s="32">
        <v>1</v>
      </c>
      <c r="H944" s="33">
        <v>0</v>
      </c>
      <c r="I944" s="34">
        <f>ROUND(ROUND(H944,2)*ROUND(G944,3),2)</f>
      </c>
      <c r="O944">
        <f>(I944*21)/100</f>
      </c>
      <c r="P944" t="s">
        <v>22</v>
      </c>
    </row>
    <row r="945" spans="1:5" ht="12.75">
      <c r="A945" s="35" t="s">
        <v>48</v>
      </c>
      <c r="E945" s="36" t="s">
        <v>45</v>
      </c>
    </row>
    <row r="946" spans="1:5" ht="12.75">
      <c r="A946" s="37" t="s">
        <v>49</v>
      </c>
      <c r="E946" s="38" t="s">
        <v>45</v>
      </c>
    </row>
    <row r="947" spans="1:5" ht="12.75">
      <c r="A947" t="s">
        <v>50</v>
      </c>
      <c r="E947" s="36" t="s">
        <v>45</v>
      </c>
    </row>
    <row r="948" spans="1:16" ht="25.5">
      <c r="A948" s="25" t="s">
        <v>43</v>
      </c>
      <c r="B948" s="29" t="s">
        <v>2656</v>
      </c>
      <c r="C948" s="29" t="s">
        <v>2657</v>
      </c>
      <c r="D948" s="25" t="s">
        <v>45</v>
      </c>
      <c r="E948" s="30" t="s">
        <v>2658</v>
      </c>
      <c r="F948" s="31" t="s">
        <v>61</v>
      </c>
      <c r="G948" s="32">
        <v>3</v>
      </c>
      <c r="H948" s="33">
        <v>0</v>
      </c>
      <c r="I948" s="34">
        <f>ROUND(ROUND(H948,2)*ROUND(G948,3),2)</f>
      </c>
      <c r="O948">
        <f>(I948*21)/100</f>
      </c>
      <c r="P948" t="s">
        <v>22</v>
      </c>
    </row>
    <row r="949" spans="1:5" ht="12.75">
      <c r="A949" s="35" t="s">
        <v>48</v>
      </c>
      <c r="E949" s="36" t="s">
        <v>45</v>
      </c>
    </row>
    <row r="950" spans="1:5" ht="12.75">
      <c r="A950" s="37" t="s">
        <v>49</v>
      </c>
      <c r="E950" s="38" t="s">
        <v>45</v>
      </c>
    </row>
    <row r="951" spans="1:5" ht="12.75">
      <c r="A951" t="s">
        <v>50</v>
      </c>
      <c r="E951" s="36" t="s">
        <v>45</v>
      </c>
    </row>
    <row r="952" spans="1:16" ht="25.5">
      <c r="A952" s="25" t="s">
        <v>43</v>
      </c>
      <c r="B952" s="29" t="s">
        <v>2659</v>
      </c>
      <c r="C952" s="29" t="s">
        <v>2660</v>
      </c>
      <c r="D952" s="25" t="s">
        <v>45</v>
      </c>
      <c r="E952" s="30" t="s">
        <v>2661</v>
      </c>
      <c r="F952" s="31" t="s">
        <v>76</v>
      </c>
      <c r="G952" s="32">
        <v>160.1</v>
      </c>
      <c r="H952" s="33">
        <v>0</v>
      </c>
      <c r="I952" s="34">
        <f>ROUND(ROUND(H952,2)*ROUND(G952,3),2)</f>
      </c>
      <c r="O952">
        <f>(I952*21)/100</f>
      </c>
      <c r="P952" t="s">
        <v>22</v>
      </c>
    </row>
    <row r="953" spans="1:5" ht="12.75">
      <c r="A953" s="35" t="s">
        <v>48</v>
      </c>
      <c r="E953" s="36" t="s">
        <v>45</v>
      </c>
    </row>
    <row r="954" spans="1:5" ht="12.75">
      <c r="A954" s="37" t="s">
        <v>49</v>
      </c>
      <c r="E954" s="38" t="s">
        <v>2662</v>
      </c>
    </row>
    <row r="955" spans="1:5" ht="12.75">
      <c r="A955" t="s">
        <v>50</v>
      </c>
      <c r="E955" s="36" t="s">
        <v>45</v>
      </c>
    </row>
    <row r="956" spans="1:16" ht="12.75">
      <c r="A956" s="25" t="s">
        <v>43</v>
      </c>
      <c r="B956" s="29" t="s">
        <v>2663</v>
      </c>
      <c r="C956" s="29" t="s">
        <v>2664</v>
      </c>
      <c r="D956" s="25" t="s">
        <v>45</v>
      </c>
      <c r="E956" s="30" t="s">
        <v>2665</v>
      </c>
      <c r="F956" s="31" t="s">
        <v>61</v>
      </c>
      <c r="G956" s="32">
        <v>1</v>
      </c>
      <c r="H956" s="33">
        <v>0</v>
      </c>
      <c r="I956" s="34">
        <f>ROUND(ROUND(H956,2)*ROUND(G956,3),2)</f>
      </c>
      <c r="O956">
        <f>(I956*21)/100</f>
      </c>
      <c r="P956" t="s">
        <v>22</v>
      </c>
    </row>
    <row r="957" spans="1:5" ht="12.75">
      <c r="A957" s="35" t="s">
        <v>48</v>
      </c>
      <c r="E957" s="36" t="s">
        <v>45</v>
      </c>
    </row>
    <row r="958" spans="1:5" ht="12.75">
      <c r="A958" s="37" t="s">
        <v>49</v>
      </c>
      <c r="E958" s="38" t="s">
        <v>45</v>
      </c>
    </row>
    <row r="959" spans="1:5" ht="12.75">
      <c r="A959" t="s">
        <v>50</v>
      </c>
      <c r="E959" s="36" t="s">
        <v>45</v>
      </c>
    </row>
    <row r="960" spans="1:16" ht="25.5">
      <c r="A960" s="25" t="s">
        <v>43</v>
      </c>
      <c r="B960" s="29" t="s">
        <v>2666</v>
      </c>
      <c r="C960" s="29" t="s">
        <v>1193</v>
      </c>
      <c r="D960" s="25" t="s">
        <v>45</v>
      </c>
      <c r="E960" s="30" t="s">
        <v>2667</v>
      </c>
      <c r="F960" s="31" t="s">
        <v>61</v>
      </c>
      <c r="G960" s="32">
        <v>1</v>
      </c>
      <c r="H960" s="33">
        <v>0</v>
      </c>
      <c r="I960" s="34">
        <f>ROUND(ROUND(H960,2)*ROUND(G960,3),2)</f>
      </c>
      <c r="O960">
        <f>(I960*21)/100</f>
      </c>
      <c r="P960" t="s">
        <v>22</v>
      </c>
    </row>
    <row r="961" spans="1:5" ht="12.75">
      <c r="A961" s="35" t="s">
        <v>48</v>
      </c>
      <c r="E961" s="36" t="s">
        <v>45</v>
      </c>
    </row>
    <row r="962" spans="1:5" ht="12.75">
      <c r="A962" s="37" t="s">
        <v>49</v>
      </c>
      <c r="E962" s="38" t="s">
        <v>45</v>
      </c>
    </row>
    <row r="963" spans="1:5" ht="12.75">
      <c r="A963" t="s">
        <v>50</v>
      </c>
      <c r="E963" s="36" t="s">
        <v>45</v>
      </c>
    </row>
    <row r="964" spans="1:16" ht="25.5">
      <c r="A964" s="25" t="s">
        <v>43</v>
      </c>
      <c r="B964" s="29" t="s">
        <v>2668</v>
      </c>
      <c r="C964" s="29" t="s">
        <v>1196</v>
      </c>
      <c r="D964" s="25" t="s">
        <v>45</v>
      </c>
      <c r="E964" s="30" t="s">
        <v>2669</v>
      </c>
      <c r="F964" s="31" t="s">
        <v>61</v>
      </c>
      <c r="G964" s="32">
        <v>1</v>
      </c>
      <c r="H964" s="33">
        <v>0</v>
      </c>
      <c r="I964" s="34">
        <f>ROUND(ROUND(H964,2)*ROUND(G964,3),2)</f>
      </c>
      <c r="O964">
        <f>(I964*21)/100</f>
      </c>
      <c r="P964" t="s">
        <v>22</v>
      </c>
    </row>
    <row r="965" spans="1:5" ht="12.75">
      <c r="A965" s="35" t="s">
        <v>48</v>
      </c>
      <c r="E965" s="36" t="s">
        <v>45</v>
      </c>
    </row>
    <row r="966" spans="1:5" ht="12.75">
      <c r="A966" s="37" t="s">
        <v>49</v>
      </c>
      <c r="E966" s="38" t="s">
        <v>45</v>
      </c>
    </row>
    <row r="967" spans="1:5" ht="12.75">
      <c r="A967" t="s">
        <v>50</v>
      </c>
      <c r="E967" s="36" t="s">
        <v>45</v>
      </c>
    </row>
    <row r="968" spans="1:16" ht="25.5">
      <c r="A968" s="25" t="s">
        <v>43</v>
      </c>
      <c r="B968" s="29" t="s">
        <v>2670</v>
      </c>
      <c r="C968" s="29" t="s">
        <v>1199</v>
      </c>
      <c r="D968" s="25" t="s">
        <v>45</v>
      </c>
      <c r="E968" s="30" t="s">
        <v>2671</v>
      </c>
      <c r="F968" s="31" t="s">
        <v>61</v>
      </c>
      <c r="G968" s="32">
        <v>1</v>
      </c>
      <c r="H968" s="33">
        <v>0</v>
      </c>
      <c r="I968" s="34">
        <f>ROUND(ROUND(H968,2)*ROUND(G968,3),2)</f>
      </c>
      <c r="O968">
        <f>(I968*21)/100</f>
      </c>
      <c r="P968" t="s">
        <v>22</v>
      </c>
    </row>
    <row r="969" spans="1:5" ht="12.75">
      <c r="A969" s="35" t="s">
        <v>48</v>
      </c>
      <c r="E969" s="36" t="s">
        <v>45</v>
      </c>
    </row>
    <row r="970" spans="1:5" ht="12.75">
      <c r="A970" s="37" t="s">
        <v>49</v>
      </c>
      <c r="E970" s="38" t="s">
        <v>45</v>
      </c>
    </row>
    <row r="971" spans="1:5" ht="12.75">
      <c r="A971" t="s">
        <v>50</v>
      </c>
      <c r="E971" s="36" t="s">
        <v>45</v>
      </c>
    </row>
    <row r="972" spans="1:16" ht="25.5">
      <c r="A972" s="25" t="s">
        <v>43</v>
      </c>
      <c r="B972" s="29" t="s">
        <v>2672</v>
      </c>
      <c r="C972" s="29" t="s">
        <v>2174</v>
      </c>
      <c r="D972" s="25" t="s">
        <v>45</v>
      </c>
      <c r="E972" s="30" t="s">
        <v>2673</v>
      </c>
      <c r="F972" s="31" t="s">
        <v>61</v>
      </c>
      <c r="G972" s="32">
        <v>1</v>
      </c>
      <c r="H972" s="33">
        <v>0</v>
      </c>
      <c r="I972" s="34">
        <f>ROUND(ROUND(H972,2)*ROUND(G972,3),2)</f>
      </c>
      <c r="O972">
        <f>(I972*21)/100</f>
      </c>
      <c r="P972" t="s">
        <v>22</v>
      </c>
    </row>
    <row r="973" spans="1:5" ht="12.75">
      <c r="A973" s="35" t="s">
        <v>48</v>
      </c>
      <c r="E973" s="36" t="s">
        <v>45</v>
      </c>
    </row>
    <row r="974" spans="1:5" ht="12.75">
      <c r="A974" s="37" t="s">
        <v>49</v>
      </c>
      <c r="E974" s="38" t="s">
        <v>45</v>
      </c>
    </row>
    <row r="975" spans="1:5" ht="12.75">
      <c r="A975" t="s">
        <v>50</v>
      </c>
      <c r="E975" s="36" t="s">
        <v>45</v>
      </c>
    </row>
    <row r="976" spans="1:16" ht="12.75">
      <c r="A976" s="25" t="s">
        <v>43</v>
      </c>
      <c r="B976" s="29" t="s">
        <v>2674</v>
      </c>
      <c r="C976" s="29" t="s">
        <v>1202</v>
      </c>
      <c r="D976" s="25" t="s">
        <v>45</v>
      </c>
      <c r="E976" s="30" t="s">
        <v>1203</v>
      </c>
      <c r="F976" s="31" t="s">
        <v>835</v>
      </c>
      <c r="G976" s="32">
        <v>0</v>
      </c>
      <c r="H976" s="33">
        <v>0</v>
      </c>
      <c r="I976" s="34">
        <f>ROUND(ROUND(H976,2)*ROUND(G976,3),2)</f>
      </c>
      <c r="O976">
        <f>(I976*21)/100</f>
      </c>
      <c r="P976" t="s">
        <v>22</v>
      </c>
    </row>
    <row r="977" spans="1:5" ht="12.75">
      <c r="A977" s="35" t="s">
        <v>48</v>
      </c>
      <c r="E977" s="36" t="s">
        <v>45</v>
      </c>
    </row>
    <row r="978" spans="1:5" ht="12.75">
      <c r="A978" s="37" t="s">
        <v>49</v>
      </c>
      <c r="E978" s="38" t="s">
        <v>45</v>
      </c>
    </row>
    <row r="979" spans="1:5" ht="12.75">
      <c r="A979" t="s">
        <v>50</v>
      </c>
      <c r="E979" s="36" t="s">
        <v>45</v>
      </c>
    </row>
    <row r="980" spans="1:18" ht="12.75" customHeight="1">
      <c r="A980" s="6" t="s">
        <v>41</v>
      </c>
      <c r="B980" s="6"/>
      <c r="C980" s="40" t="s">
        <v>1204</v>
      </c>
      <c r="D980" s="6"/>
      <c r="E980" s="27" t="s">
        <v>1205</v>
      </c>
      <c r="F980" s="6"/>
      <c r="G980" s="6"/>
      <c r="H980" s="6"/>
      <c r="I980" s="41">
        <f>0+Q980</f>
      </c>
      <c r="O980">
        <f>0+R980</f>
      </c>
      <c r="Q980">
        <f>0+I981+I985+I989+I993+I997+I1001+I1005+I1009+I1013+I1017+I1021+I1025+I1029+I1033</f>
      </c>
      <c r="R980">
        <f>0+O981+O985+O989+O993+O997+O1001+O1005+O1009+O1013+O1017+O1021+O1025+O1029+O1033</f>
      </c>
    </row>
    <row r="981" spans="1:16" ht="12.75">
      <c r="A981" s="25" t="s">
        <v>43</v>
      </c>
      <c r="B981" s="29" t="s">
        <v>2675</v>
      </c>
      <c r="C981" s="29" t="s">
        <v>1207</v>
      </c>
      <c r="D981" s="25" t="s">
        <v>45</v>
      </c>
      <c r="E981" s="30" t="s">
        <v>1208</v>
      </c>
      <c r="F981" s="31" t="s">
        <v>190</v>
      </c>
      <c r="G981" s="32">
        <v>45.122</v>
      </c>
      <c r="H981" s="33">
        <v>0</v>
      </c>
      <c r="I981" s="34">
        <f>ROUND(ROUND(H981,2)*ROUND(G981,3),2)</f>
      </c>
      <c r="O981">
        <f>(I981*21)/100</f>
      </c>
      <c r="P981" t="s">
        <v>22</v>
      </c>
    </row>
    <row r="982" spans="1:5" ht="12.75">
      <c r="A982" s="35" t="s">
        <v>48</v>
      </c>
      <c r="E982" s="36" t="s">
        <v>45</v>
      </c>
    </row>
    <row r="983" spans="1:5" ht="25.5">
      <c r="A983" s="37" t="s">
        <v>49</v>
      </c>
      <c r="E983" s="38" t="s">
        <v>2676</v>
      </c>
    </row>
    <row r="984" spans="1:5" ht="12.75">
      <c r="A984" t="s">
        <v>50</v>
      </c>
      <c r="E984" s="36" t="s">
        <v>45</v>
      </c>
    </row>
    <row r="985" spans="1:16" ht="12.75">
      <c r="A985" s="25" t="s">
        <v>43</v>
      </c>
      <c r="B985" s="29" t="s">
        <v>2677</v>
      </c>
      <c r="C985" s="29" t="s">
        <v>1207</v>
      </c>
      <c r="D985" s="25" t="s">
        <v>14</v>
      </c>
      <c r="E985" s="30" t="s">
        <v>1208</v>
      </c>
      <c r="F985" s="31" t="s">
        <v>190</v>
      </c>
      <c r="G985" s="32">
        <v>335.367</v>
      </c>
      <c r="H985" s="33">
        <v>0</v>
      </c>
      <c r="I985" s="34">
        <f>ROUND(ROUND(H985,2)*ROUND(G985,3),2)</f>
      </c>
      <c r="O985">
        <f>(I985*21)/100</f>
      </c>
      <c r="P985" t="s">
        <v>22</v>
      </c>
    </row>
    <row r="986" spans="1:5" ht="12.75">
      <c r="A986" s="35" t="s">
        <v>48</v>
      </c>
      <c r="E986" s="36" t="s">
        <v>45</v>
      </c>
    </row>
    <row r="987" spans="1:5" ht="25.5">
      <c r="A987" s="37" t="s">
        <v>49</v>
      </c>
      <c r="E987" s="38" t="s">
        <v>2678</v>
      </c>
    </row>
    <row r="988" spans="1:5" ht="12.75">
      <c r="A988" t="s">
        <v>50</v>
      </c>
      <c r="E988" s="36" t="s">
        <v>45</v>
      </c>
    </row>
    <row r="989" spans="1:16" ht="12.75">
      <c r="A989" s="25" t="s">
        <v>43</v>
      </c>
      <c r="B989" s="29" t="s">
        <v>2679</v>
      </c>
      <c r="C989" s="29" t="s">
        <v>1213</v>
      </c>
      <c r="D989" s="25" t="s">
        <v>45</v>
      </c>
      <c r="E989" s="30" t="s">
        <v>1214</v>
      </c>
      <c r="F989" s="31" t="s">
        <v>76</v>
      </c>
      <c r="G989" s="32">
        <v>180.506</v>
      </c>
      <c r="H989" s="33">
        <v>0</v>
      </c>
      <c r="I989" s="34">
        <f>ROUND(ROUND(H989,2)*ROUND(G989,3),2)</f>
      </c>
      <c r="O989">
        <f>(I989*21)/100</f>
      </c>
      <c r="P989" t="s">
        <v>22</v>
      </c>
    </row>
    <row r="990" spans="1:5" ht="12.75">
      <c r="A990" s="35" t="s">
        <v>48</v>
      </c>
      <c r="E990" s="36" t="s">
        <v>45</v>
      </c>
    </row>
    <row r="991" spans="1:5" ht="25.5">
      <c r="A991" s="37" t="s">
        <v>49</v>
      </c>
      <c r="E991" s="38" t="s">
        <v>2680</v>
      </c>
    </row>
    <row r="992" spans="1:5" ht="12.75">
      <c r="A992" t="s">
        <v>50</v>
      </c>
      <c r="E992" s="36" t="s">
        <v>45</v>
      </c>
    </row>
    <row r="993" spans="1:16" ht="12.75">
      <c r="A993" s="25" t="s">
        <v>43</v>
      </c>
      <c r="B993" s="29" t="s">
        <v>2681</v>
      </c>
      <c r="C993" s="29" t="s">
        <v>1217</v>
      </c>
      <c r="D993" s="25" t="s">
        <v>45</v>
      </c>
      <c r="E993" s="30" t="s">
        <v>1214</v>
      </c>
      <c r="F993" s="31" t="s">
        <v>76</v>
      </c>
      <c r="G993" s="32">
        <v>8.03</v>
      </c>
      <c r="H993" s="33">
        <v>0</v>
      </c>
      <c r="I993" s="34">
        <f>ROUND(ROUND(H993,2)*ROUND(G993,3),2)</f>
      </c>
      <c r="O993">
        <f>(I993*21)/100</f>
      </c>
      <c r="P993" t="s">
        <v>22</v>
      </c>
    </row>
    <row r="994" spans="1:5" ht="12.75">
      <c r="A994" s="35" t="s">
        <v>48</v>
      </c>
      <c r="E994" s="36" t="s">
        <v>45</v>
      </c>
    </row>
    <row r="995" spans="1:5" ht="25.5">
      <c r="A995" s="37" t="s">
        <v>49</v>
      </c>
      <c r="E995" s="38" t="s">
        <v>2682</v>
      </c>
    </row>
    <row r="996" spans="1:5" ht="12.75">
      <c r="A996" t="s">
        <v>50</v>
      </c>
      <c r="E996" s="36" t="s">
        <v>45</v>
      </c>
    </row>
    <row r="997" spans="1:16" ht="12.75">
      <c r="A997" s="25" t="s">
        <v>43</v>
      </c>
      <c r="B997" s="29" t="s">
        <v>2683</v>
      </c>
      <c r="C997" s="29" t="s">
        <v>1220</v>
      </c>
      <c r="D997" s="25" t="s">
        <v>45</v>
      </c>
      <c r="E997" s="30" t="s">
        <v>1221</v>
      </c>
      <c r="F997" s="31" t="s">
        <v>190</v>
      </c>
      <c r="G997" s="32">
        <v>7.337</v>
      </c>
      <c r="H997" s="33">
        <v>0</v>
      </c>
      <c r="I997" s="34">
        <f>ROUND(ROUND(H997,2)*ROUND(G997,3),2)</f>
      </c>
      <c r="O997">
        <f>(I997*21)/100</f>
      </c>
      <c r="P997" t="s">
        <v>22</v>
      </c>
    </row>
    <row r="998" spans="1:5" ht="12.75">
      <c r="A998" s="35" t="s">
        <v>48</v>
      </c>
      <c r="E998" s="36" t="s">
        <v>45</v>
      </c>
    </row>
    <row r="999" spans="1:5" ht="25.5">
      <c r="A999" s="37" t="s">
        <v>49</v>
      </c>
      <c r="E999" s="38" t="s">
        <v>2684</v>
      </c>
    </row>
    <row r="1000" spans="1:5" ht="12.75">
      <c r="A1000" t="s">
        <v>50</v>
      </c>
      <c r="E1000" s="36" t="s">
        <v>45</v>
      </c>
    </row>
    <row r="1001" spans="1:16" ht="12.75">
      <c r="A1001" s="25" t="s">
        <v>43</v>
      </c>
      <c r="B1001" s="29" t="s">
        <v>2685</v>
      </c>
      <c r="C1001" s="29" t="s">
        <v>1224</v>
      </c>
      <c r="D1001" s="25" t="s">
        <v>45</v>
      </c>
      <c r="E1001" s="30" t="s">
        <v>1225</v>
      </c>
      <c r="F1001" s="31" t="s">
        <v>190</v>
      </c>
      <c r="G1001" s="32">
        <v>454.038</v>
      </c>
      <c r="H1001" s="33">
        <v>0</v>
      </c>
      <c r="I1001" s="34">
        <f>ROUND(ROUND(H1001,2)*ROUND(G1001,3),2)</f>
      </c>
      <c r="O1001">
        <f>(I1001*21)/100</f>
      </c>
      <c r="P1001" t="s">
        <v>22</v>
      </c>
    </row>
    <row r="1002" spans="1:5" ht="12.75">
      <c r="A1002" s="35" t="s">
        <v>48</v>
      </c>
      <c r="E1002" s="36" t="s">
        <v>45</v>
      </c>
    </row>
    <row r="1003" spans="1:5" ht="76.5">
      <c r="A1003" s="37" t="s">
        <v>49</v>
      </c>
      <c r="E1003" s="38" t="s">
        <v>2686</v>
      </c>
    </row>
    <row r="1004" spans="1:5" ht="12.75">
      <c r="A1004" t="s">
        <v>50</v>
      </c>
      <c r="E1004" s="36" t="s">
        <v>45</v>
      </c>
    </row>
    <row r="1005" spans="1:16" ht="12.75">
      <c r="A1005" s="25" t="s">
        <v>43</v>
      </c>
      <c r="B1005" s="29" t="s">
        <v>2687</v>
      </c>
      <c r="C1005" s="29" t="s">
        <v>1228</v>
      </c>
      <c r="D1005" s="25" t="s">
        <v>45</v>
      </c>
      <c r="E1005" s="30" t="s">
        <v>1229</v>
      </c>
      <c r="F1005" s="31" t="s">
        <v>190</v>
      </c>
      <c r="G1005" s="32">
        <v>101.469</v>
      </c>
      <c r="H1005" s="33">
        <v>0</v>
      </c>
      <c r="I1005" s="34">
        <f>ROUND(ROUND(H1005,2)*ROUND(G1005,3),2)</f>
      </c>
      <c r="O1005">
        <f>(I1005*21)/100</f>
      </c>
      <c r="P1005" t="s">
        <v>22</v>
      </c>
    </row>
    <row r="1006" spans="1:5" ht="12.75">
      <c r="A1006" s="35" t="s">
        <v>48</v>
      </c>
      <c r="E1006" s="36" t="s">
        <v>45</v>
      </c>
    </row>
    <row r="1007" spans="1:5" ht="76.5">
      <c r="A1007" s="37" t="s">
        <v>49</v>
      </c>
      <c r="E1007" s="38" t="s">
        <v>2688</v>
      </c>
    </row>
    <row r="1008" spans="1:5" ht="12.75">
      <c r="A1008" t="s">
        <v>50</v>
      </c>
      <c r="E1008" s="36" t="s">
        <v>45</v>
      </c>
    </row>
    <row r="1009" spans="1:16" ht="12.75">
      <c r="A1009" s="25" t="s">
        <v>43</v>
      </c>
      <c r="B1009" s="29" t="s">
        <v>2689</v>
      </c>
      <c r="C1009" s="29" t="s">
        <v>1232</v>
      </c>
      <c r="D1009" s="25" t="s">
        <v>45</v>
      </c>
      <c r="E1009" s="30" t="s">
        <v>1233</v>
      </c>
      <c r="F1009" s="31" t="s">
        <v>76</v>
      </c>
      <c r="G1009" s="32">
        <v>164.096</v>
      </c>
      <c r="H1009" s="33">
        <v>0</v>
      </c>
      <c r="I1009" s="34">
        <f>ROUND(ROUND(H1009,2)*ROUND(G1009,3),2)</f>
      </c>
      <c r="O1009">
        <f>(I1009*21)/100</f>
      </c>
      <c r="P1009" t="s">
        <v>22</v>
      </c>
    </row>
    <row r="1010" spans="1:5" ht="12.75">
      <c r="A1010" s="35" t="s">
        <v>48</v>
      </c>
      <c r="E1010" s="36" t="s">
        <v>45</v>
      </c>
    </row>
    <row r="1011" spans="1:5" ht="255">
      <c r="A1011" s="37" t="s">
        <v>49</v>
      </c>
      <c r="E1011" s="38" t="s">
        <v>2690</v>
      </c>
    </row>
    <row r="1012" spans="1:5" ht="12.75">
      <c r="A1012" t="s">
        <v>50</v>
      </c>
      <c r="E1012" s="36" t="s">
        <v>45</v>
      </c>
    </row>
    <row r="1013" spans="1:16" ht="12.75">
      <c r="A1013" s="25" t="s">
        <v>43</v>
      </c>
      <c r="B1013" s="29" t="s">
        <v>2691</v>
      </c>
      <c r="C1013" s="29" t="s">
        <v>1232</v>
      </c>
      <c r="D1013" s="25" t="s">
        <v>14</v>
      </c>
      <c r="E1013" s="30" t="s">
        <v>1233</v>
      </c>
      <c r="F1013" s="31" t="s">
        <v>76</v>
      </c>
      <c r="G1013" s="32">
        <v>7.3</v>
      </c>
      <c r="H1013" s="33">
        <v>0</v>
      </c>
      <c r="I1013" s="34">
        <f>ROUND(ROUND(H1013,2)*ROUND(G1013,3),2)</f>
      </c>
      <c r="O1013">
        <f>(I1013*21)/100</f>
      </c>
      <c r="P1013" t="s">
        <v>22</v>
      </c>
    </row>
    <row r="1014" spans="1:5" ht="12.75">
      <c r="A1014" s="35" t="s">
        <v>48</v>
      </c>
      <c r="E1014" s="36" t="s">
        <v>45</v>
      </c>
    </row>
    <row r="1015" spans="1:5" ht="25.5">
      <c r="A1015" s="37" t="s">
        <v>49</v>
      </c>
      <c r="E1015" s="38" t="s">
        <v>2692</v>
      </c>
    </row>
    <row r="1016" spans="1:5" ht="12.75">
      <c r="A1016" t="s">
        <v>50</v>
      </c>
      <c r="E1016" s="36" t="s">
        <v>45</v>
      </c>
    </row>
    <row r="1017" spans="1:16" ht="12.75">
      <c r="A1017" s="25" t="s">
        <v>43</v>
      </c>
      <c r="B1017" s="29" t="s">
        <v>2693</v>
      </c>
      <c r="C1017" s="29" t="s">
        <v>1238</v>
      </c>
      <c r="D1017" s="25" t="s">
        <v>45</v>
      </c>
      <c r="E1017" s="30" t="s">
        <v>1239</v>
      </c>
      <c r="F1017" s="31" t="s">
        <v>76</v>
      </c>
      <c r="G1017" s="32">
        <v>131.156</v>
      </c>
      <c r="H1017" s="33">
        <v>0</v>
      </c>
      <c r="I1017" s="34">
        <f>ROUND(ROUND(H1017,2)*ROUND(G1017,3),2)</f>
      </c>
      <c r="O1017">
        <f>(I1017*21)/100</f>
      </c>
      <c r="P1017" t="s">
        <v>22</v>
      </c>
    </row>
    <row r="1018" spans="1:5" ht="12.75">
      <c r="A1018" s="35" t="s">
        <v>48</v>
      </c>
      <c r="E1018" s="36" t="s">
        <v>45</v>
      </c>
    </row>
    <row r="1019" spans="1:5" ht="63.75">
      <c r="A1019" s="37" t="s">
        <v>49</v>
      </c>
      <c r="E1019" s="38" t="s">
        <v>2694</v>
      </c>
    </row>
    <row r="1020" spans="1:5" ht="12.75">
      <c r="A1020" t="s">
        <v>50</v>
      </c>
      <c r="E1020" s="36" t="s">
        <v>45</v>
      </c>
    </row>
    <row r="1021" spans="1:16" ht="12.75">
      <c r="A1021" s="25" t="s">
        <v>43</v>
      </c>
      <c r="B1021" s="29" t="s">
        <v>2695</v>
      </c>
      <c r="C1021" s="29" t="s">
        <v>1242</v>
      </c>
      <c r="D1021" s="25" t="s">
        <v>45</v>
      </c>
      <c r="E1021" s="30" t="s">
        <v>1243</v>
      </c>
      <c r="F1021" s="31" t="s">
        <v>190</v>
      </c>
      <c r="G1021" s="32">
        <v>6.67</v>
      </c>
      <c r="H1021" s="33">
        <v>0</v>
      </c>
      <c r="I1021" s="34">
        <f>ROUND(ROUND(H1021,2)*ROUND(G1021,3),2)</f>
      </c>
      <c r="O1021">
        <f>(I1021*21)/100</f>
      </c>
      <c r="P1021" t="s">
        <v>22</v>
      </c>
    </row>
    <row r="1022" spans="1:5" ht="12.75">
      <c r="A1022" s="35" t="s">
        <v>48</v>
      </c>
      <c r="E1022" s="36" t="s">
        <v>45</v>
      </c>
    </row>
    <row r="1023" spans="1:5" ht="25.5">
      <c r="A1023" s="37" t="s">
        <v>49</v>
      </c>
      <c r="E1023" s="38" t="s">
        <v>2696</v>
      </c>
    </row>
    <row r="1024" spans="1:5" ht="12.75">
      <c r="A1024" t="s">
        <v>50</v>
      </c>
      <c r="E1024" s="36" t="s">
        <v>45</v>
      </c>
    </row>
    <row r="1025" spans="1:16" ht="12.75">
      <c r="A1025" s="25" t="s">
        <v>43</v>
      </c>
      <c r="B1025" s="29" t="s">
        <v>2697</v>
      </c>
      <c r="C1025" s="29" t="s">
        <v>1242</v>
      </c>
      <c r="D1025" s="25" t="s">
        <v>14</v>
      </c>
      <c r="E1025" s="30" t="s">
        <v>1246</v>
      </c>
      <c r="F1025" s="31" t="s">
        <v>190</v>
      </c>
      <c r="G1025" s="32">
        <v>41.02</v>
      </c>
      <c r="H1025" s="33">
        <v>0</v>
      </c>
      <c r="I1025" s="34">
        <f>ROUND(ROUND(H1025,2)*ROUND(G1025,3),2)</f>
      </c>
      <c r="O1025">
        <f>(I1025*21)/100</f>
      </c>
      <c r="P1025" t="s">
        <v>22</v>
      </c>
    </row>
    <row r="1026" spans="1:5" ht="12.75">
      <c r="A1026" s="35" t="s">
        <v>48</v>
      </c>
      <c r="E1026" s="36" t="s">
        <v>45</v>
      </c>
    </row>
    <row r="1027" spans="1:5" ht="25.5">
      <c r="A1027" s="37" t="s">
        <v>49</v>
      </c>
      <c r="E1027" s="38" t="s">
        <v>2698</v>
      </c>
    </row>
    <row r="1028" spans="1:5" ht="12.75">
      <c r="A1028" t="s">
        <v>50</v>
      </c>
      <c r="E1028" s="36" t="s">
        <v>45</v>
      </c>
    </row>
    <row r="1029" spans="1:16" ht="12.75">
      <c r="A1029" s="25" t="s">
        <v>43</v>
      </c>
      <c r="B1029" s="29" t="s">
        <v>2699</v>
      </c>
      <c r="C1029" s="29" t="s">
        <v>1242</v>
      </c>
      <c r="D1029" s="25" t="s">
        <v>22</v>
      </c>
      <c r="E1029" s="30" t="s">
        <v>1246</v>
      </c>
      <c r="F1029" s="31" t="s">
        <v>190</v>
      </c>
      <c r="G1029" s="32">
        <v>304.879</v>
      </c>
      <c r="H1029" s="33">
        <v>0</v>
      </c>
      <c r="I1029" s="34">
        <f>ROUND(ROUND(H1029,2)*ROUND(G1029,3),2)</f>
      </c>
      <c r="O1029">
        <f>(I1029*21)/100</f>
      </c>
      <c r="P1029" t="s">
        <v>22</v>
      </c>
    </row>
    <row r="1030" spans="1:5" ht="12.75">
      <c r="A1030" s="35" t="s">
        <v>48</v>
      </c>
      <c r="E1030" s="36" t="s">
        <v>45</v>
      </c>
    </row>
    <row r="1031" spans="1:5" ht="204">
      <c r="A1031" s="37" t="s">
        <v>49</v>
      </c>
      <c r="E1031" s="38" t="s">
        <v>2700</v>
      </c>
    </row>
    <row r="1032" spans="1:5" ht="12.75">
      <c r="A1032" t="s">
        <v>50</v>
      </c>
      <c r="E1032" s="36" t="s">
        <v>45</v>
      </c>
    </row>
    <row r="1033" spans="1:16" ht="12.75">
      <c r="A1033" s="25" t="s">
        <v>43</v>
      </c>
      <c r="B1033" s="29" t="s">
        <v>2701</v>
      </c>
      <c r="C1033" s="29" t="s">
        <v>1251</v>
      </c>
      <c r="D1033" s="25" t="s">
        <v>45</v>
      </c>
      <c r="E1033" s="30" t="s">
        <v>1252</v>
      </c>
      <c r="F1033" s="31" t="s">
        <v>835</v>
      </c>
      <c r="G1033" s="32">
        <v>0</v>
      </c>
      <c r="H1033" s="33">
        <v>0</v>
      </c>
      <c r="I1033" s="34">
        <f>ROUND(ROUND(H1033,2)*ROUND(G1033,3),2)</f>
      </c>
      <c r="O1033">
        <f>(I1033*21)/100</f>
      </c>
      <c r="P1033" t="s">
        <v>22</v>
      </c>
    </row>
    <row r="1034" spans="1:5" ht="12.75">
      <c r="A1034" s="35" t="s">
        <v>48</v>
      </c>
      <c r="E1034" s="36" t="s">
        <v>45</v>
      </c>
    </row>
    <row r="1035" spans="1:5" ht="12.75">
      <c r="A1035" s="37" t="s">
        <v>49</v>
      </c>
      <c r="E1035" s="38" t="s">
        <v>45</v>
      </c>
    </row>
    <row r="1036" spans="1:5" ht="12.75">
      <c r="A1036" t="s">
        <v>50</v>
      </c>
      <c r="E1036" s="36" t="s">
        <v>45</v>
      </c>
    </row>
    <row r="1037" spans="1:18" ht="12.75" customHeight="1">
      <c r="A1037" s="6" t="s">
        <v>41</v>
      </c>
      <c r="B1037" s="6"/>
      <c r="C1037" s="40" t="s">
        <v>1253</v>
      </c>
      <c r="D1037" s="6"/>
      <c r="E1037" s="27" t="s">
        <v>1254</v>
      </c>
      <c r="F1037" s="6"/>
      <c r="G1037" s="6"/>
      <c r="H1037" s="6"/>
      <c r="I1037" s="41">
        <f>0+Q1037</f>
      </c>
      <c r="O1037">
        <f>0+R1037</f>
      </c>
      <c r="Q1037">
        <f>0+I1038+I1042+I1046+I1050</f>
      </c>
      <c r="R1037">
        <f>0+O1038+O1042+O1046+O1050</f>
      </c>
    </row>
    <row r="1038" spans="1:16" ht="12.75">
      <c r="A1038" s="25" t="s">
        <v>43</v>
      </c>
      <c r="B1038" s="29" t="s">
        <v>2702</v>
      </c>
      <c r="C1038" s="29" t="s">
        <v>1256</v>
      </c>
      <c r="D1038" s="25" t="s">
        <v>45</v>
      </c>
      <c r="E1038" s="30" t="s">
        <v>1257</v>
      </c>
      <c r="F1038" s="31" t="s">
        <v>190</v>
      </c>
      <c r="G1038" s="32">
        <v>936.08</v>
      </c>
      <c r="H1038" s="33">
        <v>0</v>
      </c>
      <c r="I1038" s="34">
        <f>ROUND(ROUND(H1038,2)*ROUND(G1038,3),2)</f>
      </c>
      <c r="O1038">
        <f>(I1038*21)/100</f>
      </c>
      <c r="P1038" t="s">
        <v>22</v>
      </c>
    </row>
    <row r="1039" spans="1:5" ht="12.75">
      <c r="A1039" s="35" t="s">
        <v>48</v>
      </c>
      <c r="E1039" s="36" t="s">
        <v>45</v>
      </c>
    </row>
    <row r="1040" spans="1:5" ht="242.25">
      <c r="A1040" s="37" t="s">
        <v>49</v>
      </c>
      <c r="E1040" s="38" t="s">
        <v>2703</v>
      </c>
    </row>
    <row r="1041" spans="1:5" ht="12.75">
      <c r="A1041" t="s">
        <v>50</v>
      </c>
      <c r="E1041" s="36" t="s">
        <v>1259</v>
      </c>
    </row>
    <row r="1042" spans="1:16" ht="12.75">
      <c r="A1042" s="25" t="s">
        <v>43</v>
      </c>
      <c r="B1042" s="29" t="s">
        <v>2704</v>
      </c>
      <c r="C1042" s="29" t="s">
        <v>1261</v>
      </c>
      <c r="D1042" s="25" t="s">
        <v>45</v>
      </c>
      <c r="E1042" s="30" t="s">
        <v>1262</v>
      </c>
      <c r="F1042" s="31" t="s">
        <v>76</v>
      </c>
      <c r="G1042" s="32">
        <v>794.472</v>
      </c>
      <c r="H1042" s="33">
        <v>0</v>
      </c>
      <c r="I1042" s="34">
        <f>ROUND(ROUND(H1042,2)*ROUND(G1042,3),2)</f>
      </c>
      <c r="O1042">
        <f>(I1042*21)/100</f>
      </c>
      <c r="P1042" t="s">
        <v>22</v>
      </c>
    </row>
    <row r="1043" spans="1:5" ht="12.75">
      <c r="A1043" s="35" t="s">
        <v>48</v>
      </c>
      <c r="E1043" s="36" t="s">
        <v>45</v>
      </c>
    </row>
    <row r="1044" spans="1:5" ht="409.5">
      <c r="A1044" s="37" t="s">
        <v>49</v>
      </c>
      <c r="E1044" s="38" t="s">
        <v>2705</v>
      </c>
    </row>
    <row r="1045" spans="1:5" ht="12.75">
      <c r="A1045" t="s">
        <v>50</v>
      </c>
      <c r="E1045" s="36" t="s">
        <v>1264</v>
      </c>
    </row>
    <row r="1046" spans="1:16" ht="12.75">
      <c r="A1046" s="25" t="s">
        <v>43</v>
      </c>
      <c r="B1046" s="29" t="s">
        <v>2706</v>
      </c>
      <c r="C1046" s="29" t="s">
        <v>1266</v>
      </c>
      <c r="D1046" s="25" t="s">
        <v>45</v>
      </c>
      <c r="E1046" s="30" t="s">
        <v>1267</v>
      </c>
      <c r="F1046" s="31" t="s">
        <v>190</v>
      </c>
      <c r="G1046" s="32">
        <v>936.08</v>
      </c>
      <c r="H1046" s="33">
        <v>0</v>
      </c>
      <c r="I1046" s="34">
        <f>ROUND(ROUND(H1046,2)*ROUND(G1046,3),2)</f>
      </c>
      <c r="O1046">
        <f>(I1046*21)/100</f>
      </c>
      <c r="P1046" t="s">
        <v>22</v>
      </c>
    </row>
    <row r="1047" spans="1:5" ht="12.75">
      <c r="A1047" s="35" t="s">
        <v>48</v>
      </c>
      <c r="E1047" s="36" t="s">
        <v>45</v>
      </c>
    </row>
    <row r="1048" spans="1:5" ht="25.5">
      <c r="A1048" s="37" t="s">
        <v>49</v>
      </c>
      <c r="E1048" s="38" t="s">
        <v>2707</v>
      </c>
    </row>
    <row r="1049" spans="1:5" ht="12.75">
      <c r="A1049" t="s">
        <v>50</v>
      </c>
      <c r="E1049" s="36" t="s">
        <v>1269</v>
      </c>
    </row>
    <row r="1050" spans="1:16" ht="12.75">
      <c r="A1050" s="25" t="s">
        <v>43</v>
      </c>
      <c r="B1050" s="29" t="s">
        <v>2708</v>
      </c>
      <c r="C1050" s="29" t="s">
        <v>1271</v>
      </c>
      <c r="D1050" s="25" t="s">
        <v>45</v>
      </c>
      <c r="E1050" s="30" t="s">
        <v>1272</v>
      </c>
      <c r="F1050" s="31" t="s">
        <v>835</v>
      </c>
      <c r="G1050" s="32">
        <v>0</v>
      </c>
      <c r="H1050" s="33">
        <v>0</v>
      </c>
      <c r="I1050" s="34">
        <f>ROUND(ROUND(H1050,2)*ROUND(G1050,3),2)</f>
      </c>
      <c r="O1050">
        <f>(I1050*21)/100</f>
      </c>
      <c r="P1050" t="s">
        <v>22</v>
      </c>
    </row>
    <row r="1051" spans="1:5" ht="12.75">
      <c r="A1051" s="35" t="s">
        <v>48</v>
      </c>
      <c r="E1051" s="36" t="s">
        <v>45</v>
      </c>
    </row>
    <row r="1052" spans="1:5" ht="12.75">
      <c r="A1052" s="37" t="s">
        <v>49</v>
      </c>
      <c r="E1052" s="38" t="s">
        <v>45</v>
      </c>
    </row>
    <row r="1053" spans="1:5" ht="12.75">
      <c r="A1053" t="s">
        <v>50</v>
      </c>
      <c r="E1053" s="36" t="s">
        <v>45</v>
      </c>
    </row>
    <row r="1054" spans="1:18" ht="12.75" customHeight="1">
      <c r="A1054" s="6" t="s">
        <v>41</v>
      </c>
      <c r="B1054" s="6"/>
      <c r="C1054" s="40" t="s">
        <v>1273</v>
      </c>
      <c r="D1054" s="6"/>
      <c r="E1054" s="27" t="s">
        <v>1274</v>
      </c>
      <c r="F1054" s="6"/>
      <c r="G1054" s="6"/>
      <c r="H1054" s="6"/>
      <c r="I1054" s="41">
        <f>0+Q1054</f>
      </c>
      <c r="O1054">
        <f>0+R1054</f>
      </c>
      <c r="Q1054">
        <f>0+I1055+I1059</f>
      </c>
      <c r="R1054">
        <f>0+O1055+O1059</f>
      </c>
    </row>
    <row r="1055" spans="1:16" ht="12.75">
      <c r="A1055" s="25" t="s">
        <v>43</v>
      </c>
      <c r="B1055" s="29" t="s">
        <v>2709</v>
      </c>
      <c r="C1055" s="29" t="s">
        <v>1276</v>
      </c>
      <c r="D1055" s="25" t="s">
        <v>45</v>
      </c>
      <c r="E1055" s="30" t="s">
        <v>1277</v>
      </c>
      <c r="F1055" s="31" t="s">
        <v>190</v>
      </c>
      <c r="G1055" s="32">
        <v>278.124</v>
      </c>
      <c r="H1055" s="33">
        <v>0</v>
      </c>
      <c r="I1055" s="34">
        <f>ROUND(ROUND(H1055,2)*ROUND(G1055,3),2)</f>
      </c>
      <c r="O1055">
        <f>(I1055*21)/100</f>
      </c>
      <c r="P1055" t="s">
        <v>22</v>
      </c>
    </row>
    <row r="1056" spans="1:5" ht="12.75">
      <c r="A1056" s="35" t="s">
        <v>48</v>
      </c>
      <c r="E1056" s="36" t="s">
        <v>45</v>
      </c>
    </row>
    <row r="1057" spans="1:5" ht="89.25">
      <c r="A1057" s="37" t="s">
        <v>49</v>
      </c>
      <c r="E1057" s="38" t="s">
        <v>2710</v>
      </c>
    </row>
    <row r="1058" spans="1:5" ht="12.75">
      <c r="A1058" t="s">
        <v>50</v>
      </c>
      <c r="E1058" s="36" t="s">
        <v>1279</v>
      </c>
    </row>
    <row r="1059" spans="1:16" ht="12.75">
      <c r="A1059" s="25" t="s">
        <v>43</v>
      </c>
      <c r="B1059" s="29" t="s">
        <v>2711</v>
      </c>
      <c r="C1059" s="29" t="s">
        <v>1281</v>
      </c>
      <c r="D1059" s="25" t="s">
        <v>45</v>
      </c>
      <c r="E1059" s="30" t="s">
        <v>1282</v>
      </c>
      <c r="F1059" s="31" t="s">
        <v>835</v>
      </c>
      <c r="G1059" s="32">
        <v>0</v>
      </c>
      <c r="H1059" s="33">
        <v>0</v>
      </c>
      <c r="I1059" s="34">
        <f>ROUND(ROUND(H1059,2)*ROUND(G1059,3),2)</f>
      </c>
      <c r="O1059">
        <f>(I1059*21)/100</f>
      </c>
      <c r="P1059" t="s">
        <v>22</v>
      </c>
    </row>
    <row r="1060" spans="1:5" ht="12.75">
      <c r="A1060" s="35" t="s">
        <v>48</v>
      </c>
      <c r="E1060" s="36" t="s">
        <v>45</v>
      </c>
    </row>
    <row r="1061" spans="1:5" ht="12.75">
      <c r="A1061" s="37" t="s">
        <v>49</v>
      </c>
      <c r="E1061" s="38" t="s">
        <v>45</v>
      </c>
    </row>
    <row r="1062" spans="1:5" ht="12.75">
      <c r="A1062" t="s">
        <v>50</v>
      </c>
      <c r="E1062" s="36" t="s">
        <v>45</v>
      </c>
    </row>
    <row r="1063" spans="1:18" ht="12.75" customHeight="1">
      <c r="A1063" s="6" t="s">
        <v>41</v>
      </c>
      <c r="B1063" s="6"/>
      <c r="C1063" s="40" t="s">
        <v>1283</v>
      </c>
      <c r="D1063" s="6"/>
      <c r="E1063" s="27" t="s">
        <v>1284</v>
      </c>
      <c r="F1063" s="6"/>
      <c r="G1063" s="6"/>
      <c r="H1063" s="6"/>
      <c r="I1063" s="41">
        <f>0+Q1063</f>
      </c>
      <c r="O1063">
        <f>0+R1063</f>
      </c>
      <c r="Q1063">
        <f>0+I1064+I1068+I1072+I1076</f>
      </c>
      <c r="R1063">
        <f>0+O1064+O1068+O1072+O1076</f>
      </c>
    </row>
    <row r="1064" spans="1:16" ht="12.75">
      <c r="A1064" s="25" t="s">
        <v>43</v>
      </c>
      <c r="B1064" s="29" t="s">
        <v>2712</v>
      </c>
      <c r="C1064" s="29" t="s">
        <v>1207</v>
      </c>
      <c r="D1064" s="25" t="s">
        <v>45</v>
      </c>
      <c r="E1064" s="30" t="s">
        <v>1286</v>
      </c>
      <c r="F1064" s="31" t="s">
        <v>190</v>
      </c>
      <c r="G1064" s="32">
        <v>744.257</v>
      </c>
      <c r="H1064" s="33">
        <v>0</v>
      </c>
      <c r="I1064" s="34">
        <f>ROUND(ROUND(H1064,2)*ROUND(G1064,3),2)</f>
      </c>
      <c r="O1064">
        <f>(I1064*21)/100</f>
      </c>
      <c r="P1064" t="s">
        <v>22</v>
      </c>
    </row>
    <row r="1065" spans="1:5" ht="12.75">
      <c r="A1065" s="35" t="s">
        <v>48</v>
      </c>
      <c r="E1065" s="36" t="s">
        <v>45</v>
      </c>
    </row>
    <row r="1066" spans="1:5" ht="25.5">
      <c r="A1066" s="37" t="s">
        <v>49</v>
      </c>
      <c r="E1066" s="38" t="s">
        <v>2713</v>
      </c>
    </row>
    <row r="1067" spans="1:5" ht="12.75">
      <c r="A1067" t="s">
        <v>50</v>
      </c>
      <c r="E1067" s="36" t="s">
        <v>45</v>
      </c>
    </row>
    <row r="1068" spans="1:16" ht="12.75">
      <c r="A1068" s="25" t="s">
        <v>43</v>
      </c>
      <c r="B1068" s="29" t="s">
        <v>2714</v>
      </c>
      <c r="C1068" s="29" t="s">
        <v>1289</v>
      </c>
      <c r="D1068" s="25" t="s">
        <v>45</v>
      </c>
      <c r="E1068" s="30" t="s">
        <v>1290</v>
      </c>
      <c r="F1068" s="31" t="s">
        <v>190</v>
      </c>
      <c r="G1068" s="32">
        <v>676.597</v>
      </c>
      <c r="H1068" s="33">
        <v>0</v>
      </c>
      <c r="I1068" s="34">
        <f>ROUND(ROUND(H1068,2)*ROUND(G1068,3),2)</f>
      </c>
      <c r="O1068">
        <f>(I1068*21)/100</f>
      </c>
      <c r="P1068" t="s">
        <v>22</v>
      </c>
    </row>
    <row r="1069" spans="1:5" ht="12.75">
      <c r="A1069" s="35" t="s">
        <v>48</v>
      </c>
      <c r="E1069" s="36" t="s">
        <v>45</v>
      </c>
    </row>
    <row r="1070" spans="1:5" ht="409.5">
      <c r="A1070" s="37" t="s">
        <v>49</v>
      </c>
      <c r="E1070" s="38" t="s">
        <v>2715</v>
      </c>
    </row>
    <row r="1071" spans="1:5" ht="12.75">
      <c r="A1071" t="s">
        <v>50</v>
      </c>
      <c r="E1071" s="36" t="s">
        <v>45</v>
      </c>
    </row>
    <row r="1072" spans="1:16" ht="12.75">
      <c r="A1072" s="25" t="s">
        <v>43</v>
      </c>
      <c r="B1072" s="29" t="s">
        <v>2716</v>
      </c>
      <c r="C1072" s="29" t="s">
        <v>1293</v>
      </c>
      <c r="D1072" s="25" t="s">
        <v>45</v>
      </c>
      <c r="E1072" s="30" t="s">
        <v>1294</v>
      </c>
      <c r="F1072" s="31" t="s">
        <v>190</v>
      </c>
      <c r="G1072" s="32">
        <v>676.597</v>
      </c>
      <c r="H1072" s="33">
        <v>0</v>
      </c>
      <c r="I1072" s="34">
        <f>ROUND(ROUND(H1072,2)*ROUND(G1072,3),2)</f>
      </c>
      <c r="O1072">
        <f>(I1072*21)/100</f>
      </c>
      <c r="P1072" t="s">
        <v>22</v>
      </c>
    </row>
    <row r="1073" spans="1:5" ht="12.75">
      <c r="A1073" s="35" t="s">
        <v>48</v>
      </c>
      <c r="E1073" s="36" t="s">
        <v>45</v>
      </c>
    </row>
    <row r="1074" spans="1:5" ht="12.75">
      <c r="A1074" s="37" t="s">
        <v>49</v>
      </c>
      <c r="E1074" s="38" t="s">
        <v>2717</v>
      </c>
    </row>
    <row r="1075" spans="1:5" ht="12.75">
      <c r="A1075" t="s">
        <v>50</v>
      </c>
      <c r="E1075" s="36" t="s">
        <v>45</v>
      </c>
    </row>
    <row r="1076" spans="1:16" ht="12.75">
      <c r="A1076" s="25" t="s">
        <v>43</v>
      </c>
      <c r="B1076" s="29" t="s">
        <v>2718</v>
      </c>
      <c r="C1076" s="29" t="s">
        <v>1297</v>
      </c>
      <c r="D1076" s="25" t="s">
        <v>45</v>
      </c>
      <c r="E1076" s="30" t="s">
        <v>1298</v>
      </c>
      <c r="F1076" s="31" t="s">
        <v>835</v>
      </c>
      <c r="G1076" s="32">
        <v>0</v>
      </c>
      <c r="H1076" s="33">
        <v>0</v>
      </c>
      <c r="I1076" s="34">
        <f>ROUND(ROUND(H1076,2)*ROUND(G1076,3),2)</f>
      </c>
      <c r="O1076">
        <f>(I1076*21)/100</f>
      </c>
      <c r="P1076" t="s">
        <v>22</v>
      </c>
    </row>
    <row r="1077" spans="1:5" ht="12.75">
      <c r="A1077" s="35" t="s">
        <v>48</v>
      </c>
      <c r="E1077" s="36" t="s">
        <v>45</v>
      </c>
    </row>
    <row r="1078" spans="1:5" ht="12.75">
      <c r="A1078" s="37" t="s">
        <v>49</v>
      </c>
      <c r="E1078" s="38" t="s">
        <v>45</v>
      </c>
    </row>
    <row r="1079" spans="1:5" ht="12.75">
      <c r="A1079" t="s">
        <v>50</v>
      </c>
      <c r="E1079" s="36" t="s">
        <v>45</v>
      </c>
    </row>
    <row r="1080" spans="1:18" ht="12.75" customHeight="1">
      <c r="A1080" s="6" t="s">
        <v>41</v>
      </c>
      <c r="B1080" s="6"/>
      <c r="C1080" s="40" t="s">
        <v>1299</v>
      </c>
      <c r="D1080" s="6"/>
      <c r="E1080" s="27" t="s">
        <v>1300</v>
      </c>
      <c r="F1080" s="6"/>
      <c r="G1080" s="6"/>
      <c r="H1080" s="6"/>
      <c r="I1080" s="41">
        <f>0+Q1080</f>
      </c>
      <c r="O1080">
        <f>0+R1080</f>
      </c>
      <c r="Q1080">
        <f>0+I1081</f>
      </c>
      <c r="R1080">
        <f>0+O1081</f>
      </c>
    </row>
    <row r="1081" spans="1:16" ht="12.75">
      <c r="A1081" s="25" t="s">
        <v>43</v>
      </c>
      <c r="B1081" s="29" t="s">
        <v>2719</v>
      </c>
      <c r="C1081" s="29" t="s">
        <v>1302</v>
      </c>
      <c r="D1081" s="25" t="s">
        <v>45</v>
      </c>
      <c r="E1081" s="30" t="s">
        <v>1303</v>
      </c>
      <c r="F1081" s="31" t="s">
        <v>190</v>
      </c>
      <c r="G1081" s="32">
        <v>8.159</v>
      </c>
      <c r="H1081" s="33">
        <v>0</v>
      </c>
      <c r="I1081" s="34">
        <f>ROUND(ROUND(H1081,2)*ROUND(G1081,3),2)</f>
      </c>
      <c r="O1081">
        <f>(I1081*21)/100</f>
      </c>
      <c r="P1081" t="s">
        <v>22</v>
      </c>
    </row>
    <row r="1082" spans="1:5" ht="12.75">
      <c r="A1082" s="35" t="s">
        <v>48</v>
      </c>
      <c r="E1082" s="36" t="s">
        <v>45</v>
      </c>
    </row>
    <row r="1083" spans="1:5" ht="25.5">
      <c r="A1083" s="37" t="s">
        <v>49</v>
      </c>
      <c r="E1083" s="38" t="s">
        <v>2720</v>
      </c>
    </row>
    <row r="1084" spans="1:5" ht="12.75">
      <c r="A1084" t="s">
        <v>50</v>
      </c>
      <c r="E1084" s="36" t="s">
        <v>45</v>
      </c>
    </row>
    <row r="1085" spans="1:18" ht="12.75" customHeight="1">
      <c r="A1085" s="6" t="s">
        <v>41</v>
      </c>
      <c r="B1085" s="6"/>
      <c r="C1085" s="40" t="s">
        <v>1305</v>
      </c>
      <c r="D1085" s="6"/>
      <c r="E1085" s="27" t="s">
        <v>1306</v>
      </c>
      <c r="F1085" s="6"/>
      <c r="G1085" s="6"/>
      <c r="H1085" s="6"/>
      <c r="I1085" s="41">
        <f>0+Q1085</f>
      </c>
      <c r="O1085">
        <f>0+R1085</f>
      </c>
      <c r="Q1085">
        <f>0+I1086+I1090</f>
      </c>
      <c r="R1085">
        <f>0+O1086+O1090</f>
      </c>
    </row>
    <row r="1086" spans="1:16" ht="12.75">
      <c r="A1086" s="25" t="s">
        <v>43</v>
      </c>
      <c r="B1086" s="29" t="s">
        <v>2721</v>
      </c>
      <c r="C1086" s="29" t="s">
        <v>1308</v>
      </c>
      <c r="D1086" s="25" t="s">
        <v>45</v>
      </c>
      <c r="E1086" s="30" t="s">
        <v>1309</v>
      </c>
      <c r="F1086" s="31" t="s">
        <v>190</v>
      </c>
      <c r="G1086" s="32">
        <v>6614.655</v>
      </c>
      <c r="H1086" s="33">
        <v>0</v>
      </c>
      <c r="I1086" s="34">
        <f>ROUND(ROUND(H1086,2)*ROUND(G1086,3),2)</f>
      </c>
      <c r="O1086">
        <f>(I1086*21)/100</f>
      </c>
      <c r="P1086" t="s">
        <v>22</v>
      </c>
    </row>
    <row r="1087" spans="1:5" ht="12.75">
      <c r="A1087" s="35" t="s">
        <v>48</v>
      </c>
      <c r="E1087" s="36" t="s">
        <v>45</v>
      </c>
    </row>
    <row r="1088" spans="1:5" ht="102">
      <c r="A1088" s="37" t="s">
        <v>49</v>
      </c>
      <c r="E1088" s="38" t="s">
        <v>2722</v>
      </c>
    </row>
    <row r="1089" spans="1:5" ht="12.75">
      <c r="A1089" t="s">
        <v>50</v>
      </c>
      <c r="E1089" s="36" t="s">
        <v>45</v>
      </c>
    </row>
    <row r="1090" spans="1:16" ht="12.75">
      <c r="A1090" s="25" t="s">
        <v>43</v>
      </c>
      <c r="B1090" s="29" t="s">
        <v>2723</v>
      </c>
      <c r="C1090" s="29" t="s">
        <v>1312</v>
      </c>
      <c r="D1090" s="25" t="s">
        <v>45</v>
      </c>
      <c r="E1090" s="30" t="s">
        <v>1313</v>
      </c>
      <c r="F1090" s="31" t="s">
        <v>190</v>
      </c>
      <c r="G1090" s="32">
        <v>6614.655</v>
      </c>
      <c r="H1090" s="33">
        <v>0</v>
      </c>
      <c r="I1090" s="34">
        <f>ROUND(ROUND(H1090,2)*ROUND(G1090,3),2)</f>
      </c>
      <c r="O1090">
        <f>(I1090*21)/100</f>
      </c>
      <c r="P1090" t="s">
        <v>22</v>
      </c>
    </row>
    <row r="1091" spans="1:5" ht="12.75">
      <c r="A1091" s="35" t="s">
        <v>48</v>
      </c>
      <c r="E1091" s="36" t="s">
        <v>45</v>
      </c>
    </row>
    <row r="1092" spans="1:5" ht="12.75">
      <c r="A1092" s="37" t="s">
        <v>49</v>
      </c>
      <c r="E1092" s="38" t="s">
        <v>45</v>
      </c>
    </row>
    <row r="1093" spans="1:5" ht="12.75">
      <c r="A1093" t="s">
        <v>50</v>
      </c>
      <c r="E1093" s="36" t="s">
        <v>45</v>
      </c>
    </row>
    <row r="1094" spans="1:18" ht="12.75" customHeight="1">
      <c r="A1094" s="6" t="s">
        <v>41</v>
      </c>
      <c r="B1094" s="6"/>
      <c r="C1094" s="40" t="s">
        <v>688</v>
      </c>
      <c r="D1094" s="6"/>
      <c r="E1094" s="27" t="s">
        <v>1314</v>
      </c>
      <c r="F1094" s="6"/>
      <c r="G1094" s="6"/>
      <c r="H1094" s="6"/>
      <c r="I1094" s="41">
        <f>0+Q1094</f>
      </c>
      <c r="O1094">
        <f>0+R1094</f>
      </c>
      <c r="Q1094">
        <f>0+I1095</f>
      </c>
      <c r="R1094">
        <f>0+O1095</f>
      </c>
    </row>
    <row r="1095" spans="1:16" ht="12.75">
      <c r="A1095" s="25" t="s">
        <v>43</v>
      </c>
      <c r="B1095" s="29" t="s">
        <v>2724</v>
      </c>
      <c r="C1095" s="29" t="s">
        <v>1316</v>
      </c>
      <c r="D1095" s="25" t="s">
        <v>45</v>
      </c>
      <c r="E1095" s="30" t="s">
        <v>1317</v>
      </c>
      <c r="F1095" s="31" t="s">
        <v>76</v>
      </c>
      <c r="G1095" s="32">
        <v>66.874</v>
      </c>
      <c r="H1095" s="33">
        <v>0</v>
      </c>
      <c r="I1095" s="34">
        <f>ROUND(ROUND(H1095,2)*ROUND(G1095,3),2)</f>
      </c>
      <c r="O1095">
        <f>(I1095*21)/100</f>
      </c>
      <c r="P1095" t="s">
        <v>22</v>
      </c>
    </row>
    <row r="1096" spans="1:5" ht="12.75">
      <c r="A1096" s="35" t="s">
        <v>48</v>
      </c>
      <c r="E1096" s="36" t="s">
        <v>45</v>
      </c>
    </row>
    <row r="1097" spans="1:5" ht="25.5">
      <c r="A1097" s="37" t="s">
        <v>49</v>
      </c>
      <c r="E1097" s="38" t="s">
        <v>2725</v>
      </c>
    </row>
    <row r="1098" spans="1:5" ht="12.75">
      <c r="A1098" t="s">
        <v>50</v>
      </c>
      <c r="E1098" s="36" t="s">
        <v>1319</v>
      </c>
    </row>
    <row r="1099" spans="1:18" ht="12.75" customHeight="1">
      <c r="A1099" s="6" t="s">
        <v>41</v>
      </c>
      <c r="B1099" s="6"/>
      <c r="C1099" s="40" t="s">
        <v>698</v>
      </c>
      <c r="D1099" s="6"/>
      <c r="E1099" s="27" t="s">
        <v>1325</v>
      </c>
      <c r="F1099" s="6"/>
      <c r="G1099" s="6"/>
      <c r="H1099" s="6"/>
      <c r="I1099" s="41">
        <f>0+Q1099</f>
      </c>
      <c r="O1099">
        <f>0+R1099</f>
      </c>
      <c r="Q1099">
        <f>0+I1100+I1104+I1108+I1112+I1116+I1120+I1124</f>
      </c>
      <c r="R1099">
        <f>0+O1100+O1104+O1108+O1112+O1116+O1120+O1124</f>
      </c>
    </row>
    <row r="1100" spans="1:16" ht="12.75">
      <c r="A1100" s="25" t="s">
        <v>43</v>
      </c>
      <c r="B1100" s="29" t="s">
        <v>2726</v>
      </c>
      <c r="C1100" s="29" t="s">
        <v>1327</v>
      </c>
      <c r="D1100" s="25" t="s">
        <v>45</v>
      </c>
      <c r="E1100" s="30" t="s">
        <v>1328</v>
      </c>
      <c r="F1100" s="31" t="s">
        <v>190</v>
      </c>
      <c r="G1100" s="32">
        <v>1259.632</v>
      </c>
      <c r="H1100" s="33">
        <v>0</v>
      </c>
      <c r="I1100" s="34">
        <f>ROUND(ROUND(H1100,2)*ROUND(G1100,3),2)</f>
      </c>
      <c r="O1100">
        <f>(I1100*21)/100</f>
      </c>
      <c r="P1100" t="s">
        <v>22</v>
      </c>
    </row>
    <row r="1101" spans="1:5" ht="12.75">
      <c r="A1101" s="35" t="s">
        <v>48</v>
      </c>
      <c r="E1101" s="36" t="s">
        <v>45</v>
      </c>
    </row>
    <row r="1102" spans="1:5" ht="114.75">
      <c r="A1102" s="37" t="s">
        <v>49</v>
      </c>
      <c r="E1102" s="38" t="s">
        <v>2727</v>
      </c>
    </row>
    <row r="1103" spans="1:5" ht="12.75">
      <c r="A1103" t="s">
        <v>50</v>
      </c>
      <c r="E1103" s="36" t="s">
        <v>45</v>
      </c>
    </row>
    <row r="1104" spans="1:16" ht="12.75">
      <c r="A1104" s="25" t="s">
        <v>43</v>
      </c>
      <c r="B1104" s="29" t="s">
        <v>2728</v>
      </c>
      <c r="C1104" s="29" t="s">
        <v>1331</v>
      </c>
      <c r="D1104" s="25" t="s">
        <v>45</v>
      </c>
      <c r="E1104" s="30" t="s">
        <v>1332</v>
      </c>
      <c r="F1104" s="31" t="s">
        <v>190</v>
      </c>
      <c r="G1104" s="32">
        <v>302311.584</v>
      </c>
      <c r="H1104" s="33">
        <v>0</v>
      </c>
      <c r="I1104" s="34">
        <f>ROUND(ROUND(H1104,2)*ROUND(G1104,3),2)</f>
      </c>
      <c r="O1104">
        <f>(I1104*21)/100</f>
      </c>
      <c r="P1104" t="s">
        <v>22</v>
      </c>
    </row>
    <row r="1105" spans="1:5" ht="12.75">
      <c r="A1105" s="35" t="s">
        <v>48</v>
      </c>
      <c r="E1105" s="36" t="s">
        <v>45</v>
      </c>
    </row>
    <row r="1106" spans="1:5" ht="12.75">
      <c r="A1106" s="37" t="s">
        <v>49</v>
      </c>
      <c r="E1106" s="38" t="s">
        <v>2729</v>
      </c>
    </row>
    <row r="1107" spans="1:5" ht="12.75">
      <c r="A1107" t="s">
        <v>50</v>
      </c>
      <c r="E1107" s="36" t="s">
        <v>45</v>
      </c>
    </row>
    <row r="1108" spans="1:16" ht="12.75">
      <c r="A1108" s="25" t="s">
        <v>43</v>
      </c>
      <c r="B1108" s="29" t="s">
        <v>2730</v>
      </c>
      <c r="C1108" s="29" t="s">
        <v>1335</v>
      </c>
      <c r="D1108" s="25" t="s">
        <v>45</v>
      </c>
      <c r="E1108" s="30" t="s">
        <v>1336</v>
      </c>
      <c r="F1108" s="31" t="s">
        <v>190</v>
      </c>
      <c r="G1108" s="32">
        <v>1259.632</v>
      </c>
      <c r="H1108" s="33">
        <v>0</v>
      </c>
      <c r="I1108" s="34">
        <f>ROUND(ROUND(H1108,2)*ROUND(G1108,3),2)</f>
      </c>
      <c r="O1108">
        <f>(I1108*21)/100</f>
      </c>
      <c r="P1108" t="s">
        <v>22</v>
      </c>
    </row>
    <row r="1109" spans="1:5" ht="12.75">
      <c r="A1109" s="35" t="s">
        <v>48</v>
      </c>
      <c r="E1109" s="36" t="s">
        <v>45</v>
      </c>
    </row>
    <row r="1110" spans="1:5" ht="12.75">
      <c r="A1110" s="37" t="s">
        <v>49</v>
      </c>
      <c r="E1110" s="38" t="s">
        <v>45</v>
      </c>
    </row>
    <row r="1111" spans="1:5" ht="12.75">
      <c r="A1111" t="s">
        <v>50</v>
      </c>
      <c r="E1111" s="36" t="s">
        <v>45</v>
      </c>
    </row>
    <row r="1112" spans="1:16" ht="12.75">
      <c r="A1112" s="25" t="s">
        <v>43</v>
      </c>
      <c r="B1112" s="29" t="s">
        <v>2731</v>
      </c>
      <c r="C1112" s="29" t="s">
        <v>1338</v>
      </c>
      <c r="D1112" s="25" t="s">
        <v>45</v>
      </c>
      <c r="E1112" s="30" t="s">
        <v>1339</v>
      </c>
      <c r="F1112" s="31" t="s">
        <v>190</v>
      </c>
      <c r="G1112" s="32">
        <v>1542.57</v>
      </c>
      <c r="H1112" s="33">
        <v>0</v>
      </c>
      <c r="I1112" s="34">
        <f>ROUND(ROUND(H1112,2)*ROUND(G1112,3),2)</f>
      </c>
      <c r="O1112">
        <f>(I1112*21)/100</f>
      </c>
      <c r="P1112" t="s">
        <v>22</v>
      </c>
    </row>
    <row r="1113" spans="1:5" ht="12.75">
      <c r="A1113" s="35" t="s">
        <v>48</v>
      </c>
      <c r="E1113" s="36" t="s">
        <v>45</v>
      </c>
    </row>
    <row r="1114" spans="1:5" ht="25.5">
      <c r="A1114" s="37" t="s">
        <v>49</v>
      </c>
      <c r="E1114" s="38" t="s">
        <v>2732</v>
      </c>
    </row>
    <row r="1115" spans="1:5" ht="12.75">
      <c r="A1115" t="s">
        <v>50</v>
      </c>
      <c r="E1115" s="36" t="s">
        <v>45</v>
      </c>
    </row>
    <row r="1116" spans="1:16" ht="12.75">
      <c r="A1116" s="25" t="s">
        <v>43</v>
      </c>
      <c r="B1116" s="29" t="s">
        <v>2733</v>
      </c>
      <c r="C1116" s="29" t="s">
        <v>2734</v>
      </c>
      <c r="D1116" s="25" t="s">
        <v>45</v>
      </c>
      <c r="E1116" s="30" t="s">
        <v>2735</v>
      </c>
      <c r="F1116" s="31" t="s">
        <v>47</v>
      </c>
      <c r="G1116" s="32">
        <v>71.6</v>
      </c>
      <c r="H1116" s="33">
        <v>0</v>
      </c>
      <c r="I1116" s="34">
        <f>ROUND(ROUND(H1116,2)*ROUND(G1116,3),2)</f>
      </c>
      <c r="O1116">
        <f>(I1116*21)/100</f>
      </c>
      <c r="P1116" t="s">
        <v>22</v>
      </c>
    </row>
    <row r="1117" spans="1:5" ht="12.75">
      <c r="A1117" s="35" t="s">
        <v>48</v>
      </c>
      <c r="E1117" s="36" t="s">
        <v>45</v>
      </c>
    </row>
    <row r="1118" spans="1:5" ht="12.75">
      <c r="A1118" s="37" t="s">
        <v>49</v>
      </c>
      <c r="E1118" s="38" t="s">
        <v>2736</v>
      </c>
    </row>
    <row r="1119" spans="1:5" ht="12.75">
      <c r="A1119" t="s">
        <v>50</v>
      </c>
      <c r="E1119" s="36" t="s">
        <v>45</v>
      </c>
    </row>
    <row r="1120" spans="1:16" ht="12.75">
      <c r="A1120" s="25" t="s">
        <v>43</v>
      </c>
      <c r="B1120" s="29" t="s">
        <v>2737</v>
      </c>
      <c r="C1120" s="29" t="s">
        <v>2738</v>
      </c>
      <c r="D1120" s="25" t="s">
        <v>45</v>
      </c>
      <c r="E1120" s="30" t="s">
        <v>2739</v>
      </c>
      <c r="F1120" s="31" t="s">
        <v>47</v>
      </c>
      <c r="G1120" s="32">
        <v>214.8</v>
      </c>
      <c r="H1120" s="33">
        <v>0</v>
      </c>
      <c r="I1120" s="34">
        <f>ROUND(ROUND(H1120,2)*ROUND(G1120,3),2)</f>
      </c>
      <c r="O1120">
        <f>(I1120*21)/100</f>
      </c>
      <c r="P1120" t="s">
        <v>22</v>
      </c>
    </row>
    <row r="1121" spans="1:5" ht="12.75">
      <c r="A1121" s="35" t="s">
        <v>48</v>
      </c>
      <c r="E1121" s="36" t="s">
        <v>45</v>
      </c>
    </row>
    <row r="1122" spans="1:5" ht="12.75">
      <c r="A1122" s="37" t="s">
        <v>49</v>
      </c>
      <c r="E1122" s="38" t="s">
        <v>2740</v>
      </c>
    </row>
    <row r="1123" spans="1:5" ht="12.75">
      <c r="A1123" t="s">
        <v>50</v>
      </c>
      <c r="E1123" s="36" t="s">
        <v>45</v>
      </c>
    </row>
    <row r="1124" spans="1:16" ht="12.75">
      <c r="A1124" s="25" t="s">
        <v>43</v>
      </c>
      <c r="B1124" s="29" t="s">
        <v>2741</v>
      </c>
      <c r="C1124" s="29" t="s">
        <v>2742</v>
      </c>
      <c r="D1124" s="25" t="s">
        <v>45</v>
      </c>
      <c r="E1124" s="30" t="s">
        <v>2743</v>
      </c>
      <c r="F1124" s="31" t="s">
        <v>47</v>
      </c>
      <c r="G1124" s="32">
        <v>71.6</v>
      </c>
      <c r="H1124" s="33">
        <v>0</v>
      </c>
      <c r="I1124" s="34">
        <f>ROUND(ROUND(H1124,2)*ROUND(G1124,3),2)</f>
      </c>
      <c r="O1124">
        <f>(I1124*21)/100</f>
      </c>
      <c r="P1124" t="s">
        <v>22</v>
      </c>
    </row>
    <row r="1125" spans="1:5" ht="12.75">
      <c r="A1125" s="35" t="s">
        <v>48</v>
      </c>
      <c r="E1125" s="36" t="s">
        <v>45</v>
      </c>
    </row>
    <row r="1126" spans="1:5" ht="12.75">
      <c r="A1126" s="37" t="s">
        <v>49</v>
      </c>
      <c r="E1126" s="38" t="s">
        <v>45</v>
      </c>
    </row>
    <row r="1127" spans="1:5" ht="12.75">
      <c r="A1127" t="s">
        <v>50</v>
      </c>
      <c r="E1127" s="36" t="s">
        <v>45</v>
      </c>
    </row>
    <row r="1128" spans="1:18" ht="12.75" customHeight="1">
      <c r="A1128" s="6" t="s">
        <v>41</v>
      </c>
      <c r="B1128" s="6"/>
      <c r="C1128" s="40" t="s">
        <v>727</v>
      </c>
      <c r="D1128" s="6"/>
      <c r="E1128" s="27" t="s">
        <v>1341</v>
      </c>
      <c r="F1128" s="6"/>
      <c r="G1128" s="6"/>
      <c r="H1128" s="6"/>
      <c r="I1128" s="41">
        <f>0+Q1128</f>
      </c>
      <c r="O1128">
        <f>0+R1128</f>
      </c>
      <c r="Q1128">
        <f>0+I1129+I1133+I1137+I1141</f>
      </c>
      <c r="R1128">
        <f>0+O1129+O1133+O1137+O1141</f>
      </c>
    </row>
    <row r="1129" spans="1:16" ht="12.75">
      <c r="A1129" s="25" t="s">
        <v>43</v>
      </c>
      <c r="B1129" s="29" t="s">
        <v>2744</v>
      </c>
      <c r="C1129" s="29" t="s">
        <v>1343</v>
      </c>
      <c r="D1129" s="25" t="s">
        <v>45</v>
      </c>
      <c r="E1129" s="30" t="s">
        <v>2745</v>
      </c>
      <c r="F1129" s="31" t="s">
        <v>61</v>
      </c>
      <c r="G1129" s="32">
        <v>8</v>
      </c>
      <c r="H1129" s="33">
        <v>0</v>
      </c>
      <c r="I1129" s="34">
        <f>ROUND(ROUND(H1129,2)*ROUND(G1129,3),2)</f>
      </c>
      <c r="O1129">
        <f>(I1129*21)/100</f>
      </c>
      <c r="P1129" t="s">
        <v>22</v>
      </c>
    </row>
    <row r="1130" spans="1:5" ht="12.75">
      <c r="A1130" s="35" t="s">
        <v>48</v>
      </c>
      <c r="E1130" s="36" t="s">
        <v>45</v>
      </c>
    </row>
    <row r="1131" spans="1:5" ht="12.75">
      <c r="A1131" s="37" t="s">
        <v>49</v>
      </c>
      <c r="E1131" s="38" t="s">
        <v>45</v>
      </c>
    </row>
    <row r="1132" spans="1:5" ht="12.75">
      <c r="A1132" t="s">
        <v>50</v>
      </c>
      <c r="E1132" s="36" t="s">
        <v>45</v>
      </c>
    </row>
    <row r="1133" spans="1:16" ht="12.75">
      <c r="A1133" s="25" t="s">
        <v>43</v>
      </c>
      <c r="B1133" s="29" t="s">
        <v>2746</v>
      </c>
      <c r="C1133" s="29" t="s">
        <v>1343</v>
      </c>
      <c r="D1133" s="25" t="s">
        <v>14</v>
      </c>
      <c r="E1133" s="30" t="s">
        <v>2747</v>
      </c>
      <c r="F1133" s="31" t="s">
        <v>61</v>
      </c>
      <c r="G1133" s="32">
        <v>1</v>
      </c>
      <c r="H1133" s="33">
        <v>0</v>
      </c>
      <c r="I1133" s="34">
        <f>ROUND(ROUND(H1133,2)*ROUND(G1133,3),2)</f>
      </c>
      <c r="O1133">
        <f>(I1133*21)/100</f>
      </c>
      <c r="P1133" t="s">
        <v>22</v>
      </c>
    </row>
    <row r="1134" spans="1:5" ht="12.75">
      <c r="A1134" s="35" t="s">
        <v>48</v>
      </c>
      <c r="E1134" s="36" t="s">
        <v>45</v>
      </c>
    </row>
    <row r="1135" spans="1:5" ht="12.75">
      <c r="A1135" s="37" t="s">
        <v>49</v>
      </c>
      <c r="E1135" s="38" t="s">
        <v>45</v>
      </c>
    </row>
    <row r="1136" spans="1:5" ht="12.75">
      <c r="A1136" t="s">
        <v>50</v>
      </c>
      <c r="E1136" s="36" t="s">
        <v>45</v>
      </c>
    </row>
    <row r="1137" spans="1:16" ht="12.75">
      <c r="A1137" s="25" t="s">
        <v>43</v>
      </c>
      <c r="B1137" s="29" t="s">
        <v>2748</v>
      </c>
      <c r="C1137" s="29" t="s">
        <v>1348</v>
      </c>
      <c r="D1137" s="25" t="s">
        <v>45</v>
      </c>
      <c r="E1137" s="30" t="s">
        <v>1349</v>
      </c>
      <c r="F1137" s="31" t="s">
        <v>190</v>
      </c>
      <c r="G1137" s="32">
        <v>2009.676</v>
      </c>
      <c r="H1137" s="33">
        <v>0</v>
      </c>
      <c r="I1137" s="34">
        <f>ROUND(ROUND(H1137,2)*ROUND(G1137,3),2)</f>
      </c>
      <c r="O1137">
        <f>(I1137*21)/100</f>
      </c>
      <c r="P1137" t="s">
        <v>22</v>
      </c>
    </row>
    <row r="1138" spans="1:5" ht="12.75">
      <c r="A1138" s="35" t="s">
        <v>48</v>
      </c>
      <c r="E1138" s="36" t="s">
        <v>45</v>
      </c>
    </row>
    <row r="1139" spans="1:5" ht="89.25">
      <c r="A1139" s="37" t="s">
        <v>49</v>
      </c>
      <c r="E1139" s="38" t="s">
        <v>2749</v>
      </c>
    </row>
    <row r="1140" spans="1:5" ht="12.75">
      <c r="A1140" t="s">
        <v>50</v>
      </c>
      <c r="E1140" s="36" t="s">
        <v>45</v>
      </c>
    </row>
    <row r="1141" spans="1:16" ht="12.75">
      <c r="A1141" s="25" t="s">
        <v>43</v>
      </c>
      <c r="B1141" s="29" t="s">
        <v>2750</v>
      </c>
      <c r="C1141" s="29" t="s">
        <v>1352</v>
      </c>
      <c r="D1141" s="25" t="s">
        <v>45</v>
      </c>
      <c r="E1141" s="30" t="s">
        <v>1353</v>
      </c>
      <c r="F1141" s="31" t="s">
        <v>61</v>
      </c>
      <c r="G1141" s="32">
        <v>9</v>
      </c>
      <c r="H1141" s="33">
        <v>0</v>
      </c>
      <c r="I1141" s="34">
        <f>ROUND(ROUND(H1141,2)*ROUND(G1141,3),2)</f>
      </c>
      <c r="O1141">
        <f>(I1141*21)/100</f>
      </c>
      <c r="P1141" t="s">
        <v>22</v>
      </c>
    </row>
    <row r="1142" spans="1:5" ht="12.75">
      <c r="A1142" s="35" t="s">
        <v>48</v>
      </c>
      <c r="E1142" s="36" t="s">
        <v>45</v>
      </c>
    </row>
    <row r="1143" spans="1:5" ht="38.25">
      <c r="A1143" s="37" t="s">
        <v>49</v>
      </c>
      <c r="E1143" s="38" t="s">
        <v>2751</v>
      </c>
    </row>
    <row r="1144" spans="1:5" ht="12.75">
      <c r="A1144" t="s">
        <v>50</v>
      </c>
      <c r="E1144" s="36" t="s">
        <v>45</v>
      </c>
    </row>
    <row r="1145" spans="1:18" ht="12.75" customHeight="1">
      <c r="A1145" s="6" t="s">
        <v>41</v>
      </c>
      <c r="B1145" s="6"/>
      <c r="C1145" s="40" t="s">
        <v>124</v>
      </c>
      <c r="D1145" s="6"/>
      <c r="E1145" s="27" t="s">
        <v>1355</v>
      </c>
      <c r="F1145" s="6"/>
      <c r="G1145" s="6"/>
      <c r="H1145" s="6"/>
      <c r="I1145" s="41">
        <f>0+Q1145</f>
      </c>
      <c r="O1145">
        <f>0+R1145</f>
      </c>
      <c r="Q1145">
        <f>0+I1146</f>
      </c>
      <c r="R1145">
        <f>0+O1146</f>
      </c>
    </row>
    <row r="1146" spans="1:16" ht="12.75">
      <c r="A1146" s="25" t="s">
        <v>43</v>
      </c>
      <c r="B1146" s="29" t="s">
        <v>2752</v>
      </c>
      <c r="C1146" s="29" t="s">
        <v>1357</v>
      </c>
      <c r="D1146" s="25" t="s">
        <v>45</v>
      </c>
      <c r="E1146" s="30" t="s">
        <v>1358</v>
      </c>
      <c r="F1146" s="31" t="s">
        <v>92</v>
      </c>
      <c r="G1146" s="32">
        <v>4379.413</v>
      </c>
      <c r="H1146" s="33">
        <v>0</v>
      </c>
      <c r="I1146" s="34">
        <f>ROUND(ROUND(H1146,2)*ROUND(G1146,3),2)</f>
      </c>
      <c r="O1146">
        <f>(I1146*21)/100</f>
      </c>
      <c r="P1146" t="s">
        <v>22</v>
      </c>
    </row>
    <row r="1147" spans="1:5" ht="12.75">
      <c r="A1147" s="35" t="s">
        <v>48</v>
      </c>
      <c r="E1147" s="36" t="s">
        <v>45</v>
      </c>
    </row>
    <row r="1148" spans="1:5" ht="12.75">
      <c r="A1148" s="37" t="s">
        <v>49</v>
      </c>
      <c r="E1148" s="38" t="s">
        <v>45</v>
      </c>
    </row>
    <row r="1149" spans="1:5" ht="12.75">
      <c r="A1149" t="s">
        <v>50</v>
      </c>
      <c r="E1149" s="36" t="s">
        <v>45</v>
      </c>
    </row>
  </sheetData>
  <sheetProtection password="F57F"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0+O9+O22+O27+O136+O337+O410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1359</v>
      </c>
      <c r="I3" s="42">
        <f>0+I9+I22+I27+I136+I337+I410</f>
      </c>
      <c r="O3" t="s">
        <v>18</v>
      </c>
      <c r="P3" t="s">
        <v>22</v>
      </c>
    </row>
    <row r="4" spans="1:16" ht="15" customHeight="1">
      <c r="A4" t="s">
        <v>16</v>
      </c>
      <c r="B4" s="12" t="s">
        <v>338</v>
      </c>
      <c r="C4" s="13" t="s">
        <v>2255</v>
      </c>
      <c r="D4" s="1"/>
      <c r="E4" s="14" t="s">
        <v>2256</v>
      </c>
      <c r="F4" s="1"/>
      <c r="G4" s="1"/>
      <c r="H4" s="11"/>
      <c r="I4" s="11"/>
      <c r="O4" t="s">
        <v>19</v>
      </c>
      <c r="P4" t="s">
        <v>22</v>
      </c>
    </row>
    <row r="5" spans="1:16" ht="12.75" customHeight="1">
      <c r="A5" t="s">
        <v>341</v>
      </c>
      <c r="B5" s="16" t="s">
        <v>17</v>
      </c>
      <c r="C5" s="17" t="s">
        <v>1359</v>
      </c>
      <c r="D5" s="6"/>
      <c r="E5" s="18" t="s">
        <v>1360</v>
      </c>
      <c r="F5" s="6"/>
      <c r="G5" s="6"/>
      <c r="H5" s="6"/>
      <c r="I5" s="6"/>
      <c r="O5" t="s">
        <v>20</v>
      </c>
      <c r="P5" t="s">
        <v>22</v>
      </c>
    </row>
    <row r="6" spans="1:9" ht="12.75" customHeight="1">
      <c r="A6" s="15" t="s">
        <v>25</v>
      </c>
      <c r="B6" s="15" t="s">
        <v>27</v>
      </c>
      <c r="C6" s="15" t="s">
        <v>28</v>
      </c>
      <c r="D6" s="15" t="s">
        <v>29</v>
      </c>
      <c r="E6" s="15" t="s">
        <v>30</v>
      </c>
      <c r="F6" s="15" t="s">
        <v>32</v>
      </c>
      <c r="G6" s="15" t="s">
        <v>34</v>
      </c>
      <c r="H6" s="15" t="s">
        <v>36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37</v>
      </c>
      <c r="I7" s="15" t="s">
        <v>39</v>
      </c>
    </row>
    <row r="8" spans="1:9" ht="12.75" customHeight="1">
      <c r="A8" s="15" t="s">
        <v>26</v>
      </c>
      <c r="B8" s="15" t="s">
        <v>14</v>
      </c>
      <c r="C8" s="15" t="s">
        <v>22</v>
      </c>
      <c r="D8" s="15" t="s">
        <v>21</v>
      </c>
      <c r="E8" s="15" t="s">
        <v>31</v>
      </c>
      <c r="F8" s="15" t="s">
        <v>33</v>
      </c>
      <c r="G8" s="15" t="s">
        <v>35</v>
      </c>
      <c r="H8" s="15" t="s">
        <v>38</v>
      </c>
      <c r="I8" s="15" t="s">
        <v>40</v>
      </c>
    </row>
    <row r="9" spans="1:18" ht="12.75" customHeight="1">
      <c r="A9" s="19" t="s">
        <v>41</v>
      </c>
      <c r="B9" s="19"/>
      <c r="C9" s="26" t="s">
        <v>14</v>
      </c>
      <c r="D9" s="19"/>
      <c r="E9" s="27" t="s">
        <v>42</v>
      </c>
      <c r="F9" s="19"/>
      <c r="G9" s="19"/>
      <c r="H9" s="19"/>
      <c r="I9" s="28">
        <f>0+Q9</f>
      </c>
      <c r="O9">
        <f>0+R9</f>
      </c>
      <c r="Q9">
        <f>0+I10+I14+I18</f>
      </c>
      <c r="R9">
        <f>0+O10+O14+O18</f>
      </c>
    </row>
    <row r="10" spans="1:16" ht="25.5">
      <c r="A10" s="25" t="s">
        <v>43</v>
      </c>
      <c r="B10" s="29" t="s">
        <v>14</v>
      </c>
      <c r="C10" s="29" t="s">
        <v>1362</v>
      </c>
      <c r="D10" s="25" t="s">
        <v>45</v>
      </c>
      <c r="E10" s="30" t="s">
        <v>1363</v>
      </c>
      <c r="F10" s="31" t="s">
        <v>47</v>
      </c>
      <c r="G10" s="32">
        <v>13.68</v>
      </c>
      <c r="H10" s="33">
        <v>0</v>
      </c>
      <c r="I10" s="34">
        <f>ROUND(ROUND(H10,2)*ROUND(G10,3),2)</f>
      </c>
      <c r="O10">
        <f>(I10*21)/100</f>
      </c>
      <c r="P10" t="s">
        <v>22</v>
      </c>
    </row>
    <row r="11" spans="1:5" ht="12.75">
      <c r="A11" s="35" t="s">
        <v>48</v>
      </c>
      <c r="E11" s="36" t="s">
        <v>45</v>
      </c>
    </row>
    <row r="12" spans="1:5" ht="12.75">
      <c r="A12" s="37" t="s">
        <v>49</v>
      </c>
      <c r="E12" s="38" t="s">
        <v>45</v>
      </c>
    </row>
    <row r="13" spans="1:5" ht="12.75">
      <c r="A13" t="s">
        <v>50</v>
      </c>
      <c r="E13" s="36" t="s">
        <v>45</v>
      </c>
    </row>
    <row r="14" spans="1:16" ht="12.75">
      <c r="A14" s="25" t="s">
        <v>43</v>
      </c>
      <c r="B14" s="29" t="s">
        <v>22</v>
      </c>
      <c r="C14" s="29" t="s">
        <v>376</v>
      </c>
      <c r="D14" s="25" t="s">
        <v>45</v>
      </c>
      <c r="E14" s="30" t="s">
        <v>1364</v>
      </c>
      <c r="F14" s="31" t="s">
        <v>47</v>
      </c>
      <c r="G14" s="32">
        <v>8.55</v>
      </c>
      <c r="H14" s="33">
        <v>0</v>
      </c>
      <c r="I14" s="34">
        <f>ROUND(ROUND(H14,2)*ROUND(G14,3),2)</f>
      </c>
      <c r="O14">
        <f>(I14*21)/100</f>
      </c>
      <c r="P14" t="s">
        <v>22</v>
      </c>
    </row>
    <row r="15" spans="1:5" ht="12.75">
      <c r="A15" s="35" t="s">
        <v>48</v>
      </c>
      <c r="E15" s="36" t="s">
        <v>45</v>
      </c>
    </row>
    <row r="16" spans="1:5" ht="12.75">
      <c r="A16" s="37" t="s">
        <v>49</v>
      </c>
      <c r="E16" s="38" t="s">
        <v>45</v>
      </c>
    </row>
    <row r="17" spans="1:5" ht="12.75">
      <c r="A17" t="s">
        <v>50</v>
      </c>
      <c r="E17" s="36" t="s">
        <v>45</v>
      </c>
    </row>
    <row r="18" spans="1:16" ht="12.75">
      <c r="A18" s="25" t="s">
        <v>43</v>
      </c>
      <c r="B18" s="29" t="s">
        <v>21</v>
      </c>
      <c r="C18" s="29" t="s">
        <v>53</v>
      </c>
      <c r="D18" s="25" t="s">
        <v>45</v>
      </c>
      <c r="E18" s="30" t="s">
        <v>54</v>
      </c>
      <c r="F18" s="31" t="s">
        <v>47</v>
      </c>
      <c r="G18" s="32">
        <v>3.42</v>
      </c>
      <c r="H18" s="33">
        <v>0</v>
      </c>
      <c r="I18" s="34">
        <f>ROUND(ROUND(H18,2)*ROUND(G18,3),2)</f>
      </c>
      <c r="O18">
        <f>(I18*21)/100</f>
      </c>
      <c r="P18" t="s">
        <v>22</v>
      </c>
    </row>
    <row r="19" spans="1:5" ht="12.75">
      <c r="A19" s="35" t="s">
        <v>48</v>
      </c>
      <c r="E19" s="36" t="s">
        <v>45</v>
      </c>
    </row>
    <row r="20" spans="1:5" ht="12.75">
      <c r="A20" s="37" t="s">
        <v>49</v>
      </c>
      <c r="E20" s="38" t="s">
        <v>45</v>
      </c>
    </row>
    <row r="21" spans="1:5" ht="12.75">
      <c r="A21" t="s">
        <v>50</v>
      </c>
      <c r="E21" s="36" t="s">
        <v>45</v>
      </c>
    </row>
    <row r="22" spans="1:18" ht="12.75" customHeight="1">
      <c r="A22" s="6" t="s">
        <v>41</v>
      </c>
      <c r="B22" s="6"/>
      <c r="C22" s="40" t="s">
        <v>31</v>
      </c>
      <c r="D22" s="6"/>
      <c r="E22" s="27" t="s">
        <v>55</v>
      </c>
      <c r="F22" s="6"/>
      <c r="G22" s="6"/>
      <c r="H22" s="6"/>
      <c r="I22" s="41">
        <f>0+Q22</f>
      </c>
      <c r="O22">
        <f>0+R22</f>
      </c>
      <c r="Q22">
        <f>0+I23</f>
      </c>
      <c r="R22">
        <f>0+O23</f>
      </c>
    </row>
    <row r="23" spans="1:16" ht="12.75">
      <c r="A23" s="25" t="s">
        <v>43</v>
      </c>
      <c r="B23" s="29" t="s">
        <v>31</v>
      </c>
      <c r="C23" s="29" t="s">
        <v>56</v>
      </c>
      <c r="D23" s="25" t="s">
        <v>45</v>
      </c>
      <c r="E23" s="30" t="s">
        <v>57</v>
      </c>
      <c r="F23" s="31" t="s">
        <v>47</v>
      </c>
      <c r="G23" s="32">
        <v>1.71</v>
      </c>
      <c r="H23" s="33">
        <v>0</v>
      </c>
      <c r="I23" s="34">
        <f>ROUND(ROUND(H23,2)*ROUND(G23,3),2)</f>
      </c>
      <c r="O23">
        <f>(I23*21)/100</f>
      </c>
      <c r="P23" t="s">
        <v>22</v>
      </c>
    </row>
    <row r="24" spans="1:5" ht="12.75">
      <c r="A24" s="35" t="s">
        <v>48</v>
      </c>
      <c r="E24" s="36" t="s">
        <v>45</v>
      </c>
    </row>
    <row r="25" spans="1:5" ht="12.75">
      <c r="A25" s="37" t="s">
        <v>49</v>
      </c>
      <c r="E25" s="38" t="s">
        <v>45</v>
      </c>
    </row>
    <row r="26" spans="1:5" ht="12.75">
      <c r="A26" t="s">
        <v>50</v>
      </c>
      <c r="E26" s="36" t="s">
        <v>45</v>
      </c>
    </row>
    <row r="27" spans="1:18" ht="12.75" customHeight="1">
      <c r="A27" s="6" t="s">
        <v>41</v>
      </c>
      <c r="B27" s="6"/>
      <c r="C27" s="40" t="s">
        <v>976</v>
      </c>
      <c r="D27" s="6"/>
      <c r="E27" s="27" t="s">
        <v>1365</v>
      </c>
      <c r="F27" s="6"/>
      <c r="G27" s="6"/>
      <c r="H27" s="6"/>
      <c r="I27" s="41">
        <f>0+Q27</f>
      </c>
      <c r="O27">
        <f>0+R27</f>
      </c>
      <c r="Q27">
        <f>0+I28+I32+I36+I40+I44+I48+I52+I56+I60+I64+I68+I72+I76+I80+I84+I88+I92+I96+I100+I104+I108+I112+I116+I120+I124+I128+I132</f>
      </c>
      <c r="R27">
        <f>0+O28+O32+O36+O40+O44+O48+O52+O56+O60+O64+O68+O72+O76+O80+O84+O88+O92+O96+O100+O104+O108+O112+O116+O120+O124+O128+O132</f>
      </c>
    </row>
    <row r="28" spans="1:16" ht="12.75">
      <c r="A28" s="25" t="s">
        <v>43</v>
      </c>
      <c r="B28" s="29" t="s">
        <v>100</v>
      </c>
      <c r="C28" s="29" t="s">
        <v>1366</v>
      </c>
      <c r="D28" s="25" t="s">
        <v>45</v>
      </c>
      <c r="E28" s="30" t="s">
        <v>1367</v>
      </c>
      <c r="F28" s="31" t="s">
        <v>76</v>
      </c>
      <c r="G28" s="32">
        <v>73</v>
      </c>
      <c r="H28" s="33">
        <v>0</v>
      </c>
      <c r="I28" s="34">
        <f>ROUND(ROUND(H28,2)*ROUND(G28,3),2)</f>
      </c>
      <c r="O28">
        <f>(I28*21)/100</f>
      </c>
      <c r="P28" t="s">
        <v>22</v>
      </c>
    </row>
    <row r="29" spans="1:5" ht="12.75">
      <c r="A29" s="35" t="s">
        <v>48</v>
      </c>
      <c r="E29" s="36" t="s">
        <v>45</v>
      </c>
    </row>
    <row r="30" spans="1:5" ht="12.75">
      <c r="A30" s="37" t="s">
        <v>49</v>
      </c>
      <c r="E30" s="38" t="s">
        <v>45</v>
      </c>
    </row>
    <row r="31" spans="1:5" ht="12.75">
      <c r="A31" t="s">
        <v>50</v>
      </c>
      <c r="E31" s="36" t="s">
        <v>45</v>
      </c>
    </row>
    <row r="32" spans="1:16" ht="12.75">
      <c r="A32" s="25" t="s">
        <v>43</v>
      </c>
      <c r="B32" s="29" t="s">
        <v>103</v>
      </c>
      <c r="C32" s="29" t="s">
        <v>1368</v>
      </c>
      <c r="D32" s="25" t="s">
        <v>45</v>
      </c>
      <c r="E32" s="30" t="s">
        <v>1369</v>
      </c>
      <c r="F32" s="31" t="s">
        <v>76</v>
      </c>
      <c r="G32" s="32">
        <v>65</v>
      </c>
      <c r="H32" s="33">
        <v>0</v>
      </c>
      <c r="I32" s="34">
        <f>ROUND(ROUND(H32,2)*ROUND(G32,3),2)</f>
      </c>
      <c r="O32">
        <f>(I32*21)/100</f>
      </c>
      <c r="P32" t="s">
        <v>22</v>
      </c>
    </row>
    <row r="33" spans="1:5" ht="12.75">
      <c r="A33" s="35" t="s">
        <v>48</v>
      </c>
      <c r="E33" s="36" t="s">
        <v>45</v>
      </c>
    </row>
    <row r="34" spans="1:5" ht="12.75">
      <c r="A34" s="37" t="s">
        <v>49</v>
      </c>
      <c r="E34" s="38" t="s">
        <v>45</v>
      </c>
    </row>
    <row r="35" spans="1:5" ht="12.75">
      <c r="A35" t="s">
        <v>50</v>
      </c>
      <c r="E35" s="36" t="s">
        <v>45</v>
      </c>
    </row>
    <row r="36" spans="1:16" ht="12.75">
      <c r="A36" s="25" t="s">
        <v>43</v>
      </c>
      <c r="B36" s="29" t="s">
        <v>73</v>
      </c>
      <c r="C36" s="29" t="s">
        <v>1370</v>
      </c>
      <c r="D36" s="25" t="s">
        <v>45</v>
      </c>
      <c r="E36" s="30" t="s">
        <v>1371</v>
      </c>
      <c r="F36" s="31" t="s">
        <v>61</v>
      </c>
      <c r="G36" s="32">
        <v>58</v>
      </c>
      <c r="H36" s="33">
        <v>0</v>
      </c>
      <c r="I36" s="34">
        <f>ROUND(ROUND(H36,2)*ROUND(G36,3),2)</f>
      </c>
      <c r="O36">
        <f>(I36*21)/100</f>
      </c>
      <c r="P36" t="s">
        <v>22</v>
      </c>
    </row>
    <row r="37" spans="1:5" ht="12.75">
      <c r="A37" s="35" t="s">
        <v>48</v>
      </c>
      <c r="E37" s="36" t="s">
        <v>45</v>
      </c>
    </row>
    <row r="38" spans="1:5" ht="12.75">
      <c r="A38" s="37" t="s">
        <v>49</v>
      </c>
      <c r="E38" s="38" t="s">
        <v>45</v>
      </c>
    </row>
    <row r="39" spans="1:5" ht="12.75">
      <c r="A39" t="s">
        <v>50</v>
      </c>
      <c r="E39" s="36" t="s">
        <v>45</v>
      </c>
    </row>
    <row r="40" spans="1:16" ht="12.75">
      <c r="A40" s="25" t="s">
        <v>43</v>
      </c>
      <c r="B40" s="29" t="s">
        <v>89</v>
      </c>
      <c r="C40" s="29" t="s">
        <v>1372</v>
      </c>
      <c r="D40" s="25" t="s">
        <v>45</v>
      </c>
      <c r="E40" s="30" t="s">
        <v>1373</v>
      </c>
      <c r="F40" s="31" t="s">
        <v>61</v>
      </c>
      <c r="G40" s="32">
        <v>2</v>
      </c>
      <c r="H40" s="33">
        <v>0</v>
      </c>
      <c r="I40" s="34">
        <f>ROUND(ROUND(H40,2)*ROUND(G40,3),2)</f>
      </c>
      <c r="O40">
        <f>(I40*21)/100</f>
      </c>
      <c r="P40" t="s">
        <v>22</v>
      </c>
    </row>
    <row r="41" spans="1:5" ht="12.75">
      <c r="A41" s="35" t="s">
        <v>48</v>
      </c>
      <c r="E41" s="36" t="s">
        <v>45</v>
      </c>
    </row>
    <row r="42" spans="1:5" ht="12.75">
      <c r="A42" s="37" t="s">
        <v>49</v>
      </c>
      <c r="E42" s="38" t="s">
        <v>45</v>
      </c>
    </row>
    <row r="43" spans="1:5" ht="12.75">
      <c r="A43" t="s">
        <v>50</v>
      </c>
      <c r="E43" s="36" t="s">
        <v>45</v>
      </c>
    </row>
    <row r="44" spans="1:16" ht="12.75">
      <c r="A44" s="25" t="s">
        <v>43</v>
      </c>
      <c r="B44" s="29" t="s">
        <v>121</v>
      </c>
      <c r="C44" s="29" t="s">
        <v>1374</v>
      </c>
      <c r="D44" s="25" t="s">
        <v>45</v>
      </c>
      <c r="E44" s="30" t="s">
        <v>1375</v>
      </c>
      <c r="F44" s="31" t="s">
        <v>61</v>
      </c>
      <c r="G44" s="32">
        <v>4</v>
      </c>
      <c r="H44" s="33">
        <v>0</v>
      </c>
      <c r="I44" s="34">
        <f>ROUND(ROUND(H44,2)*ROUND(G44,3),2)</f>
      </c>
      <c r="O44">
        <f>(I44*21)/100</f>
      </c>
      <c r="P44" t="s">
        <v>22</v>
      </c>
    </row>
    <row r="45" spans="1:5" ht="12.75">
      <c r="A45" s="35" t="s">
        <v>48</v>
      </c>
      <c r="E45" s="36" t="s">
        <v>45</v>
      </c>
    </row>
    <row r="46" spans="1:5" ht="12.75">
      <c r="A46" s="37" t="s">
        <v>49</v>
      </c>
      <c r="E46" s="38" t="s">
        <v>45</v>
      </c>
    </row>
    <row r="47" spans="1:5" ht="12.75">
      <c r="A47" t="s">
        <v>50</v>
      </c>
      <c r="E47" s="36" t="s">
        <v>45</v>
      </c>
    </row>
    <row r="48" spans="1:16" ht="12.75">
      <c r="A48" s="25" t="s">
        <v>43</v>
      </c>
      <c r="B48" s="29" t="s">
        <v>126</v>
      </c>
      <c r="C48" s="29" t="s">
        <v>1376</v>
      </c>
      <c r="D48" s="25" t="s">
        <v>45</v>
      </c>
      <c r="E48" s="30" t="s">
        <v>2753</v>
      </c>
      <c r="F48" s="31" t="s">
        <v>61</v>
      </c>
      <c r="G48" s="32">
        <v>5</v>
      </c>
      <c r="H48" s="33">
        <v>0</v>
      </c>
      <c r="I48" s="34">
        <f>ROUND(ROUND(H48,2)*ROUND(G48,3),2)</f>
      </c>
      <c r="O48">
        <f>(I48*21)/100</f>
      </c>
      <c r="P48" t="s">
        <v>22</v>
      </c>
    </row>
    <row r="49" spans="1:5" ht="12.75">
      <c r="A49" s="35" t="s">
        <v>48</v>
      </c>
      <c r="E49" s="36" t="s">
        <v>45</v>
      </c>
    </row>
    <row r="50" spans="1:5" ht="12.75">
      <c r="A50" s="37" t="s">
        <v>49</v>
      </c>
      <c r="E50" s="38" t="s">
        <v>45</v>
      </c>
    </row>
    <row r="51" spans="1:5" ht="12.75">
      <c r="A51" t="s">
        <v>50</v>
      </c>
      <c r="E51" s="36" t="s">
        <v>45</v>
      </c>
    </row>
    <row r="52" spans="1:16" ht="12.75">
      <c r="A52" s="25" t="s">
        <v>43</v>
      </c>
      <c r="B52" s="29" t="s">
        <v>35</v>
      </c>
      <c r="C52" s="29" t="s">
        <v>1380</v>
      </c>
      <c r="D52" s="25" t="s">
        <v>45</v>
      </c>
      <c r="E52" s="30" t="s">
        <v>1381</v>
      </c>
      <c r="F52" s="31" t="s">
        <v>76</v>
      </c>
      <c r="G52" s="32">
        <v>40</v>
      </c>
      <c r="H52" s="33">
        <v>0</v>
      </c>
      <c r="I52" s="34">
        <f>ROUND(ROUND(H52,2)*ROUND(G52,3),2)</f>
      </c>
      <c r="O52">
        <f>(I52*21)/100</f>
      </c>
      <c r="P52" t="s">
        <v>22</v>
      </c>
    </row>
    <row r="53" spans="1:5" ht="12.75">
      <c r="A53" s="35" t="s">
        <v>48</v>
      </c>
      <c r="E53" s="36" t="s">
        <v>45</v>
      </c>
    </row>
    <row r="54" spans="1:5" ht="12.75">
      <c r="A54" s="37" t="s">
        <v>49</v>
      </c>
      <c r="E54" s="38" t="s">
        <v>45</v>
      </c>
    </row>
    <row r="55" spans="1:5" ht="12.75">
      <c r="A55" t="s">
        <v>50</v>
      </c>
      <c r="E55" s="36" t="s">
        <v>45</v>
      </c>
    </row>
    <row r="56" spans="1:16" ht="12.75">
      <c r="A56" s="25" t="s">
        <v>43</v>
      </c>
      <c r="B56" s="29" t="s">
        <v>66</v>
      </c>
      <c r="C56" s="29" t="s">
        <v>1382</v>
      </c>
      <c r="D56" s="25" t="s">
        <v>45</v>
      </c>
      <c r="E56" s="30" t="s">
        <v>1383</v>
      </c>
      <c r="F56" s="31" t="s">
        <v>76</v>
      </c>
      <c r="G56" s="32">
        <v>218</v>
      </c>
      <c r="H56" s="33">
        <v>0</v>
      </c>
      <c r="I56" s="34">
        <f>ROUND(ROUND(H56,2)*ROUND(G56,3),2)</f>
      </c>
      <c r="O56">
        <f>(I56*21)/100</f>
      </c>
      <c r="P56" t="s">
        <v>22</v>
      </c>
    </row>
    <row r="57" spans="1:5" ht="12.75">
      <c r="A57" s="35" t="s">
        <v>48</v>
      </c>
      <c r="E57" s="36" t="s">
        <v>45</v>
      </c>
    </row>
    <row r="58" spans="1:5" ht="12.75">
      <c r="A58" s="37" t="s">
        <v>49</v>
      </c>
      <c r="E58" s="38" t="s">
        <v>45</v>
      </c>
    </row>
    <row r="59" spans="1:5" ht="12.75">
      <c r="A59" t="s">
        <v>50</v>
      </c>
      <c r="E59" s="36" t="s">
        <v>45</v>
      </c>
    </row>
    <row r="60" spans="1:16" ht="12.75">
      <c r="A60" s="25" t="s">
        <v>43</v>
      </c>
      <c r="B60" s="29" t="s">
        <v>58</v>
      </c>
      <c r="C60" s="29" t="s">
        <v>1384</v>
      </c>
      <c r="D60" s="25" t="s">
        <v>45</v>
      </c>
      <c r="E60" s="30" t="s">
        <v>1385</v>
      </c>
      <c r="F60" s="31" t="s">
        <v>76</v>
      </c>
      <c r="G60" s="32">
        <v>41</v>
      </c>
      <c r="H60" s="33">
        <v>0</v>
      </c>
      <c r="I60" s="34">
        <f>ROUND(ROUND(H60,2)*ROUND(G60,3),2)</f>
      </c>
      <c r="O60">
        <f>(I60*21)/100</f>
      </c>
      <c r="P60" t="s">
        <v>22</v>
      </c>
    </row>
    <row r="61" spans="1:5" ht="12.75">
      <c r="A61" s="35" t="s">
        <v>48</v>
      </c>
      <c r="E61" s="36" t="s">
        <v>45</v>
      </c>
    </row>
    <row r="62" spans="1:5" ht="12.75">
      <c r="A62" s="37" t="s">
        <v>49</v>
      </c>
      <c r="E62" s="38" t="s">
        <v>45</v>
      </c>
    </row>
    <row r="63" spans="1:5" ht="12.75">
      <c r="A63" t="s">
        <v>50</v>
      </c>
      <c r="E63" s="36" t="s">
        <v>45</v>
      </c>
    </row>
    <row r="64" spans="1:16" ht="12.75">
      <c r="A64" s="25" t="s">
        <v>43</v>
      </c>
      <c r="B64" s="29" t="s">
        <v>112</v>
      </c>
      <c r="C64" s="29" t="s">
        <v>1386</v>
      </c>
      <c r="D64" s="25" t="s">
        <v>45</v>
      </c>
      <c r="E64" s="30" t="s">
        <v>1387</v>
      </c>
      <c r="F64" s="31" t="s">
        <v>76</v>
      </c>
      <c r="G64" s="32">
        <v>3</v>
      </c>
      <c r="H64" s="33">
        <v>0</v>
      </c>
      <c r="I64" s="34">
        <f>ROUND(ROUND(H64,2)*ROUND(G64,3),2)</f>
      </c>
      <c r="O64">
        <f>(I64*21)/100</f>
      </c>
      <c r="P64" t="s">
        <v>22</v>
      </c>
    </row>
    <row r="65" spans="1:5" ht="12.75">
      <c r="A65" s="35" t="s">
        <v>48</v>
      </c>
      <c r="E65" s="36" t="s">
        <v>45</v>
      </c>
    </row>
    <row r="66" spans="1:5" ht="12.75">
      <c r="A66" s="37" t="s">
        <v>49</v>
      </c>
      <c r="E66" s="38" t="s">
        <v>45</v>
      </c>
    </row>
    <row r="67" spans="1:5" ht="12.75">
      <c r="A67" t="s">
        <v>50</v>
      </c>
      <c r="E67" s="36" t="s">
        <v>45</v>
      </c>
    </row>
    <row r="68" spans="1:16" ht="12.75">
      <c r="A68" s="25" t="s">
        <v>43</v>
      </c>
      <c r="B68" s="29" t="s">
        <v>97</v>
      </c>
      <c r="C68" s="29" t="s">
        <v>1388</v>
      </c>
      <c r="D68" s="25" t="s">
        <v>45</v>
      </c>
      <c r="E68" s="30" t="s">
        <v>1389</v>
      </c>
      <c r="F68" s="31" t="s">
        <v>76</v>
      </c>
      <c r="G68" s="32">
        <v>4</v>
      </c>
      <c r="H68" s="33">
        <v>0</v>
      </c>
      <c r="I68" s="34">
        <f>ROUND(ROUND(H68,2)*ROUND(G68,3),2)</f>
      </c>
      <c r="O68">
        <f>(I68*21)/100</f>
      </c>
      <c r="P68" t="s">
        <v>22</v>
      </c>
    </row>
    <row r="69" spans="1:5" ht="12.75">
      <c r="A69" s="35" t="s">
        <v>48</v>
      </c>
      <c r="E69" s="36" t="s">
        <v>45</v>
      </c>
    </row>
    <row r="70" spans="1:5" ht="12.75">
      <c r="A70" s="37" t="s">
        <v>49</v>
      </c>
      <c r="E70" s="38" t="s">
        <v>45</v>
      </c>
    </row>
    <row r="71" spans="1:5" ht="12.75">
      <c r="A71" t="s">
        <v>50</v>
      </c>
      <c r="E71" s="36" t="s">
        <v>45</v>
      </c>
    </row>
    <row r="72" spans="1:16" ht="12.75">
      <c r="A72" s="25" t="s">
        <v>43</v>
      </c>
      <c r="B72" s="29" t="s">
        <v>94</v>
      </c>
      <c r="C72" s="29" t="s">
        <v>1390</v>
      </c>
      <c r="D72" s="25" t="s">
        <v>45</v>
      </c>
      <c r="E72" s="30" t="s">
        <v>1391</v>
      </c>
      <c r="F72" s="31" t="s">
        <v>76</v>
      </c>
      <c r="G72" s="32">
        <v>12</v>
      </c>
      <c r="H72" s="33">
        <v>0</v>
      </c>
      <c r="I72" s="34">
        <f>ROUND(ROUND(H72,2)*ROUND(G72,3),2)</f>
      </c>
      <c r="O72">
        <f>(I72*21)/100</f>
      </c>
      <c r="P72" t="s">
        <v>22</v>
      </c>
    </row>
    <row r="73" spans="1:5" ht="12.75">
      <c r="A73" s="35" t="s">
        <v>48</v>
      </c>
      <c r="E73" s="36" t="s">
        <v>45</v>
      </c>
    </row>
    <row r="74" spans="1:5" ht="12.75">
      <c r="A74" s="37" t="s">
        <v>49</v>
      </c>
      <c r="E74" s="38" t="s">
        <v>45</v>
      </c>
    </row>
    <row r="75" spans="1:5" ht="12.75">
      <c r="A75" t="s">
        <v>50</v>
      </c>
      <c r="E75" s="36" t="s">
        <v>45</v>
      </c>
    </row>
    <row r="76" spans="1:16" ht="12.75">
      <c r="A76" s="25" t="s">
        <v>43</v>
      </c>
      <c r="B76" s="29" t="s">
        <v>38</v>
      </c>
      <c r="C76" s="29" t="s">
        <v>1392</v>
      </c>
      <c r="D76" s="25" t="s">
        <v>45</v>
      </c>
      <c r="E76" s="30" t="s">
        <v>1393</v>
      </c>
      <c r="F76" s="31" t="s">
        <v>76</v>
      </c>
      <c r="G76" s="32">
        <v>118</v>
      </c>
      <c r="H76" s="33">
        <v>0</v>
      </c>
      <c r="I76" s="34">
        <f>ROUND(ROUND(H76,2)*ROUND(G76,3),2)</f>
      </c>
      <c r="O76">
        <f>(I76*21)/100</f>
      </c>
      <c r="P76" t="s">
        <v>22</v>
      </c>
    </row>
    <row r="77" spans="1:5" ht="12.75">
      <c r="A77" s="35" t="s">
        <v>48</v>
      </c>
      <c r="E77" s="36" t="s">
        <v>45</v>
      </c>
    </row>
    <row r="78" spans="1:5" ht="12.75">
      <c r="A78" s="37" t="s">
        <v>49</v>
      </c>
      <c r="E78" s="38" t="s">
        <v>45</v>
      </c>
    </row>
    <row r="79" spans="1:5" ht="12.75">
      <c r="A79" t="s">
        <v>50</v>
      </c>
      <c r="E79" s="36" t="s">
        <v>45</v>
      </c>
    </row>
    <row r="80" spans="1:16" ht="12.75">
      <c r="A80" s="25" t="s">
        <v>43</v>
      </c>
      <c r="B80" s="29" t="s">
        <v>115</v>
      </c>
      <c r="C80" s="29" t="s">
        <v>1394</v>
      </c>
      <c r="D80" s="25" t="s">
        <v>45</v>
      </c>
      <c r="E80" s="30" t="s">
        <v>1395</v>
      </c>
      <c r="F80" s="31" t="s">
        <v>76</v>
      </c>
      <c r="G80" s="32">
        <v>141</v>
      </c>
      <c r="H80" s="33">
        <v>0</v>
      </c>
      <c r="I80" s="34">
        <f>ROUND(ROUND(H80,2)*ROUND(G80,3),2)</f>
      </c>
      <c r="O80">
        <f>(I80*21)/100</f>
      </c>
      <c r="P80" t="s">
        <v>22</v>
      </c>
    </row>
    <row r="81" spans="1:5" ht="12.75">
      <c r="A81" s="35" t="s">
        <v>48</v>
      </c>
      <c r="E81" s="36" t="s">
        <v>45</v>
      </c>
    </row>
    <row r="82" spans="1:5" ht="12.75">
      <c r="A82" s="37" t="s">
        <v>49</v>
      </c>
      <c r="E82" s="38" t="s">
        <v>45</v>
      </c>
    </row>
    <row r="83" spans="1:5" ht="12.75">
      <c r="A83" t="s">
        <v>50</v>
      </c>
      <c r="E83" s="36" t="s">
        <v>45</v>
      </c>
    </row>
    <row r="84" spans="1:16" ht="12.75">
      <c r="A84" s="25" t="s">
        <v>43</v>
      </c>
      <c r="B84" s="29" t="s">
        <v>106</v>
      </c>
      <c r="C84" s="29" t="s">
        <v>1396</v>
      </c>
      <c r="D84" s="25" t="s">
        <v>45</v>
      </c>
      <c r="E84" s="30" t="s">
        <v>1397</v>
      </c>
      <c r="F84" s="31" t="s">
        <v>76</v>
      </c>
      <c r="G84" s="32">
        <v>3</v>
      </c>
      <c r="H84" s="33">
        <v>0</v>
      </c>
      <c r="I84" s="34">
        <f>ROUND(ROUND(H84,2)*ROUND(G84,3),2)</f>
      </c>
      <c r="O84">
        <f>(I84*21)/100</f>
      </c>
      <c r="P84" t="s">
        <v>22</v>
      </c>
    </row>
    <row r="85" spans="1:5" ht="12.75">
      <c r="A85" s="35" t="s">
        <v>48</v>
      </c>
      <c r="E85" s="36" t="s">
        <v>45</v>
      </c>
    </row>
    <row r="86" spans="1:5" ht="12.75">
      <c r="A86" s="37" t="s">
        <v>49</v>
      </c>
      <c r="E86" s="38" t="s">
        <v>45</v>
      </c>
    </row>
    <row r="87" spans="1:5" ht="12.75">
      <c r="A87" t="s">
        <v>50</v>
      </c>
      <c r="E87" s="36" t="s">
        <v>45</v>
      </c>
    </row>
    <row r="88" spans="1:16" ht="12.75">
      <c r="A88" s="25" t="s">
        <v>43</v>
      </c>
      <c r="B88" s="29" t="s">
        <v>40</v>
      </c>
      <c r="C88" s="29" t="s">
        <v>1398</v>
      </c>
      <c r="D88" s="25" t="s">
        <v>45</v>
      </c>
      <c r="E88" s="30" t="s">
        <v>1399</v>
      </c>
      <c r="F88" s="31" t="s">
        <v>76</v>
      </c>
      <c r="G88" s="32">
        <v>73</v>
      </c>
      <c r="H88" s="33">
        <v>0</v>
      </c>
      <c r="I88" s="34">
        <f>ROUND(ROUND(H88,2)*ROUND(G88,3),2)</f>
      </c>
      <c r="O88">
        <f>(I88*21)/100</f>
      </c>
      <c r="P88" t="s">
        <v>22</v>
      </c>
    </row>
    <row r="89" spans="1:5" ht="12.75">
      <c r="A89" s="35" t="s">
        <v>48</v>
      </c>
      <c r="E89" s="36" t="s">
        <v>45</v>
      </c>
    </row>
    <row r="90" spans="1:5" ht="12.75">
      <c r="A90" s="37" t="s">
        <v>49</v>
      </c>
      <c r="E90" s="38" t="s">
        <v>45</v>
      </c>
    </row>
    <row r="91" spans="1:5" ht="12.75">
      <c r="A91" t="s">
        <v>50</v>
      </c>
      <c r="E91" s="36" t="s">
        <v>45</v>
      </c>
    </row>
    <row r="92" spans="1:16" ht="12.75">
      <c r="A92" s="25" t="s">
        <v>43</v>
      </c>
      <c r="B92" s="29" t="s">
        <v>77</v>
      </c>
      <c r="C92" s="29" t="s">
        <v>1400</v>
      </c>
      <c r="D92" s="25" t="s">
        <v>45</v>
      </c>
      <c r="E92" s="30" t="s">
        <v>1401</v>
      </c>
      <c r="F92" s="31" t="s">
        <v>61</v>
      </c>
      <c r="G92" s="32">
        <v>43</v>
      </c>
      <c r="H92" s="33">
        <v>0</v>
      </c>
      <c r="I92" s="34">
        <f>ROUND(ROUND(H92,2)*ROUND(G92,3),2)</f>
      </c>
      <c r="O92">
        <f>(I92*21)/100</f>
      </c>
      <c r="P92" t="s">
        <v>22</v>
      </c>
    </row>
    <row r="93" spans="1:5" ht="12.75">
      <c r="A93" s="35" t="s">
        <v>48</v>
      </c>
      <c r="E93" s="36" t="s">
        <v>45</v>
      </c>
    </row>
    <row r="94" spans="1:5" ht="12.75">
      <c r="A94" s="37" t="s">
        <v>49</v>
      </c>
      <c r="E94" s="38" t="s">
        <v>45</v>
      </c>
    </row>
    <row r="95" spans="1:5" ht="12.75">
      <c r="A95" t="s">
        <v>50</v>
      </c>
      <c r="E95" s="36" t="s">
        <v>45</v>
      </c>
    </row>
    <row r="96" spans="1:16" ht="12.75">
      <c r="A96" s="25" t="s">
        <v>43</v>
      </c>
      <c r="B96" s="29" t="s">
        <v>83</v>
      </c>
      <c r="C96" s="29" t="s">
        <v>1402</v>
      </c>
      <c r="D96" s="25" t="s">
        <v>45</v>
      </c>
      <c r="E96" s="30" t="s">
        <v>1403</v>
      </c>
      <c r="F96" s="31" t="s">
        <v>61</v>
      </c>
      <c r="G96" s="32">
        <v>50</v>
      </c>
      <c r="H96" s="33">
        <v>0</v>
      </c>
      <c r="I96" s="34">
        <f>ROUND(ROUND(H96,2)*ROUND(G96,3),2)</f>
      </c>
      <c r="O96">
        <f>(I96*21)/100</f>
      </c>
      <c r="P96" t="s">
        <v>22</v>
      </c>
    </row>
    <row r="97" spans="1:5" ht="12.75">
      <c r="A97" s="35" t="s">
        <v>48</v>
      </c>
      <c r="E97" s="36" t="s">
        <v>45</v>
      </c>
    </row>
    <row r="98" spans="1:5" ht="12.75">
      <c r="A98" s="37" t="s">
        <v>49</v>
      </c>
      <c r="E98" s="38" t="s">
        <v>45</v>
      </c>
    </row>
    <row r="99" spans="1:5" ht="12.75">
      <c r="A99" t="s">
        <v>50</v>
      </c>
      <c r="E99" s="36" t="s">
        <v>45</v>
      </c>
    </row>
    <row r="100" spans="1:16" ht="25.5">
      <c r="A100" s="25" t="s">
        <v>43</v>
      </c>
      <c r="B100" s="29" t="s">
        <v>86</v>
      </c>
      <c r="C100" s="29" t="s">
        <v>1404</v>
      </c>
      <c r="D100" s="25" t="s">
        <v>45</v>
      </c>
      <c r="E100" s="30" t="s">
        <v>1405</v>
      </c>
      <c r="F100" s="31" t="s">
        <v>61</v>
      </c>
      <c r="G100" s="32">
        <v>50</v>
      </c>
      <c r="H100" s="33">
        <v>0</v>
      </c>
      <c r="I100" s="34">
        <f>ROUND(ROUND(H100,2)*ROUND(G100,3),2)</f>
      </c>
      <c r="O100">
        <f>(I100*21)/100</f>
      </c>
      <c r="P100" t="s">
        <v>22</v>
      </c>
    </row>
    <row r="101" spans="1:5" ht="12.75">
      <c r="A101" s="35" t="s">
        <v>48</v>
      </c>
      <c r="E101" s="36" t="s">
        <v>45</v>
      </c>
    </row>
    <row r="102" spans="1:5" ht="12.75">
      <c r="A102" s="37" t="s">
        <v>49</v>
      </c>
      <c r="E102" s="38" t="s">
        <v>45</v>
      </c>
    </row>
    <row r="103" spans="1:5" ht="12.75">
      <c r="A103" t="s">
        <v>50</v>
      </c>
      <c r="E103" s="36" t="s">
        <v>45</v>
      </c>
    </row>
    <row r="104" spans="1:16" ht="12.75">
      <c r="A104" s="25" t="s">
        <v>43</v>
      </c>
      <c r="B104" s="29" t="s">
        <v>80</v>
      </c>
      <c r="C104" s="29" t="s">
        <v>1406</v>
      </c>
      <c r="D104" s="25" t="s">
        <v>45</v>
      </c>
      <c r="E104" s="30" t="s">
        <v>1407</v>
      </c>
      <c r="F104" s="31" t="s">
        <v>61</v>
      </c>
      <c r="G104" s="32">
        <v>29</v>
      </c>
      <c r="H104" s="33">
        <v>0</v>
      </c>
      <c r="I104" s="34">
        <f>ROUND(ROUND(H104,2)*ROUND(G104,3),2)</f>
      </c>
      <c r="O104">
        <f>(I104*21)/100</f>
      </c>
      <c r="P104" t="s">
        <v>22</v>
      </c>
    </row>
    <row r="105" spans="1:5" ht="12.75">
      <c r="A105" s="35" t="s">
        <v>48</v>
      </c>
      <c r="E105" s="36" t="s">
        <v>45</v>
      </c>
    </row>
    <row r="106" spans="1:5" ht="12.75">
      <c r="A106" s="37" t="s">
        <v>49</v>
      </c>
      <c r="E106" s="38" t="s">
        <v>45</v>
      </c>
    </row>
    <row r="107" spans="1:5" ht="12.75">
      <c r="A107" t="s">
        <v>50</v>
      </c>
      <c r="E107" s="36" t="s">
        <v>45</v>
      </c>
    </row>
    <row r="108" spans="1:16" ht="12.75">
      <c r="A108" s="25" t="s">
        <v>43</v>
      </c>
      <c r="B108" s="29" t="s">
        <v>109</v>
      </c>
      <c r="C108" s="29" t="s">
        <v>1408</v>
      </c>
      <c r="D108" s="25" t="s">
        <v>45</v>
      </c>
      <c r="E108" s="30" t="s">
        <v>1409</v>
      </c>
      <c r="F108" s="31" t="s">
        <v>61</v>
      </c>
      <c r="G108" s="32">
        <v>8</v>
      </c>
      <c r="H108" s="33">
        <v>0</v>
      </c>
      <c r="I108" s="34">
        <f>ROUND(ROUND(H108,2)*ROUND(G108,3),2)</f>
      </c>
      <c r="O108">
        <f>(I108*21)/100</f>
      </c>
      <c r="P108" t="s">
        <v>22</v>
      </c>
    </row>
    <row r="109" spans="1:5" ht="12.75">
      <c r="A109" s="35" t="s">
        <v>48</v>
      </c>
      <c r="E109" s="36" t="s">
        <v>45</v>
      </c>
    </row>
    <row r="110" spans="1:5" ht="12.75">
      <c r="A110" s="37" t="s">
        <v>49</v>
      </c>
      <c r="E110" s="38" t="s">
        <v>45</v>
      </c>
    </row>
    <row r="111" spans="1:5" ht="12.75">
      <c r="A111" t="s">
        <v>50</v>
      </c>
      <c r="E111" s="36" t="s">
        <v>45</v>
      </c>
    </row>
    <row r="112" spans="1:16" ht="12.75">
      <c r="A112" s="25" t="s">
        <v>43</v>
      </c>
      <c r="B112" s="29" t="s">
        <v>272</v>
      </c>
      <c r="C112" s="29" t="s">
        <v>1410</v>
      </c>
      <c r="D112" s="25" t="s">
        <v>45</v>
      </c>
      <c r="E112" s="30" t="s">
        <v>1411</v>
      </c>
      <c r="F112" s="31" t="s">
        <v>76</v>
      </c>
      <c r="G112" s="32">
        <v>19</v>
      </c>
      <c r="H112" s="33">
        <v>0</v>
      </c>
      <c r="I112" s="34">
        <f>ROUND(ROUND(H112,2)*ROUND(G112,3),2)</f>
      </c>
      <c r="O112">
        <f>(I112*21)/100</f>
      </c>
      <c r="P112" t="s">
        <v>22</v>
      </c>
    </row>
    <row r="113" spans="1:5" ht="12.75">
      <c r="A113" s="35" t="s">
        <v>48</v>
      </c>
      <c r="E113" s="36" t="s">
        <v>45</v>
      </c>
    </row>
    <row r="114" spans="1:5" ht="12.75">
      <c r="A114" s="37" t="s">
        <v>49</v>
      </c>
      <c r="E114" s="38" t="s">
        <v>45</v>
      </c>
    </row>
    <row r="115" spans="1:5" ht="12.75">
      <c r="A115" t="s">
        <v>50</v>
      </c>
      <c r="E115" s="36" t="s">
        <v>45</v>
      </c>
    </row>
    <row r="116" spans="1:16" ht="12.75">
      <c r="A116" s="25" t="s">
        <v>43</v>
      </c>
      <c r="B116" s="29" t="s">
        <v>266</v>
      </c>
      <c r="C116" s="29" t="s">
        <v>1412</v>
      </c>
      <c r="D116" s="25" t="s">
        <v>45</v>
      </c>
      <c r="E116" s="30" t="s">
        <v>1413</v>
      </c>
      <c r="F116" s="31" t="s">
        <v>76</v>
      </c>
      <c r="G116" s="32">
        <v>634</v>
      </c>
      <c r="H116" s="33">
        <v>0</v>
      </c>
      <c r="I116" s="34">
        <f>ROUND(ROUND(H116,2)*ROUND(G116,3),2)</f>
      </c>
      <c r="O116">
        <f>(I116*21)/100</f>
      </c>
      <c r="P116" t="s">
        <v>22</v>
      </c>
    </row>
    <row r="117" spans="1:5" ht="12.75">
      <c r="A117" s="35" t="s">
        <v>48</v>
      </c>
      <c r="E117" s="36" t="s">
        <v>45</v>
      </c>
    </row>
    <row r="118" spans="1:5" ht="12.75">
      <c r="A118" s="37" t="s">
        <v>49</v>
      </c>
      <c r="E118" s="38" t="s">
        <v>45</v>
      </c>
    </row>
    <row r="119" spans="1:5" ht="12.75">
      <c r="A119" t="s">
        <v>50</v>
      </c>
      <c r="E119" s="36" t="s">
        <v>45</v>
      </c>
    </row>
    <row r="120" spans="1:16" ht="12.75">
      <c r="A120" s="25" t="s">
        <v>43</v>
      </c>
      <c r="B120" s="29" t="s">
        <v>200</v>
      </c>
      <c r="C120" s="29" t="s">
        <v>1414</v>
      </c>
      <c r="D120" s="25" t="s">
        <v>45</v>
      </c>
      <c r="E120" s="30" t="s">
        <v>1415</v>
      </c>
      <c r="F120" s="31" t="s">
        <v>92</v>
      </c>
      <c r="G120" s="32">
        <v>1.15</v>
      </c>
      <c r="H120" s="33">
        <v>0</v>
      </c>
      <c r="I120" s="34">
        <f>ROUND(ROUND(H120,2)*ROUND(G120,3),2)</f>
      </c>
      <c r="O120">
        <f>(I120*21)/100</f>
      </c>
      <c r="P120" t="s">
        <v>22</v>
      </c>
    </row>
    <row r="121" spans="1:5" ht="12.75">
      <c r="A121" s="35" t="s">
        <v>48</v>
      </c>
      <c r="E121" s="36" t="s">
        <v>45</v>
      </c>
    </row>
    <row r="122" spans="1:5" ht="12.75">
      <c r="A122" s="37" t="s">
        <v>49</v>
      </c>
      <c r="E122" s="38" t="s">
        <v>45</v>
      </c>
    </row>
    <row r="123" spans="1:5" ht="12.75">
      <c r="A123" t="s">
        <v>50</v>
      </c>
      <c r="E123" s="36" t="s">
        <v>45</v>
      </c>
    </row>
    <row r="124" spans="1:16" ht="12.75">
      <c r="A124" s="25" t="s">
        <v>43</v>
      </c>
      <c r="B124" s="29" t="s">
        <v>292</v>
      </c>
      <c r="C124" s="29" t="s">
        <v>140</v>
      </c>
      <c r="D124" s="25" t="s">
        <v>45</v>
      </c>
      <c r="E124" s="30" t="s">
        <v>1416</v>
      </c>
      <c r="F124" s="31" t="s">
        <v>61</v>
      </c>
      <c r="G124" s="32">
        <v>2</v>
      </c>
      <c r="H124" s="33">
        <v>0</v>
      </c>
      <c r="I124" s="34">
        <f>ROUND(ROUND(H124,2)*ROUND(G124,3),2)</f>
      </c>
      <c r="O124">
        <f>(I124*21)/100</f>
      </c>
      <c r="P124" t="s">
        <v>22</v>
      </c>
    </row>
    <row r="125" spans="1:5" ht="12.75">
      <c r="A125" s="35" t="s">
        <v>48</v>
      </c>
      <c r="E125" s="36" t="s">
        <v>45</v>
      </c>
    </row>
    <row r="126" spans="1:5" ht="12.75">
      <c r="A126" s="37" t="s">
        <v>49</v>
      </c>
      <c r="E126" s="38" t="s">
        <v>45</v>
      </c>
    </row>
    <row r="127" spans="1:5" ht="12.75">
      <c r="A127" t="s">
        <v>50</v>
      </c>
      <c r="E127" s="36" t="s">
        <v>45</v>
      </c>
    </row>
    <row r="128" spans="1:16" ht="12.75">
      <c r="A128" s="25" t="s">
        <v>43</v>
      </c>
      <c r="B128" s="29" t="s">
        <v>301</v>
      </c>
      <c r="C128" s="29" t="s">
        <v>142</v>
      </c>
      <c r="D128" s="25" t="s">
        <v>45</v>
      </c>
      <c r="E128" s="30" t="s">
        <v>1417</v>
      </c>
      <c r="F128" s="31" t="s">
        <v>61</v>
      </c>
      <c r="G128" s="32">
        <v>2</v>
      </c>
      <c r="H128" s="33">
        <v>0</v>
      </c>
      <c r="I128" s="34">
        <f>ROUND(ROUND(H128,2)*ROUND(G128,3),2)</f>
      </c>
      <c r="O128">
        <f>(I128*21)/100</f>
      </c>
      <c r="P128" t="s">
        <v>22</v>
      </c>
    </row>
    <row r="129" spans="1:5" ht="12.75">
      <c r="A129" s="35" t="s">
        <v>48</v>
      </c>
      <c r="E129" s="36" t="s">
        <v>45</v>
      </c>
    </row>
    <row r="130" spans="1:5" ht="12.75">
      <c r="A130" s="37" t="s">
        <v>49</v>
      </c>
      <c r="E130" s="38" t="s">
        <v>45</v>
      </c>
    </row>
    <row r="131" spans="1:5" ht="12.75">
      <c r="A131" t="s">
        <v>50</v>
      </c>
      <c r="E131" s="36" t="s">
        <v>45</v>
      </c>
    </row>
    <row r="132" spans="1:16" ht="12.75">
      <c r="A132" s="25" t="s">
        <v>43</v>
      </c>
      <c r="B132" s="29" t="s">
        <v>283</v>
      </c>
      <c r="C132" s="29" t="s">
        <v>1418</v>
      </c>
      <c r="D132" s="25" t="s">
        <v>45</v>
      </c>
      <c r="E132" s="30" t="s">
        <v>1419</v>
      </c>
      <c r="F132" s="31" t="s">
        <v>76</v>
      </c>
      <c r="G132" s="32">
        <v>26</v>
      </c>
      <c r="H132" s="33">
        <v>0</v>
      </c>
      <c r="I132" s="34">
        <f>ROUND(ROUND(H132,2)*ROUND(G132,3),2)</f>
      </c>
      <c r="O132">
        <f>(I132*21)/100</f>
      </c>
      <c r="P132" t="s">
        <v>22</v>
      </c>
    </row>
    <row r="133" spans="1:5" ht="12.75">
      <c r="A133" s="35" t="s">
        <v>48</v>
      </c>
      <c r="E133" s="36" t="s">
        <v>45</v>
      </c>
    </row>
    <row r="134" spans="1:5" ht="12.75">
      <c r="A134" s="37" t="s">
        <v>49</v>
      </c>
      <c r="E134" s="38" t="s">
        <v>45</v>
      </c>
    </row>
    <row r="135" spans="1:5" ht="12.75">
      <c r="A135" t="s">
        <v>50</v>
      </c>
      <c r="E135" s="36" t="s">
        <v>45</v>
      </c>
    </row>
    <row r="136" spans="1:18" ht="12.75" customHeight="1">
      <c r="A136" s="6" t="s">
        <v>41</v>
      </c>
      <c r="B136" s="6"/>
      <c r="C136" s="40" t="s">
        <v>71</v>
      </c>
      <c r="D136" s="6"/>
      <c r="E136" s="27" t="s">
        <v>72</v>
      </c>
      <c r="F136" s="6"/>
      <c r="G136" s="6"/>
      <c r="H136" s="6"/>
      <c r="I136" s="41">
        <f>0+Q136</f>
      </c>
      <c r="O136">
        <f>0+R136</f>
      </c>
      <c r="Q136">
        <f>0+I137+I141+I145+I149+I153+I157+I161+I165+I169+I173+I177+I181+I185+I189+I193+I197+I201+I205+I209+I213+I217+I221+I225+I229+I233+I237+I241+I245+I249+I253+I257+I261+I265+I269+I273+I277+I281+I285+I289+I293+I297+I301+I305+I309+I313+I317+I321+I325+I329+I333</f>
      </c>
      <c r="R136">
        <f>0+O137+O141+O145+O149+O153+O157+O161+O165+O169+O173+O177+O181+O185+O189+O193+O197+O201+O205+O209+O213+O217+O221+O225+O229+O233+O237+O241+O245+O249+O253+O257+O261+O265+O269+O273+O277+O281+O285+O289+O293+O297+O301+O305+O309+O313+O317+O321+O325+O329+O333</f>
      </c>
    </row>
    <row r="137" spans="1:16" ht="12.75">
      <c r="A137" s="25" t="s">
        <v>43</v>
      </c>
      <c r="B137" s="29" t="s">
        <v>616</v>
      </c>
      <c r="C137" s="29" t="s">
        <v>1420</v>
      </c>
      <c r="D137" s="25" t="s">
        <v>45</v>
      </c>
      <c r="E137" s="30" t="s">
        <v>1421</v>
      </c>
      <c r="F137" s="31" t="s">
        <v>1422</v>
      </c>
      <c r="G137" s="32">
        <v>45</v>
      </c>
      <c r="H137" s="33">
        <v>0</v>
      </c>
      <c r="I137" s="34">
        <f>ROUND(ROUND(H137,2)*ROUND(G137,3),2)</f>
      </c>
      <c r="O137">
        <f>(I137*21)/100</f>
      </c>
      <c r="P137" t="s">
        <v>22</v>
      </c>
    </row>
    <row r="138" spans="1:5" ht="12.75">
      <c r="A138" s="35" t="s">
        <v>48</v>
      </c>
      <c r="E138" s="36" t="s">
        <v>45</v>
      </c>
    </row>
    <row r="139" spans="1:5" ht="12.75">
      <c r="A139" s="37" t="s">
        <v>49</v>
      </c>
      <c r="E139" s="38" t="s">
        <v>45</v>
      </c>
    </row>
    <row r="140" spans="1:5" ht="12.75">
      <c r="A140" t="s">
        <v>50</v>
      </c>
      <c r="E140" s="36" t="s">
        <v>45</v>
      </c>
    </row>
    <row r="141" spans="1:16" ht="12.75">
      <c r="A141" s="25" t="s">
        <v>43</v>
      </c>
      <c r="B141" s="29" t="s">
        <v>465</v>
      </c>
      <c r="C141" s="29" t="s">
        <v>1423</v>
      </c>
      <c r="D141" s="25" t="s">
        <v>45</v>
      </c>
      <c r="E141" s="30" t="s">
        <v>1424</v>
      </c>
      <c r="F141" s="31" t="s">
        <v>76</v>
      </c>
      <c r="G141" s="32">
        <v>110</v>
      </c>
      <c r="H141" s="33">
        <v>0</v>
      </c>
      <c r="I141" s="34">
        <f>ROUND(ROUND(H141,2)*ROUND(G141,3),2)</f>
      </c>
      <c r="O141">
        <f>(I141*21)/100</f>
      </c>
      <c r="P141" t="s">
        <v>22</v>
      </c>
    </row>
    <row r="142" spans="1:5" ht="12.75">
      <c r="A142" s="35" t="s">
        <v>48</v>
      </c>
      <c r="E142" s="36" t="s">
        <v>45</v>
      </c>
    </row>
    <row r="143" spans="1:5" ht="12.75">
      <c r="A143" s="37" t="s">
        <v>49</v>
      </c>
      <c r="E143" s="38" t="s">
        <v>45</v>
      </c>
    </row>
    <row r="144" spans="1:5" ht="12.75">
      <c r="A144" t="s">
        <v>50</v>
      </c>
      <c r="E144" s="36" t="s">
        <v>45</v>
      </c>
    </row>
    <row r="145" spans="1:16" ht="12.75">
      <c r="A145" s="25" t="s">
        <v>43</v>
      </c>
      <c r="B145" s="29" t="s">
        <v>481</v>
      </c>
      <c r="C145" s="29" t="s">
        <v>1425</v>
      </c>
      <c r="D145" s="25" t="s">
        <v>45</v>
      </c>
      <c r="E145" s="30" t="s">
        <v>1426</v>
      </c>
      <c r="F145" s="31" t="s">
        <v>76</v>
      </c>
      <c r="G145" s="32">
        <v>115</v>
      </c>
      <c r="H145" s="33">
        <v>0</v>
      </c>
      <c r="I145" s="34">
        <f>ROUND(ROUND(H145,2)*ROUND(G145,3),2)</f>
      </c>
      <c r="O145">
        <f>(I145*21)/100</f>
      </c>
      <c r="P145" t="s">
        <v>22</v>
      </c>
    </row>
    <row r="146" spans="1:5" ht="12.75">
      <c r="A146" s="35" t="s">
        <v>48</v>
      </c>
      <c r="E146" s="36" t="s">
        <v>45</v>
      </c>
    </row>
    <row r="147" spans="1:5" ht="12.75">
      <c r="A147" s="37" t="s">
        <v>49</v>
      </c>
      <c r="E147" s="38" t="s">
        <v>45</v>
      </c>
    </row>
    <row r="148" spans="1:5" ht="12.75">
      <c r="A148" t="s">
        <v>50</v>
      </c>
      <c r="E148" s="36" t="s">
        <v>45</v>
      </c>
    </row>
    <row r="149" spans="1:16" ht="12.75">
      <c r="A149" s="25" t="s">
        <v>43</v>
      </c>
      <c r="B149" s="29" t="s">
        <v>490</v>
      </c>
      <c r="C149" s="29" t="s">
        <v>1427</v>
      </c>
      <c r="D149" s="25" t="s">
        <v>45</v>
      </c>
      <c r="E149" s="30" t="s">
        <v>1428</v>
      </c>
      <c r="F149" s="31" t="s">
        <v>76</v>
      </c>
      <c r="G149" s="32">
        <v>75</v>
      </c>
      <c r="H149" s="33">
        <v>0</v>
      </c>
      <c r="I149" s="34">
        <f>ROUND(ROUND(H149,2)*ROUND(G149,3),2)</f>
      </c>
      <c r="O149">
        <f>(I149*21)/100</f>
      </c>
      <c r="P149" t="s">
        <v>22</v>
      </c>
    </row>
    <row r="150" spans="1:5" ht="12.75">
      <c r="A150" s="35" t="s">
        <v>48</v>
      </c>
      <c r="E150" s="36" t="s">
        <v>45</v>
      </c>
    </row>
    <row r="151" spans="1:5" ht="12.75">
      <c r="A151" s="37" t="s">
        <v>49</v>
      </c>
      <c r="E151" s="38" t="s">
        <v>45</v>
      </c>
    </row>
    <row r="152" spans="1:5" ht="12.75">
      <c r="A152" t="s">
        <v>50</v>
      </c>
      <c r="E152" s="36" t="s">
        <v>45</v>
      </c>
    </row>
    <row r="153" spans="1:16" ht="12.75">
      <c r="A153" s="25" t="s">
        <v>43</v>
      </c>
      <c r="B153" s="29" t="s">
        <v>497</v>
      </c>
      <c r="C153" s="29" t="s">
        <v>1429</v>
      </c>
      <c r="D153" s="25" t="s">
        <v>45</v>
      </c>
      <c r="E153" s="30" t="s">
        <v>1430</v>
      </c>
      <c r="F153" s="31" t="s">
        <v>76</v>
      </c>
      <c r="G153" s="32">
        <v>65</v>
      </c>
      <c r="H153" s="33">
        <v>0</v>
      </c>
      <c r="I153" s="34">
        <f>ROUND(ROUND(H153,2)*ROUND(G153,3),2)</f>
      </c>
      <c r="O153">
        <f>(I153*21)/100</f>
      </c>
      <c r="P153" t="s">
        <v>22</v>
      </c>
    </row>
    <row r="154" spans="1:5" ht="12.75">
      <c r="A154" s="35" t="s">
        <v>48</v>
      </c>
      <c r="E154" s="36" t="s">
        <v>45</v>
      </c>
    </row>
    <row r="155" spans="1:5" ht="12.75">
      <c r="A155" s="37" t="s">
        <v>49</v>
      </c>
      <c r="E155" s="38" t="s">
        <v>45</v>
      </c>
    </row>
    <row r="156" spans="1:5" ht="12.75">
      <c r="A156" t="s">
        <v>50</v>
      </c>
      <c r="E156" s="36" t="s">
        <v>45</v>
      </c>
    </row>
    <row r="157" spans="1:16" ht="12.75">
      <c r="A157" s="25" t="s">
        <v>43</v>
      </c>
      <c r="B157" s="29" t="s">
        <v>503</v>
      </c>
      <c r="C157" s="29" t="s">
        <v>1431</v>
      </c>
      <c r="D157" s="25" t="s">
        <v>45</v>
      </c>
      <c r="E157" s="30" t="s">
        <v>1432</v>
      </c>
      <c r="F157" s="31" t="s">
        <v>76</v>
      </c>
      <c r="G157" s="32">
        <v>50</v>
      </c>
      <c r="H157" s="33">
        <v>0</v>
      </c>
      <c r="I157" s="34">
        <f>ROUND(ROUND(H157,2)*ROUND(G157,3),2)</f>
      </c>
      <c r="O157">
        <f>(I157*21)/100</f>
      </c>
      <c r="P157" t="s">
        <v>22</v>
      </c>
    </row>
    <row r="158" spans="1:5" ht="12.75">
      <c r="A158" s="35" t="s">
        <v>48</v>
      </c>
      <c r="E158" s="36" t="s">
        <v>45</v>
      </c>
    </row>
    <row r="159" spans="1:5" ht="12.75">
      <c r="A159" s="37" t="s">
        <v>49</v>
      </c>
      <c r="E159" s="38" t="s">
        <v>45</v>
      </c>
    </row>
    <row r="160" spans="1:5" ht="12.75">
      <c r="A160" t="s">
        <v>50</v>
      </c>
      <c r="E160" s="36" t="s">
        <v>45</v>
      </c>
    </row>
    <row r="161" spans="1:16" ht="12.75">
      <c r="A161" s="25" t="s">
        <v>43</v>
      </c>
      <c r="B161" s="29" t="s">
        <v>549</v>
      </c>
      <c r="C161" s="29" t="s">
        <v>1433</v>
      </c>
      <c r="D161" s="25" t="s">
        <v>45</v>
      </c>
      <c r="E161" s="30" t="s">
        <v>1434</v>
      </c>
      <c r="F161" s="31" t="s">
        <v>76</v>
      </c>
      <c r="G161" s="32">
        <v>45</v>
      </c>
      <c r="H161" s="33">
        <v>0</v>
      </c>
      <c r="I161" s="34">
        <f>ROUND(ROUND(H161,2)*ROUND(G161,3),2)</f>
      </c>
      <c r="O161">
        <f>(I161*21)/100</f>
      </c>
      <c r="P161" t="s">
        <v>22</v>
      </c>
    </row>
    <row r="162" spans="1:5" ht="12.75">
      <c r="A162" s="35" t="s">
        <v>48</v>
      </c>
      <c r="E162" s="36" t="s">
        <v>45</v>
      </c>
    </row>
    <row r="163" spans="1:5" ht="12.75">
      <c r="A163" s="37" t="s">
        <v>49</v>
      </c>
      <c r="E163" s="38" t="s">
        <v>45</v>
      </c>
    </row>
    <row r="164" spans="1:5" ht="12.75">
      <c r="A164" t="s">
        <v>50</v>
      </c>
      <c r="E164" s="36" t="s">
        <v>45</v>
      </c>
    </row>
    <row r="165" spans="1:16" ht="12.75">
      <c r="A165" s="25" t="s">
        <v>43</v>
      </c>
      <c r="B165" s="29" t="s">
        <v>462</v>
      </c>
      <c r="C165" s="29" t="s">
        <v>1435</v>
      </c>
      <c r="D165" s="25" t="s">
        <v>45</v>
      </c>
      <c r="E165" s="30" t="s">
        <v>1436</v>
      </c>
      <c r="F165" s="31" t="s">
        <v>76</v>
      </c>
      <c r="G165" s="32">
        <v>67</v>
      </c>
      <c r="H165" s="33">
        <v>0</v>
      </c>
      <c r="I165" s="34">
        <f>ROUND(ROUND(H165,2)*ROUND(G165,3),2)</f>
      </c>
      <c r="O165">
        <f>(I165*21)/100</f>
      </c>
      <c r="P165" t="s">
        <v>22</v>
      </c>
    </row>
    <row r="166" spans="1:5" ht="12.75">
      <c r="A166" s="35" t="s">
        <v>48</v>
      </c>
      <c r="E166" s="36" t="s">
        <v>45</v>
      </c>
    </row>
    <row r="167" spans="1:5" ht="12.75">
      <c r="A167" s="37" t="s">
        <v>49</v>
      </c>
      <c r="E167" s="38" t="s">
        <v>45</v>
      </c>
    </row>
    <row r="168" spans="1:5" ht="12.75">
      <c r="A168" t="s">
        <v>50</v>
      </c>
      <c r="E168" s="36" t="s">
        <v>45</v>
      </c>
    </row>
    <row r="169" spans="1:16" ht="12.75">
      <c r="A169" s="25" t="s">
        <v>43</v>
      </c>
      <c r="B169" s="29" t="s">
        <v>485</v>
      </c>
      <c r="C169" s="29" t="s">
        <v>1437</v>
      </c>
      <c r="D169" s="25" t="s">
        <v>45</v>
      </c>
      <c r="E169" s="30" t="s">
        <v>1438</v>
      </c>
      <c r="F169" s="31" t="s">
        <v>76</v>
      </c>
      <c r="G169" s="32">
        <v>105</v>
      </c>
      <c r="H169" s="33">
        <v>0</v>
      </c>
      <c r="I169" s="34">
        <f>ROUND(ROUND(H169,2)*ROUND(G169,3),2)</f>
      </c>
      <c r="O169">
        <f>(I169*21)/100</f>
      </c>
      <c r="P169" t="s">
        <v>22</v>
      </c>
    </row>
    <row r="170" spans="1:5" ht="12.75">
      <c r="A170" s="35" t="s">
        <v>48</v>
      </c>
      <c r="E170" s="36" t="s">
        <v>45</v>
      </c>
    </row>
    <row r="171" spans="1:5" ht="12.75">
      <c r="A171" s="37" t="s">
        <v>49</v>
      </c>
      <c r="E171" s="38" t="s">
        <v>45</v>
      </c>
    </row>
    <row r="172" spans="1:5" ht="12.75">
      <c r="A172" t="s">
        <v>50</v>
      </c>
      <c r="E172" s="36" t="s">
        <v>45</v>
      </c>
    </row>
    <row r="173" spans="1:16" ht="12.75">
      <c r="A173" s="25" t="s">
        <v>43</v>
      </c>
      <c r="B173" s="29" t="s">
        <v>494</v>
      </c>
      <c r="C173" s="29" t="s">
        <v>1439</v>
      </c>
      <c r="D173" s="25" t="s">
        <v>45</v>
      </c>
      <c r="E173" s="30" t="s">
        <v>1440</v>
      </c>
      <c r="F173" s="31" t="s">
        <v>76</v>
      </c>
      <c r="G173" s="32">
        <v>156</v>
      </c>
      <c r="H173" s="33">
        <v>0</v>
      </c>
      <c r="I173" s="34">
        <f>ROUND(ROUND(H173,2)*ROUND(G173,3),2)</f>
      </c>
      <c r="O173">
        <f>(I173*21)/100</f>
      </c>
      <c r="P173" t="s">
        <v>22</v>
      </c>
    </row>
    <row r="174" spans="1:5" ht="12.75">
      <c r="A174" s="35" t="s">
        <v>48</v>
      </c>
      <c r="E174" s="36" t="s">
        <v>45</v>
      </c>
    </row>
    <row r="175" spans="1:5" ht="12.75">
      <c r="A175" s="37" t="s">
        <v>49</v>
      </c>
      <c r="E175" s="38" t="s">
        <v>45</v>
      </c>
    </row>
    <row r="176" spans="1:5" ht="12.75">
      <c r="A176" t="s">
        <v>50</v>
      </c>
      <c r="E176" s="36" t="s">
        <v>45</v>
      </c>
    </row>
    <row r="177" spans="1:16" ht="12.75">
      <c r="A177" s="25" t="s">
        <v>43</v>
      </c>
      <c r="B177" s="29" t="s">
        <v>500</v>
      </c>
      <c r="C177" s="29" t="s">
        <v>1441</v>
      </c>
      <c r="D177" s="25" t="s">
        <v>45</v>
      </c>
      <c r="E177" s="30" t="s">
        <v>1442</v>
      </c>
      <c r="F177" s="31" t="s">
        <v>76</v>
      </c>
      <c r="G177" s="32">
        <v>110</v>
      </c>
      <c r="H177" s="33">
        <v>0</v>
      </c>
      <c r="I177" s="34">
        <f>ROUND(ROUND(H177,2)*ROUND(G177,3),2)</f>
      </c>
      <c r="O177">
        <f>(I177*21)/100</f>
      </c>
      <c r="P177" t="s">
        <v>22</v>
      </c>
    </row>
    <row r="178" spans="1:5" ht="12.75">
      <c r="A178" s="35" t="s">
        <v>48</v>
      </c>
      <c r="E178" s="36" t="s">
        <v>45</v>
      </c>
    </row>
    <row r="179" spans="1:5" ht="12.75">
      <c r="A179" s="37" t="s">
        <v>49</v>
      </c>
      <c r="E179" s="38" t="s">
        <v>45</v>
      </c>
    </row>
    <row r="180" spans="1:5" ht="12.75">
      <c r="A180" t="s">
        <v>50</v>
      </c>
      <c r="E180" s="36" t="s">
        <v>45</v>
      </c>
    </row>
    <row r="181" spans="1:16" ht="12.75">
      <c r="A181" s="25" t="s">
        <v>43</v>
      </c>
      <c r="B181" s="29" t="s">
        <v>506</v>
      </c>
      <c r="C181" s="29" t="s">
        <v>1443</v>
      </c>
      <c r="D181" s="25" t="s">
        <v>45</v>
      </c>
      <c r="E181" s="30" t="s">
        <v>1444</v>
      </c>
      <c r="F181" s="31" t="s">
        <v>76</v>
      </c>
      <c r="G181" s="32">
        <v>65</v>
      </c>
      <c r="H181" s="33">
        <v>0</v>
      </c>
      <c r="I181" s="34">
        <f>ROUND(ROUND(H181,2)*ROUND(G181,3),2)</f>
      </c>
      <c r="O181">
        <f>(I181*21)/100</f>
      </c>
      <c r="P181" t="s">
        <v>22</v>
      </c>
    </row>
    <row r="182" spans="1:5" ht="12.75">
      <c r="A182" s="35" t="s">
        <v>48</v>
      </c>
      <c r="E182" s="36" t="s">
        <v>45</v>
      </c>
    </row>
    <row r="183" spans="1:5" ht="12.75">
      <c r="A183" s="37" t="s">
        <v>49</v>
      </c>
      <c r="E183" s="38" t="s">
        <v>45</v>
      </c>
    </row>
    <row r="184" spans="1:5" ht="12.75">
      <c r="A184" t="s">
        <v>50</v>
      </c>
      <c r="E184" s="36" t="s">
        <v>45</v>
      </c>
    </row>
    <row r="185" spans="1:16" ht="12.75">
      <c r="A185" s="25" t="s">
        <v>43</v>
      </c>
      <c r="B185" s="29" t="s">
        <v>553</v>
      </c>
      <c r="C185" s="29" t="s">
        <v>1445</v>
      </c>
      <c r="D185" s="25" t="s">
        <v>45</v>
      </c>
      <c r="E185" s="30" t="s">
        <v>1446</v>
      </c>
      <c r="F185" s="31" t="s">
        <v>76</v>
      </c>
      <c r="G185" s="32">
        <v>20</v>
      </c>
      <c r="H185" s="33">
        <v>0</v>
      </c>
      <c r="I185" s="34">
        <f>ROUND(ROUND(H185,2)*ROUND(G185,3),2)</f>
      </c>
      <c r="O185">
        <f>(I185*21)/100</f>
      </c>
      <c r="P185" t="s">
        <v>22</v>
      </c>
    </row>
    <row r="186" spans="1:5" ht="12.75">
      <c r="A186" s="35" t="s">
        <v>48</v>
      </c>
      <c r="E186" s="36" t="s">
        <v>45</v>
      </c>
    </row>
    <row r="187" spans="1:5" ht="12.75">
      <c r="A187" s="37" t="s">
        <v>49</v>
      </c>
      <c r="E187" s="38" t="s">
        <v>45</v>
      </c>
    </row>
    <row r="188" spans="1:5" ht="12.75">
      <c r="A188" t="s">
        <v>50</v>
      </c>
      <c r="E188" s="36" t="s">
        <v>45</v>
      </c>
    </row>
    <row r="189" spans="1:16" ht="12.75">
      <c r="A189" s="25" t="s">
        <v>43</v>
      </c>
      <c r="B189" s="29" t="s">
        <v>620</v>
      </c>
      <c r="C189" s="29" t="s">
        <v>1447</v>
      </c>
      <c r="D189" s="25" t="s">
        <v>45</v>
      </c>
      <c r="E189" s="30" t="s">
        <v>1448</v>
      </c>
      <c r="F189" s="31" t="s">
        <v>61</v>
      </c>
      <c r="G189" s="32">
        <v>2</v>
      </c>
      <c r="H189" s="33">
        <v>0</v>
      </c>
      <c r="I189" s="34">
        <f>ROUND(ROUND(H189,2)*ROUND(G189,3),2)</f>
      </c>
      <c r="O189">
        <f>(I189*21)/100</f>
      </c>
      <c r="P189" t="s">
        <v>22</v>
      </c>
    </row>
    <row r="190" spans="1:5" ht="12.75">
      <c r="A190" s="35" t="s">
        <v>48</v>
      </c>
      <c r="E190" s="36" t="s">
        <v>45</v>
      </c>
    </row>
    <row r="191" spans="1:5" ht="12.75">
      <c r="A191" s="37" t="s">
        <v>49</v>
      </c>
      <c r="E191" s="38" t="s">
        <v>45</v>
      </c>
    </row>
    <row r="192" spans="1:5" ht="12.75">
      <c r="A192" t="s">
        <v>50</v>
      </c>
      <c r="E192" s="36" t="s">
        <v>45</v>
      </c>
    </row>
    <row r="193" spans="1:16" ht="12.75">
      <c r="A193" s="25" t="s">
        <v>43</v>
      </c>
      <c r="B193" s="29" t="s">
        <v>593</v>
      </c>
      <c r="C193" s="29" t="s">
        <v>1449</v>
      </c>
      <c r="D193" s="25" t="s">
        <v>45</v>
      </c>
      <c r="E193" s="30" t="s">
        <v>1450</v>
      </c>
      <c r="F193" s="31" t="s">
        <v>61</v>
      </c>
      <c r="G193" s="32">
        <v>2</v>
      </c>
      <c r="H193" s="33">
        <v>0</v>
      </c>
      <c r="I193" s="34">
        <f>ROUND(ROUND(H193,2)*ROUND(G193,3),2)</f>
      </c>
      <c r="O193">
        <f>(I193*21)/100</f>
      </c>
      <c r="P193" t="s">
        <v>22</v>
      </c>
    </row>
    <row r="194" spans="1:5" ht="12.75">
      <c r="A194" s="35" t="s">
        <v>48</v>
      </c>
      <c r="E194" s="36" t="s">
        <v>45</v>
      </c>
    </row>
    <row r="195" spans="1:5" ht="12.75">
      <c r="A195" s="37" t="s">
        <v>49</v>
      </c>
      <c r="E195" s="38" t="s">
        <v>45</v>
      </c>
    </row>
    <row r="196" spans="1:5" ht="12.75">
      <c r="A196" t="s">
        <v>50</v>
      </c>
      <c r="E196" s="36" t="s">
        <v>45</v>
      </c>
    </row>
    <row r="197" spans="1:16" ht="12.75">
      <c r="A197" s="25" t="s">
        <v>43</v>
      </c>
      <c r="B197" s="29" t="s">
        <v>602</v>
      </c>
      <c r="C197" s="29" t="s">
        <v>1451</v>
      </c>
      <c r="D197" s="25" t="s">
        <v>45</v>
      </c>
      <c r="E197" s="30" t="s">
        <v>1452</v>
      </c>
      <c r="F197" s="31" t="s">
        <v>61</v>
      </c>
      <c r="G197" s="32">
        <v>2</v>
      </c>
      <c r="H197" s="33">
        <v>0</v>
      </c>
      <c r="I197" s="34">
        <f>ROUND(ROUND(H197,2)*ROUND(G197,3),2)</f>
      </c>
      <c r="O197">
        <f>(I197*21)/100</f>
      </c>
      <c r="P197" t="s">
        <v>22</v>
      </c>
    </row>
    <row r="198" spans="1:5" ht="12.75">
      <c r="A198" s="35" t="s">
        <v>48</v>
      </c>
      <c r="E198" s="36" t="s">
        <v>45</v>
      </c>
    </row>
    <row r="199" spans="1:5" ht="12.75">
      <c r="A199" s="37" t="s">
        <v>49</v>
      </c>
      <c r="E199" s="38" t="s">
        <v>45</v>
      </c>
    </row>
    <row r="200" spans="1:5" ht="12.75">
      <c r="A200" t="s">
        <v>50</v>
      </c>
      <c r="E200" s="36" t="s">
        <v>45</v>
      </c>
    </row>
    <row r="201" spans="1:16" ht="12.75">
      <c r="A201" s="25" t="s">
        <v>43</v>
      </c>
      <c r="B201" s="29" t="s">
        <v>641</v>
      </c>
      <c r="C201" s="29" t="s">
        <v>1453</v>
      </c>
      <c r="D201" s="25" t="s">
        <v>45</v>
      </c>
      <c r="E201" s="30" t="s">
        <v>1454</v>
      </c>
      <c r="F201" s="31" t="s">
        <v>61</v>
      </c>
      <c r="G201" s="32">
        <v>2</v>
      </c>
      <c r="H201" s="33">
        <v>0</v>
      </c>
      <c r="I201" s="34">
        <f>ROUND(ROUND(H201,2)*ROUND(G201,3),2)</f>
      </c>
      <c r="O201">
        <f>(I201*21)/100</f>
      </c>
      <c r="P201" t="s">
        <v>22</v>
      </c>
    </row>
    <row r="202" spans="1:5" ht="12.75">
      <c r="A202" s="35" t="s">
        <v>48</v>
      </c>
      <c r="E202" s="36" t="s">
        <v>45</v>
      </c>
    </row>
    <row r="203" spans="1:5" ht="12.75">
      <c r="A203" s="37" t="s">
        <v>49</v>
      </c>
      <c r="E203" s="38" t="s">
        <v>45</v>
      </c>
    </row>
    <row r="204" spans="1:5" ht="12.75">
      <c r="A204" t="s">
        <v>50</v>
      </c>
      <c r="E204" s="36" t="s">
        <v>45</v>
      </c>
    </row>
    <row r="205" spans="1:16" ht="12.75">
      <c r="A205" s="25" t="s">
        <v>43</v>
      </c>
      <c r="B205" s="29" t="s">
        <v>645</v>
      </c>
      <c r="C205" s="29" t="s">
        <v>1455</v>
      </c>
      <c r="D205" s="25" t="s">
        <v>45</v>
      </c>
      <c r="E205" s="30" t="s">
        <v>1456</v>
      </c>
      <c r="F205" s="31" t="s">
        <v>61</v>
      </c>
      <c r="G205" s="32">
        <v>2</v>
      </c>
      <c r="H205" s="33">
        <v>0</v>
      </c>
      <c r="I205" s="34">
        <f>ROUND(ROUND(H205,2)*ROUND(G205,3),2)</f>
      </c>
      <c r="O205">
        <f>(I205*21)/100</f>
      </c>
      <c r="P205" t="s">
        <v>22</v>
      </c>
    </row>
    <row r="206" spans="1:5" ht="12.75">
      <c r="A206" s="35" t="s">
        <v>48</v>
      </c>
      <c r="E206" s="36" t="s">
        <v>45</v>
      </c>
    </row>
    <row r="207" spans="1:5" ht="12.75">
      <c r="A207" s="37" t="s">
        <v>49</v>
      </c>
      <c r="E207" s="38" t="s">
        <v>45</v>
      </c>
    </row>
    <row r="208" spans="1:5" ht="12.75">
      <c r="A208" t="s">
        <v>50</v>
      </c>
      <c r="E208" s="36" t="s">
        <v>45</v>
      </c>
    </row>
    <row r="209" spans="1:16" ht="12.75">
      <c r="A209" s="25" t="s">
        <v>43</v>
      </c>
      <c r="B209" s="29" t="s">
        <v>585</v>
      </c>
      <c r="C209" s="29" t="s">
        <v>1457</v>
      </c>
      <c r="D209" s="25" t="s">
        <v>45</v>
      </c>
      <c r="E209" s="30" t="s">
        <v>1458</v>
      </c>
      <c r="F209" s="31" t="s">
        <v>61</v>
      </c>
      <c r="G209" s="32">
        <v>4</v>
      </c>
      <c r="H209" s="33">
        <v>0</v>
      </c>
      <c r="I209" s="34">
        <f>ROUND(ROUND(H209,2)*ROUND(G209,3),2)</f>
      </c>
      <c r="O209">
        <f>(I209*21)/100</f>
      </c>
      <c r="P209" t="s">
        <v>22</v>
      </c>
    </row>
    <row r="210" spans="1:5" ht="12.75">
      <c r="A210" s="35" t="s">
        <v>48</v>
      </c>
      <c r="E210" s="36" t="s">
        <v>45</v>
      </c>
    </row>
    <row r="211" spans="1:5" ht="12.75">
      <c r="A211" s="37" t="s">
        <v>49</v>
      </c>
      <c r="E211" s="38" t="s">
        <v>45</v>
      </c>
    </row>
    <row r="212" spans="1:5" ht="12.75">
      <c r="A212" t="s">
        <v>50</v>
      </c>
      <c r="E212" s="36" t="s">
        <v>45</v>
      </c>
    </row>
    <row r="213" spans="1:16" ht="12.75">
      <c r="A213" s="25" t="s">
        <v>43</v>
      </c>
      <c r="B213" s="29" t="s">
        <v>324</v>
      </c>
      <c r="C213" s="29" t="s">
        <v>1459</v>
      </c>
      <c r="D213" s="25" t="s">
        <v>45</v>
      </c>
      <c r="E213" s="30" t="s">
        <v>1460</v>
      </c>
      <c r="F213" s="31" t="s">
        <v>76</v>
      </c>
      <c r="G213" s="32">
        <v>28</v>
      </c>
      <c r="H213" s="33">
        <v>0</v>
      </c>
      <c r="I213" s="34">
        <f>ROUND(ROUND(H213,2)*ROUND(G213,3),2)</f>
      </c>
      <c r="O213">
        <f>(I213*21)/100</f>
      </c>
      <c r="P213" t="s">
        <v>22</v>
      </c>
    </row>
    <row r="214" spans="1:5" ht="12.75">
      <c r="A214" s="35" t="s">
        <v>48</v>
      </c>
      <c r="E214" s="36" t="s">
        <v>45</v>
      </c>
    </row>
    <row r="215" spans="1:5" ht="12.75">
      <c r="A215" s="37" t="s">
        <v>49</v>
      </c>
      <c r="E215" s="38" t="s">
        <v>45</v>
      </c>
    </row>
    <row r="216" spans="1:5" ht="12.75">
      <c r="A216" t="s">
        <v>50</v>
      </c>
      <c r="E216" s="36" t="s">
        <v>45</v>
      </c>
    </row>
    <row r="217" spans="1:16" ht="12.75">
      <c r="A217" s="25" t="s">
        <v>43</v>
      </c>
      <c r="B217" s="29" t="s">
        <v>278</v>
      </c>
      <c r="C217" s="29" t="s">
        <v>1461</v>
      </c>
      <c r="D217" s="25" t="s">
        <v>45</v>
      </c>
      <c r="E217" s="30" t="s">
        <v>1462</v>
      </c>
      <c r="F217" s="31" t="s">
        <v>76</v>
      </c>
      <c r="G217" s="32">
        <v>24</v>
      </c>
      <c r="H217" s="33">
        <v>0</v>
      </c>
      <c r="I217" s="34">
        <f>ROUND(ROUND(H217,2)*ROUND(G217,3),2)</f>
      </c>
      <c r="O217">
        <f>(I217*21)/100</f>
      </c>
      <c r="P217" t="s">
        <v>22</v>
      </c>
    </row>
    <row r="218" spans="1:5" ht="12.75">
      <c r="A218" s="35" t="s">
        <v>48</v>
      </c>
      <c r="E218" s="36" t="s">
        <v>45</v>
      </c>
    </row>
    <row r="219" spans="1:5" ht="12.75">
      <c r="A219" s="37" t="s">
        <v>49</v>
      </c>
      <c r="E219" s="38" t="s">
        <v>45</v>
      </c>
    </row>
    <row r="220" spans="1:5" ht="12.75">
      <c r="A220" t="s">
        <v>50</v>
      </c>
      <c r="E220" s="36" t="s">
        <v>45</v>
      </c>
    </row>
    <row r="221" spans="1:16" ht="12.75">
      <c r="A221" s="25" t="s">
        <v>43</v>
      </c>
      <c r="B221" s="29" t="s">
        <v>288</v>
      </c>
      <c r="C221" s="29" t="s">
        <v>1463</v>
      </c>
      <c r="D221" s="25" t="s">
        <v>45</v>
      </c>
      <c r="E221" s="30" t="s">
        <v>1464</v>
      </c>
      <c r="F221" s="31" t="s">
        <v>76</v>
      </c>
      <c r="G221" s="32">
        <v>177</v>
      </c>
      <c r="H221" s="33">
        <v>0</v>
      </c>
      <c r="I221" s="34">
        <f>ROUND(ROUND(H221,2)*ROUND(G221,3),2)</f>
      </c>
      <c r="O221">
        <f>(I221*21)/100</f>
      </c>
      <c r="P221" t="s">
        <v>22</v>
      </c>
    </row>
    <row r="222" spans="1:5" ht="12.75">
      <c r="A222" s="35" t="s">
        <v>48</v>
      </c>
      <c r="E222" s="36" t="s">
        <v>45</v>
      </c>
    </row>
    <row r="223" spans="1:5" ht="12.75">
      <c r="A223" s="37" t="s">
        <v>49</v>
      </c>
      <c r="E223" s="38" t="s">
        <v>45</v>
      </c>
    </row>
    <row r="224" spans="1:5" ht="12.75">
      <c r="A224" t="s">
        <v>50</v>
      </c>
      <c r="E224" s="36" t="s">
        <v>45</v>
      </c>
    </row>
    <row r="225" spans="1:16" ht="12.75">
      <c r="A225" s="25" t="s">
        <v>43</v>
      </c>
      <c r="B225" s="29" t="s">
        <v>329</v>
      </c>
      <c r="C225" s="29" t="s">
        <v>1465</v>
      </c>
      <c r="D225" s="25" t="s">
        <v>45</v>
      </c>
      <c r="E225" s="30" t="s">
        <v>1466</v>
      </c>
      <c r="F225" s="31" t="s">
        <v>76</v>
      </c>
      <c r="G225" s="32">
        <v>220</v>
      </c>
      <c r="H225" s="33">
        <v>0</v>
      </c>
      <c r="I225" s="34">
        <f>ROUND(ROUND(H225,2)*ROUND(G225,3),2)</f>
      </c>
      <c r="O225">
        <f>(I225*21)/100</f>
      </c>
      <c r="P225" t="s">
        <v>22</v>
      </c>
    </row>
    <row r="226" spans="1:5" ht="12.75">
      <c r="A226" s="35" t="s">
        <v>48</v>
      </c>
      <c r="E226" s="36" t="s">
        <v>45</v>
      </c>
    </row>
    <row r="227" spans="1:5" ht="12.75">
      <c r="A227" s="37" t="s">
        <v>49</v>
      </c>
      <c r="E227" s="38" t="s">
        <v>45</v>
      </c>
    </row>
    <row r="228" spans="1:5" ht="12.75">
      <c r="A228" t="s">
        <v>50</v>
      </c>
      <c r="E228" s="36" t="s">
        <v>45</v>
      </c>
    </row>
    <row r="229" spans="1:16" ht="12.75">
      <c r="A229" s="25" t="s">
        <v>43</v>
      </c>
      <c r="B229" s="29" t="s">
        <v>334</v>
      </c>
      <c r="C229" s="29" t="s">
        <v>1467</v>
      </c>
      <c r="D229" s="25" t="s">
        <v>45</v>
      </c>
      <c r="E229" s="30" t="s">
        <v>1468</v>
      </c>
      <c r="F229" s="31" t="s">
        <v>76</v>
      </c>
      <c r="G229" s="32">
        <v>231</v>
      </c>
      <c r="H229" s="33">
        <v>0</v>
      </c>
      <c r="I229" s="34">
        <f>ROUND(ROUND(H229,2)*ROUND(G229,3),2)</f>
      </c>
      <c r="O229">
        <f>(I229*21)/100</f>
      </c>
      <c r="P229" t="s">
        <v>22</v>
      </c>
    </row>
    <row r="230" spans="1:5" ht="12.75">
      <c r="A230" s="35" t="s">
        <v>48</v>
      </c>
      <c r="E230" s="36" t="s">
        <v>45</v>
      </c>
    </row>
    <row r="231" spans="1:5" ht="12.75">
      <c r="A231" s="37" t="s">
        <v>49</v>
      </c>
      <c r="E231" s="38" t="s">
        <v>45</v>
      </c>
    </row>
    <row r="232" spans="1:5" ht="12.75">
      <c r="A232" t="s">
        <v>50</v>
      </c>
      <c r="E232" s="36" t="s">
        <v>45</v>
      </c>
    </row>
    <row r="233" spans="1:16" ht="12.75">
      <c r="A233" s="25" t="s">
        <v>43</v>
      </c>
      <c r="B233" s="29" t="s">
        <v>311</v>
      </c>
      <c r="C233" s="29" t="s">
        <v>1469</v>
      </c>
      <c r="D233" s="25" t="s">
        <v>45</v>
      </c>
      <c r="E233" s="30" t="s">
        <v>1470</v>
      </c>
      <c r="F233" s="31" t="s">
        <v>76</v>
      </c>
      <c r="G233" s="32">
        <v>175</v>
      </c>
      <c r="H233" s="33">
        <v>0</v>
      </c>
      <c r="I233" s="34">
        <f>ROUND(ROUND(H233,2)*ROUND(G233,3),2)</f>
      </c>
      <c r="O233">
        <f>(I233*21)/100</f>
      </c>
      <c r="P233" t="s">
        <v>22</v>
      </c>
    </row>
    <row r="234" spans="1:5" ht="12.75">
      <c r="A234" s="35" t="s">
        <v>48</v>
      </c>
      <c r="E234" s="36" t="s">
        <v>45</v>
      </c>
    </row>
    <row r="235" spans="1:5" ht="12.75">
      <c r="A235" s="37" t="s">
        <v>49</v>
      </c>
      <c r="E235" s="38" t="s">
        <v>45</v>
      </c>
    </row>
    <row r="236" spans="1:5" ht="12.75">
      <c r="A236" t="s">
        <v>50</v>
      </c>
      <c r="E236" s="36" t="s">
        <v>45</v>
      </c>
    </row>
    <row r="237" spans="1:16" ht="12.75">
      <c r="A237" s="25" t="s">
        <v>43</v>
      </c>
      <c r="B237" s="29" t="s">
        <v>320</v>
      </c>
      <c r="C237" s="29" t="s">
        <v>1471</v>
      </c>
      <c r="D237" s="25" t="s">
        <v>45</v>
      </c>
      <c r="E237" s="30" t="s">
        <v>1472</v>
      </c>
      <c r="F237" s="31" t="s">
        <v>76</v>
      </c>
      <c r="G237" s="32">
        <v>115</v>
      </c>
      <c r="H237" s="33">
        <v>0</v>
      </c>
      <c r="I237" s="34">
        <f>ROUND(ROUND(H237,2)*ROUND(G237,3),2)</f>
      </c>
      <c r="O237">
        <f>(I237*21)/100</f>
      </c>
      <c r="P237" t="s">
        <v>22</v>
      </c>
    </row>
    <row r="238" spans="1:5" ht="12.75">
      <c r="A238" s="35" t="s">
        <v>48</v>
      </c>
      <c r="E238" s="36" t="s">
        <v>45</v>
      </c>
    </row>
    <row r="239" spans="1:5" ht="12.75">
      <c r="A239" s="37" t="s">
        <v>49</v>
      </c>
      <c r="E239" s="38" t="s">
        <v>45</v>
      </c>
    </row>
    <row r="240" spans="1:5" ht="12.75">
      <c r="A240" t="s">
        <v>50</v>
      </c>
      <c r="E240" s="36" t="s">
        <v>45</v>
      </c>
    </row>
    <row r="241" spans="1:16" ht="12.75">
      <c r="A241" s="25" t="s">
        <v>43</v>
      </c>
      <c r="B241" s="29" t="s">
        <v>316</v>
      </c>
      <c r="C241" s="29" t="s">
        <v>1473</v>
      </c>
      <c r="D241" s="25" t="s">
        <v>45</v>
      </c>
      <c r="E241" s="30" t="s">
        <v>1474</v>
      </c>
      <c r="F241" s="31" t="s">
        <v>76</v>
      </c>
      <c r="G241" s="32">
        <v>65</v>
      </c>
      <c r="H241" s="33">
        <v>0</v>
      </c>
      <c r="I241" s="34">
        <f>ROUND(ROUND(H241,2)*ROUND(G241,3),2)</f>
      </c>
      <c r="O241">
        <f>(I241*21)/100</f>
      </c>
      <c r="P241" t="s">
        <v>22</v>
      </c>
    </row>
    <row r="242" spans="1:5" ht="12.75">
      <c r="A242" s="35" t="s">
        <v>48</v>
      </c>
      <c r="E242" s="36" t="s">
        <v>45</v>
      </c>
    </row>
    <row r="243" spans="1:5" ht="12.75">
      <c r="A243" s="37" t="s">
        <v>49</v>
      </c>
      <c r="E243" s="38" t="s">
        <v>45</v>
      </c>
    </row>
    <row r="244" spans="1:5" ht="12.75">
      <c r="A244" t="s">
        <v>50</v>
      </c>
      <c r="E244" s="36" t="s">
        <v>45</v>
      </c>
    </row>
    <row r="245" spans="1:16" ht="12.75">
      <c r="A245" s="25" t="s">
        <v>43</v>
      </c>
      <c r="B245" s="29" t="s">
        <v>305</v>
      </c>
      <c r="C245" s="29" t="s">
        <v>1475</v>
      </c>
      <c r="D245" s="25" t="s">
        <v>45</v>
      </c>
      <c r="E245" s="30" t="s">
        <v>1476</v>
      </c>
      <c r="F245" s="31" t="s">
        <v>76</v>
      </c>
      <c r="G245" s="32">
        <v>628</v>
      </c>
      <c r="H245" s="33">
        <v>0</v>
      </c>
      <c r="I245" s="34">
        <f>ROUND(ROUND(H245,2)*ROUND(G245,3),2)</f>
      </c>
      <c r="O245">
        <f>(I245*21)/100</f>
      </c>
      <c r="P245" t="s">
        <v>22</v>
      </c>
    </row>
    <row r="246" spans="1:5" ht="12.75">
      <c r="A246" s="35" t="s">
        <v>48</v>
      </c>
      <c r="E246" s="36" t="s">
        <v>45</v>
      </c>
    </row>
    <row r="247" spans="1:5" ht="12.75">
      <c r="A247" s="37" t="s">
        <v>49</v>
      </c>
      <c r="E247" s="38" t="s">
        <v>45</v>
      </c>
    </row>
    <row r="248" spans="1:5" ht="12.75">
      <c r="A248" t="s">
        <v>50</v>
      </c>
      <c r="E248" s="36" t="s">
        <v>45</v>
      </c>
    </row>
    <row r="249" spans="1:16" ht="12.75">
      <c r="A249" s="25" t="s">
        <v>43</v>
      </c>
      <c r="B249" s="29" t="s">
        <v>477</v>
      </c>
      <c r="C249" s="29" t="s">
        <v>1477</v>
      </c>
      <c r="D249" s="25" t="s">
        <v>45</v>
      </c>
      <c r="E249" s="30" t="s">
        <v>1478</v>
      </c>
      <c r="F249" s="31" t="s">
        <v>76</v>
      </c>
      <c r="G249" s="32">
        <v>407</v>
      </c>
      <c r="H249" s="33">
        <v>0</v>
      </c>
      <c r="I249" s="34">
        <f>ROUND(ROUND(H249,2)*ROUND(G249,3),2)</f>
      </c>
      <c r="O249">
        <f>(I249*21)/100</f>
      </c>
      <c r="P249" t="s">
        <v>22</v>
      </c>
    </row>
    <row r="250" spans="1:5" ht="12.75">
      <c r="A250" s="35" t="s">
        <v>48</v>
      </c>
      <c r="E250" s="36" t="s">
        <v>45</v>
      </c>
    </row>
    <row r="251" spans="1:5" ht="12.75">
      <c r="A251" s="37" t="s">
        <v>49</v>
      </c>
      <c r="E251" s="38" t="s">
        <v>45</v>
      </c>
    </row>
    <row r="252" spans="1:5" ht="12.75">
      <c r="A252" t="s">
        <v>50</v>
      </c>
      <c r="E252" s="36" t="s">
        <v>45</v>
      </c>
    </row>
    <row r="253" spans="1:16" ht="12.75">
      <c r="A253" s="25" t="s">
        <v>43</v>
      </c>
      <c r="B253" s="29" t="s">
        <v>560</v>
      </c>
      <c r="C253" s="29" t="s">
        <v>1479</v>
      </c>
      <c r="D253" s="25" t="s">
        <v>45</v>
      </c>
      <c r="E253" s="30" t="s">
        <v>1480</v>
      </c>
      <c r="F253" s="31" t="s">
        <v>61</v>
      </c>
      <c r="G253" s="32">
        <v>267</v>
      </c>
      <c r="H253" s="33">
        <v>0</v>
      </c>
      <c r="I253" s="34">
        <f>ROUND(ROUND(H253,2)*ROUND(G253,3),2)</f>
      </c>
      <c r="O253">
        <f>(I253*21)/100</f>
      </c>
      <c r="P253" t="s">
        <v>22</v>
      </c>
    </row>
    <row r="254" spans="1:5" ht="12.75">
      <c r="A254" s="35" t="s">
        <v>48</v>
      </c>
      <c r="E254" s="36" t="s">
        <v>45</v>
      </c>
    </row>
    <row r="255" spans="1:5" ht="12.75">
      <c r="A255" s="37" t="s">
        <v>49</v>
      </c>
      <c r="E255" s="38" t="s">
        <v>45</v>
      </c>
    </row>
    <row r="256" spans="1:5" ht="12.75">
      <c r="A256" t="s">
        <v>50</v>
      </c>
      <c r="E256" s="36" t="s">
        <v>45</v>
      </c>
    </row>
    <row r="257" spans="1:16" ht="12.75">
      <c r="A257" s="25" t="s">
        <v>43</v>
      </c>
      <c r="B257" s="29" t="s">
        <v>541</v>
      </c>
      <c r="C257" s="29" t="s">
        <v>1481</v>
      </c>
      <c r="D257" s="25" t="s">
        <v>45</v>
      </c>
      <c r="E257" s="30" t="s">
        <v>1482</v>
      </c>
      <c r="F257" s="31" t="s">
        <v>61</v>
      </c>
      <c r="G257" s="32">
        <v>4</v>
      </c>
      <c r="H257" s="33">
        <v>0</v>
      </c>
      <c r="I257" s="34">
        <f>ROUND(ROUND(H257,2)*ROUND(G257,3),2)</f>
      </c>
      <c r="O257">
        <f>(I257*21)/100</f>
      </c>
      <c r="P257" t="s">
        <v>22</v>
      </c>
    </row>
    <row r="258" spans="1:5" ht="12.75">
      <c r="A258" s="35" t="s">
        <v>48</v>
      </c>
      <c r="E258" s="36" t="s">
        <v>45</v>
      </c>
    </row>
    <row r="259" spans="1:5" ht="12.75">
      <c r="A259" s="37" t="s">
        <v>49</v>
      </c>
      <c r="E259" s="38" t="s">
        <v>45</v>
      </c>
    </row>
    <row r="260" spans="1:5" ht="12.75">
      <c r="A260" t="s">
        <v>50</v>
      </c>
      <c r="E260" s="36" t="s">
        <v>45</v>
      </c>
    </row>
    <row r="261" spans="1:16" ht="12.75">
      <c r="A261" s="25" t="s">
        <v>43</v>
      </c>
      <c r="B261" s="29" t="s">
        <v>510</v>
      </c>
      <c r="C261" s="29" t="s">
        <v>1483</v>
      </c>
      <c r="D261" s="25" t="s">
        <v>45</v>
      </c>
      <c r="E261" s="30" t="s">
        <v>1484</v>
      </c>
      <c r="F261" s="31" t="s">
        <v>61</v>
      </c>
      <c r="G261" s="32">
        <v>4</v>
      </c>
      <c r="H261" s="33">
        <v>0</v>
      </c>
      <c r="I261" s="34">
        <f>ROUND(ROUND(H261,2)*ROUND(G261,3),2)</f>
      </c>
      <c r="O261">
        <f>(I261*21)/100</f>
      </c>
      <c r="P261" t="s">
        <v>22</v>
      </c>
    </row>
    <row r="262" spans="1:5" ht="12.75">
      <c r="A262" s="35" t="s">
        <v>48</v>
      </c>
      <c r="E262" s="36" t="s">
        <v>45</v>
      </c>
    </row>
    <row r="263" spans="1:5" ht="12.75">
      <c r="A263" s="37" t="s">
        <v>49</v>
      </c>
      <c r="E263" s="38" t="s">
        <v>45</v>
      </c>
    </row>
    <row r="264" spans="1:5" ht="12.75">
      <c r="A264" t="s">
        <v>50</v>
      </c>
      <c r="E264" s="36" t="s">
        <v>45</v>
      </c>
    </row>
    <row r="265" spans="1:16" ht="12.75">
      <c r="A265" s="25" t="s">
        <v>43</v>
      </c>
      <c r="B265" s="29" t="s">
        <v>514</v>
      </c>
      <c r="C265" s="29" t="s">
        <v>1485</v>
      </c>
      <c r="D265" s="25" t="s">
        <v>45</v>
      </c>
      <c r="E265" s="30" t="s">
        <v>1486</v>
      </c>
      <c r="F265" s="31" t="s">
        <v>61</v>
      </c>
      <c r="G265" s="32">
        <v>4</v>
      </c>
      <c r="H265" s="33">
        <v>0</v>
      </c>
      <c r="I265" s="34">
        <f>ROUND(ROUND(H265,2)*ROUND(G265,3),2)</f>
      </c>
      <c r="O265">
        <f>(I265*21)/100</f>
      </c>
      <c r="P265" t="s">
        <v>22</v>
      </c>
    </row>
    <row r="266" spans="1:5" ht="12.75">
      <c r="A266" s="35" t="s">
        <v>48</v>
      </c>
      <c r="E266" s="36" t="s">
        <v>45</v>
      </c>
    </row>
    <row r="267" spans="1:5" ht="12.75">
      <c r="A267" s="37" t="s">
        <v>49</v>
      </c>
      <c r="E267" s="38" t="s">
        <v>45</v>
      </c>
    </row>
    <row r="268" spans="1:5" ht="12.75">
      <c r="A268" t="s">
        <v>50</v>
      </c>
      <c r="E268" s="36" t="s">
        <v>45</v>
      </c>
    </row>
    <row r="269" spans="1:16" ht="12.75">
      <c r="A269" s="25" t="s">
        <v>43</v>
      </c>
      <c r="B269" s="29" t="s">
        <v>518</v>
      </c>
      <c r="C269" s="29" t="s">
        <v>1487</v>
      </c>
      <c r="D269" s="25" t="s">
        <v>45</v>
      </c>
      <c r="E269" s="30" t="s">
        <v>1488</v>
      </c>
      <c r="F269" s="31" t="s">
        <v>61</v>
      </c>
      <c r="G269" s="32">
        <v>50</v>
      </c>
      <c r="H269" s="33">
        <v>0</v>
      </c>
      <c r="I269" s="34">
        <f>ROUND(ROUND(H269,2)*ROUND(G269,3),2)</f>
      </c>
      <c r="O269">
        <f>(I269*21)/100</f>
      </c>
      <c r="P269" t="s">
        <v>22</v>
      </c>
    </row>
    <row r="270" spans="1:5" ht="12.75">
      <c r="A270" s="35" t="s">
        <v>48</v>
      </c>
      <c r="E270" s="36" t="s">
        <v>45</v>
      </c>
    </row>
    <row r="271" spans="1:5" ht="12.75">
      <c r="A271" s="37" t="s">
        <v>49</v>
      </c>
      <c r="E271" s="38" t="s">
        <v>45</v>
      </c>
    </row>
    <row r="272" spans="1:5" ht="12.75">
      <c r="A272" t="s">
        <v>50</v>
      </c>
      <c r="E272" s="36" t="s">
        <v>45</v>
      </c>
    </row>
    <row r="273" spans="1:16" ht="12.75">
      <c r="A273" s="25" t="s">
        <v>43</v>
      </c>
      <c r="B273" s="29" t="s">
        <v>523</v>
      </c>
      <c r="C273" s="29" t="s">
        <v>1489</v>
      </c>
      <c r="D273" s="25" t="s">
        <v>45</v>
      </c>
      <c r="E273" s="30" t="s">
        <v>1490</v>
      </c>
      <c r="F273" s="31" t="s">
        <v>61</v>
      </c>
      <c r="G273" s="32">
        <v>10</v>
      </c>
      <c r="H273" s="33">
        <v>0</v>
      </c>
      <c r="I273" s="34">
        <f>ROUND(ROUND(H273,2)*ROUND(G273,3),2)</f>
      </c>
      <c r="O273">
        <f>(I273*21)/100</f>
      </c>
      <c r="P273" t="s">
        <v>22</v>
      </c>
    </row>
    <row r="274" spans="1:5" ht="12.75">
      <c r="A274" s="35" t="s">
        <v>48</v>
      </c>
      <c r="E274" s="36" t="s">
        <v>45</v>
      </c>
    </row>
    <row r="275" spans="1:5" ht="12.75">
      <c r="A275" s="37" t="s">
        <v>49</v>
      </c>
      <c r="E275" s="38" t="s">
        <v>45</v>
      </c>
    </row>
    <row r="276" spans="1:5" ht="12.75">
      <c r="A276" t="s">
        <v>50</v>
      </c>
      <c r="E276" s="36" t="s">
        <v>45</v>
      </c>
    </row>
    <row r="277" spans="1:16" ht="12.75">
      <c r="A277" s="25" t="s">
        <v>43</v>
      </c>
      <c r="B277" s="29" t="s">
        <v>526</v>
      </c>
      <c r="C277" s="29" t="s">
        <v>1491</v>
      </c>
      <c r="D277" s="25" t="s">
        <v>45</v>
      </c>
      <c r="E277" s="30" t="s">
        <v>1492</v>
      </c>
      <c r="F277" s="31" t="s">
        <v>61</v>
      </c>
      <c r="G277" s="32">
        <v>8</v>
      </c>
      <c r="H277" s="33">
        <v>0</v>
      </c>
      <c r="I277" s="34">
        <f>ROUND(ROUND(H277,2)*ROUND(G277,3),2)</f>
      </c>
      <c r="O277">
        <f>(I277*21)/100</f>
      </c>
      <c r="P277" t="s">
        <v>22</v>
      </c>
    </row>
    <row r="278" spans="1:5" ht="12.75">
      <c r="A278" s="35" t="s">
        <v>48</v>
      </c>
      <c r="E278" s="36" t="s">
        <v>45</v>
      </c>
    </row>
    <row r="279" spans="1:5" ht="12.75">
      <c r="A279" s="37" t="s">
        <v>49</v>
      </c>
      <c r="E279" s="38" t="s">
        <v>45</v>
      </c>
    </row>
    <row r="280" spans="1:5" ht="12.75">
      <c r="A280" t="s">
        <v>50</v>
      </c>
      <c r="E280" s="36" t="s">
        <v>45</v>
      </c>
    </row>
    <row r="281" spans="1:16" ht="12.75">
      <c r="A281" s="25" t="s">
        <v>43</v>
      </c>
      <c r="B281" s="29" t="s">
        <v>530</v>
      </c>
      <c r="C281" s="29" t="s">
        <v>78</v>
      </c>
      <c r="D281" s="25" t="s">
        <v>45</v>
      </c>
      <c r="E281" s="30" t="s">
        <v>1493</v>
      </c>
      <c r="F281" s="31" t="s">
        <v>61</v>
      </c>
      <c r="G281" s="32">
        <v>4</v>
      </c>
      <c r="H281" s="33">
        <v>0</v>
      </c>
      <c r="I281" s="34">
        <f>ROUND(ROUND(H281,2)*ROUND(G281,3),2)</f>
      </c>
      <c r="O281">
        <f>(I281*21)/100</f>
      </c>
      <c r="P281" t="s">
        <v>22</v>
      </c>
    </row>
    <row r="282" spans="1:5" ht="12.75">
      <c r="A282" s="35" t="s">
        <v>48</v>
      </c>
      <c r="E282" s="36" t="s">
        <v>45</v>
      </c>
    </row>
    <row r="283" spans="1:5" ht="12.75">
      <c r="A283" s="37" t="s">
        <v>49</v>
      </c>
      <c r="E283" s="38" t="s">
        <v>45</v>
      </c>
    </row>
    <row r="284" spans="1:5" ht="12.75">
      <c r="A284" t="s">
        <v>50</v>
      </c>
      <c r="E284" s="36" t="s">
        <v>45</v>
      </c>
    </row>
    <row r="285" spans="1:16" ht="12.75">
      <c r="A285" s="25" t="s">
        <v>43</v>
      </c>
      <c r="B285" s="29" t="s">
        <v>533</v>
      </c>
      <c r="C285" s="29" t="s">
        <v>1494</v>
      </c>
      <c r="D285" s="25" t="s">
        <v>45</v>
      </c>
      <c r="E285" s="30" t="s">
        <v>1495</v>
      </c>
      <c r="F285" s="31" t="s">
        <v>61</v>
      </c>
      <c r="G285" s="32">
        <v>2</v>
      </c>
      <c r="H285" s="33">
        <v>0</v>
      </c>
      <c r="I285" s="34">
        <f>ROUND(ROUND(H285,2)*ROUND(G285,3),2)</f>
      </c>
      <c r="O285">
        <f>(I285*21)/100</f>
      </c>
      <c r="P285" t="s">
        <v>22</v>
      </c>
    </row>
    <row r="286" spans="1:5" ht="12.75">
      <c r="A286" s="35" t="s">
        <v>48</v>
      </c>
      <c r="E286" s="36" t="s">
        <v>45</v>
      </c>
    </row>
    <row r="287" spans="1:5" ht="12.75">
      <c r="A287" s="37" t="s">
        <v>49</v>
      </c>
      <c r="E287" s="38" t="s">
        <v>45</v>
      </c>
    </row>
    <row r="288" spans="1:5" ht="12.75">
      <c r="A288" t="s">
        <v>50</v>
      </c>
      <c r="E288" s="36" t="s">
        <v>45</v>
      </c>
    </row>
    <row r="289" spans="1:16" ht="12.75">
      <c r="A289" s="25" t="s">
        <v>43</v>
      </c>
      <c r="B289" s="29" t="s">
        <v>537</v>
      </c>
      <c r="C289" s="29" t="s">
        <v>1496</v>
      </c>
      <c r="D289" s="25" t="s">
        <v>45</v>
      </c>
      <c r="E289" s="30" t="s">
        <v>1497</v>
      </c>
      <c r="F289" s="31" t="s">
        <v>61</v>
      </c>
      <c r="G289" s="32">
        <v>2</v>
      </c>
      <c r="H289" s="33">
        <v>0</v>
      </c>
      <c r="I289" s="34">
        <f>ROUND(ROUND(H289,2)*ROUND(G289,3),2)</f>
      </c>
      <c r="O289">
        <f>(I289*21)/100</f>
      </c>
      <c r="P289" t="s">
        <v>22</v>
      </c>
    </row>
    <row r="290" spans="1:5" ht="12.75">
      <c r="A290" s="35" t="s">
        <v>48</v>
      </c>
      <c r="E290" s="36" t="s">
        <v>45</v>
      </c>
    </row>
    <row r="291" spans="1:5" ht="12.75">
      <c r="A291" s="37" t="s">
        <v>49</v>
      </c>
      <c r="E291" s="38" t="s">
        <v>45</v>
      </c>
    </row>
    <row r="292" spans="1:5" ht="12.75">
      <c r="A292" t="s">
        <v>50</v>
      </c>
      <c r="E292" s="36" t="s">
        <v>45</v>
      </c>
    </row>
    <row r="293" spans="1:16" ht="12.75">
      <c r="A293" s="25" t="s">
        <v>43</v>
      </c>
      <c r="B293" s="29" t="s">
        <v>545</v>
      </c>
      <c r="C293" s="29" t="s">
        <v>1498</v>
      </c>
      <c r="D293" s="25" t="s">
        <v>45</v>
      </c>
      <c r="E293" s="30" t="s">
        <v>1499</v>
      </c>
      <c r="F293" s="31" t="s">
        <v>61</v>
      </c>
      <c r="G293" s="32">
        <v>2</v>
      </c>
      <c r="H293" s="33">
        <v>0</v>
      </c>
      <c r="I293" s="34">
        <f>ROUND(ROUND(H293,2)*ROUND(G293,3),2)</f>
      </c>
      <c r="O293">
        <f>(I293*21)/100</f>
      </c>
      <c r="P293" t="s">
        <v>22</v>
      </c>
    </row>
    <row r="294" spans="1:5" ht="12.75">
      <c r="A294" s="35" t="s">
        <v>48</v>
      </c>
      <c r="E294" s="36" t="s">
        <v>45</v>
      </c>
    </row>
    <row r="295" spans="1:5" ht="12.75">
      <c r="A295" s="37" t="s">
        <v>49</v>
      </c>
      <c r="E295" s="38" t="s">
        <v>45</v>
      </c>
    </row>
    <row r="296" spans="1:5" ht="12.75">
      <c r="A296" t="s">
        <v>50</v>
      </c>
      <c r="E296" s="36" t="s">
        <v>45</v>
      </c>
    </row>
    <row r="297" spans="1:16" ht="12.75">
      <c r="A297" s="25" t="s">
        <v>43</v>
      </c>
      <c r="B297" s="29" t="s">
        <v>565</v>
      </c>
      <c r="C297" s="29" t="s">
        <v>1500</v>
      </c>
      <c r="D297" s="25" t="s">
        <v>45</v>
      </c>
      <c r="E297" s="30" t="s">
        <v>1501</v>
      </c>
      <c r="F297" s="31" t="s">
        <v>61</v>
      </c>
      <c r="G297" s="32">
        <v>2</v>
      </c>
      <c r="H297" s="33">
        <v>0</v>
      </c>
      <c r="I297" s="34">
        <f>ROUND(ROUND(H297,2)*ROUND(G297,3),2)</f>
      </c>
      <c r="O297">
        <f>(I297*21)/100</f>
      </c>
      <c r="P297" t="s">
        <v>22</v>
      </c>
    </row>
    <row r="298" spans="1:5" ht="12.75">
      <c r="A298" s="35" t="s">
        <v>48</v>
      </c>
      <c r="E298" s="36" t="s">
        <v>45</v>
      </c>
    </row>
    <row r="299" spans="1:5" ht="12.75">
      <c r="A299" s="37" t="s">
        <v>49</v>
      </c>
      <c r="E299" s="38" t="s">
        <v>45</v>
      </c>
    </row>
    <row r="300" spans="1:5" ht="12.75">
      <c r="A300" t="s">
        <v>50</v>
      </c>
      <c r="E300" s="36" t="s">
        <v>45</v>
      </c>
    </row>
    <row r="301" spans="1:16" ht="12.75">
      <c r="A301" s="25" t="s">
        <v>43</v>
      </c>
      <c r="B301" s="29" t="s">
        <v>580</v>
      </c>
      <c r="C301" s="29" t="s">
        <v>1502</v>
      </c>
      <c r="D301" s="25" t="s">
        <v>45</v>
      </c>
      <c r="E301" s="30" t="s">
        <v>1503</v>
      </c>
      <c r="F301" s="31" t="s">
        <v>61</v>
      </c>
      <c r="G301" s="32">
        <v>2</v>
      </c>
      <c r="H301" s="33">
        <v>0</v>
      </c>
      <c r="I301" s="34">
        <f>ROUND(ROUND(H301,2)*ROUND(G301,3),2)</f>
      </c>
      <c r="O301">
        <f>(I301*21)/100</f>
      </c>
      <c r="P301" t="s">
        <v>22</v>
      </c>
    </row>
    <row r="302" spans="1:5" ht="12.75">
      <c r="A302" s="35" t="s">
        <v>48</v>
      </c>
      <c r="E302" s="36" t="s">
        <v>45</v>
      </c>
    </row>
    <row r="303" spans="1:5" ht="12.75">
      <c r="A303" s="37" t="s">
        <v>49</v>
      </c>
      <c r="E303" s="38" t="s">
        <v>45</v>
      </c>
    </row>
    <row r="304" spans="1:5" ht="12.75">
      <c r="A304" t="s">
        <v>50</v>
      </c>
      <c r="E304" s="36" t="s">
        <v>45</v>
      </c>
    </row>
    <row r="305" spans="1:16" ht="12.75">
      <c r="A305" s="25" t="s">
        <v>43</v>
      </c>
      <c r="B305" s="29" t="s">
        <v>589</v>
      </c>
      <c r="C305" s="29" t="s">
        <v>1504</v>
      </c>
      <c r="D305" s="25" t="s">
        <v>45</v>
      </c>
      <c r="E305" s="30" t="s">
        <v>1505</v>
      </c>
      <c r="F305" s="31" t="s">
        <v>61</v>
      </c>
      <c r="G305" s="32">
        <v>4</v>
      </c>
      <c r="H305" s="33">
        <v>0</v>
      </c>
      <c r="I305" s="34">
        <f>ROUND(ROUND(H305,2)*ROUND(G305,3),2)</f>
      </c>
      <c r="O305">
        <f>(I305*21)/100</f>
      </c>
      <c r="P305" t="s">
        <v>22</v>
      </c>
    </row>
    <row r="306" spans="1:5" ht="12.75">
      <c r="A306" s="35" t="s">
        <v>48</v>
      </c>
      <c r="E306" s="36" t="s">
        <v>45</v>
      </c>
    </row>
    <row r="307" spans="1:5" ht="12.75">
      <c r="A307" s="37" t="s">
        <v>49</v>
      </c>
      <c r="E307" s="38" t="s">
        <v>45</v>
      </c>
    </row>
    <row r="308" spans="1:5" ht="12.75">
      <c r="A308" t="s">
        <v>50</v>
      </c>
      <c r="E308" s="36" t="s">
        <v>45</v>
      </c>
    </row>
    <row r="309" spans="1:16" ht="12.75">
      <c r="A309" s="25" t="s">
        <v>43</v>
      </c>
      <c r="B309" s="29" t="s">
        <v>597</v>
      </c>
      <c r="C309" s="29" t="s">
        <v>1506</v>
      </c>
      <c r="D309" s="25" t="s">
        <v>45</v>
      </c>
      <c r="E309" s="30" t="s">
        <v>1507</v>
      </c>
      <c r="F309" s="31" t="s">
        <v>61</v>
      </c>
      <c r="G309" s="32">
        <v>58</v>
      </c>
      <c r="H309" s="33">
        <v>0</v>
      </c>
      <c r="I309" s="34">
        <f>ROUND(ROUND(H309,2)*ROUND(G309,3),2)</f>
      </c>
      <c r="O309">
        <f>(I309*21)/100</f>
      </c>
      <c r="P309" t="s">
        <v>22</v>
      </c>
    </row>
    <row r="310" spans="1:5" ht="12.75">
      <c r="A310" s="35" t="s">
        <v>48</v>
      </c>
      <c r="E310" s="36" t="s">
        <v>45</v>
      </c>
    </row>
    <row r="311" spans="1:5" ht="12.75">
      <c r="A311" s="37" t="s">
        <v>49</v>
      </c>
      <c r="E311" s="38" t="s">
        <v>45</v>
      </c>
    </row>
    <row r="312" spans="1:5" ht="12.75">
      <c r="A312" t="s">
        <v>50</v>
      </c>
      <c r="E312" s="36" t="s">
        <v>45</v>
      </c>
    </row>
    <row r="313" spans="1:16" ht="12.75">
      <c r="A313" s="25" t="s">
        <v>43</v>
      </c>
      <c r="B313" s="29" t="s">
        <v>650</v>
      </c>
      <c r="C313" s="29" t="s">
        <v>1508</v>
      </c>
      <c r="D313" s="25" t="s">
        <v>45</v>
      </c>
      <c r="E313" s="30" t="s">
        <v>1509</v>
      </c>
      <c r="F313" s="31" t="s">
        <v>76</v>
      </c>
      <c r="G313" s="32">
        <v>1035</v>
      </c>
      <c r="H313" s="33">
        <v>0</v>
      </c>
      <c r="I313" s="34">
        <f>ROUND(ROUND(H313,2)*ROUND(G313,3),2)</f>
      </c>
      <c r="O313">
        <f>(I313*21)/100</f>
      </c>
      <c r="P313" t="s">
        <v>22</v>
      </c>
    </row>
    <row r="314" spans="1:5" ht="12.75">
      <c r="A314" s="35" t="s">
        <v>48</v>
      </c>
      <c r="E314" s="36" t="s">
        <v>45</v>
      </c>
    </row>
    <row r="315" spans="1:5" ht="12.75">
      <c r="A315" s="37" t="s">
        <v>49</v>
      </c>
      <c r="E315" s="38" t="s">
        <v>45</v>
      </c>
    </row>
    <row r="316" spans="1:5" ht="12.75">
      <c r="A316" t="s">
        <v>50</v>
      </c>
      <c r="E316" s="36" t="s">
        <v>45</v>
      </c>
    </row>
    <row r="317" spans="1:16" ht="12.75">
      <c r="A317" s="25" t="s">
        <v>43</v>
      </c>
      <c r="B317" s="29" t="s">
        <v>654</v>
      </c>
      <c r="C317" s="29" t="s">
        <v>1510</v>
      </c>
      <c r="D317" s="25" t="s">
        <v>45</v>
      </c>
      <c r="E317" s="30" t="s">
        <v>1511</v>
      </c>
      <c r="F317" s="31" t="s">
        <v>76</v>
      </c>
      <c r="G317" s="32">
        <v>1035</v>
      </c>
      <c r="H317" s="33">
        <v>0</v>
      </c>
      <c r="I317" s="34">
        <f>ROUND(ROUND(H317,2)*ROUND(G317,3),2)</f>
      </c>
      <c r="O317">
        <f>(I317*21)/100</f>
      </c>
      <c r="P317" t="s">
        <v>22</v>
      </c>
    </row>
    <row r="318" spans="1:5" ht="12.75">
      <c r="A318" s="35" t="s">
        <v>48</v>
      </c>
      <c r="E318" s="36" t="s">
        <v>45</v>
      </c>
    </row>
    <row r="319" spans="1:5" ht="12.75">
      <c r="A319" s="37" t="s">
        <v>49</v>
      </c>
      <c r="E319" s="38" t="s">
        <v>45</v>
      </c>
    </row>
    <row r="320" spans="1:5" ht="12.75">
      <c r="A320" t="s">
        <v>50</v>
      </c>
      <c r="E320" s="36" t="s">
        <v>45</v>
      </c>
    </row>
    <row r="321" spans="1:16" ht="12.75">
      <c r="A321" s="25" t="s">
        <v>43</v>
      </c>
      <c r="B321" s="29" t="s">
        <v>557</v>
      </c>
      <c r="C321" s="29" t="s">
        <v>1512</v>
      </c>
      <c r="D321" s="25" t="s">
        <v>45</v>
      </c>
      <c r="E321" s="30" t="s">
        <v>1513</v>
      </c>
      <c r="F321" s="31" t="s">
        <v>988</v>
      </c>
      <c r="G321" s="32">
        <v>214</v>
      </c>
      <c r="H321" s="33">
        <v>0</v>
      </c>
      <c r="I321" s="34">
        <f>ROUND(ROUND(H321,2)*ROUND(G321,3),2)</f>
      </c>
      <c r="O321">
        <f>(I321*21)/100</f>
      </c>
      <c r="P321" t="s">
        <v>22</v>
      </c>
    </row>
    <row r="322" spans="1:5" ht="12.75">
      <c r="A322" s="35" t="s">
        <v>48</v>
      </c>
      <c r="E322" s="36" t="s">
        <v>45</v>
      </c>
    </row>
    <row r="323" spans="1:5" ht="12.75">
      <c r="A323" s="37" t="s">
        <v>49</v>
      </c>
      <c r="E323" s="38" t="s">
        <v>45</v>
      </c>
    </row>
    <row r="324" spans="1:5" ht="12.75">
      <c r="A324" t="s">
        <v>50</v>
      </c>
      <c r="E324" s="36" t="s">
        <v>45</v>
      </c>
    </row>
    <row r="325" spans="1:16" ht="12.75">
      <c r="A325" s="25" t="s">
        <v>43</v>
      </c>
      <c r="B325" s="29" t="s">
        <v>569</v>
      </c>
      <c r="C325" s="29" t="s">
        <v>1514</v>
      </c>
      <c r="D325" s="25" t="s">
        <v>45</v>
      </c>
      <c r="E325" s="30" t="s">
        <v>1515</v>
      </c>
      <c r="F325" s="31" t="s">
        <v>61</v>
      </c>
      <c r="G325" s="32">
        <v>6</v>
      </c>
      <c r="H325" s="33">
        <v>0</v>
      </c>
      <c r="I325" s="34">
        <f>ROUND(ROUND(H325,2)*ROUND(G325,3),2)</f>
      </c>
      <c r="O325">
        <f>(I325*21)/100</f>
      </c>
      <c r="P325" t="s">
        <v>22</v>
      </c>
    </row>
    <row r="326" spans="1:5" ht="12.75">
      <c r="A326" s="35" t="s">
        <v>48</v>
      </c>
      <c r="E326" s="36" t="s">
        <v>45</v>
      </c>
    </row>
    <row r="327" spans="1:5" ht="12.75">
      <c r="A327" s="37" t="s">
        <v>49</v>
      </c>
      <c r="E327" s="38" t="s">
        <v>45</v>
      </c>
    </row>
    <row r="328" spans="1:5" ht="12.75">
      <c r="A328" t="s">
        <v>50</v>
      </c>
      <c r="E328" s="36" t="s">
        <v>45</v>
      </c>
    </row>
    <row r="329" spans="1:16" ht="12.75">
      <c r="A329" s="25" t="s">
        <v>43</v>
      </c>
      <c r="B329" s="29" t="s">
        <v>574</v>
      </c>
      <c r="C329" s="29" t="s">
        <v>1516</v>
      </c>
      <c r="D329" s="25" t="s">
        <v>45</v>
      </c>
      <c r="E329" s="30" t="s">
        <v>1517</v>
      </c>
      <c r="F329" s="31" t="s">
        <v>61</v>
      </c>
      <c r="G329" s="32">
        <v>1</v>
      </c>
      <c r="H329" s="33">
        <v>0</v>
      </c>
      <c r="I329" s="34">
        <f>ROUND(ROUND(H329,2)*ROUND(G329,3),2)</f>
      </c>
      <c r="O329">
        <f>(I329*21)/100</f>
      </c>
      <c r="P329" t="s">
        <v>22</v>
      </c>
    </row>
    <row r="330" spans="1:5" ht="12.75">
      <c r="A330" s="35" t="s">
        <v>48</v>
      </c>
      <c r="E330" s="36" t="s">
        <v>45</v>
      </c>
    </row>
    <row r="331" spans="1:5" ht="12.75">
      <c r="A331" s="37" t="s">
        <v>49</v>
      </c>
      <c r="E331" s="38" t="s">
        <v>45</v>
      </c>
    </row>
    <row r="332" spans="1:5" ht="12.75">
      <c r="A332" t="s">
        <v>50</v>
      </c>
      <c r="E332" s="36" t="s">
        <v>45</v>
      </c>
    </row>
    <row r="333" spans="1:16" ht="12.75">
      <c r="A333" s="25" t="s">
        <v>43</v>
      </c>
      <c r="B333" s="29" t="s">
        <v>606</v>
      </c>
      <c r="C333" s="29" t="s">
        <v>1518</v>
      </c>
      <c r="D333" s="25" t="s">
        <v>45</v>
      </c>
      <c r="E333" s="30" t="s">
        <v>1519</v>
      </c>
      <c r="F333" s="31" t="s">
        <v>92</v>
      </c>
      <c r="G333" s="32">
        <v>3.49</v>
      </c>
      <c r="H333" s="33">
        <v>0</v>
      </c>
      <c r="I333" s="34">
        <f>ROUND(ROUND(H333,2)*ROUND(G333,3),2)</f>
      </c>
      <c r="O333">
        <f>(I333*21)/100</f>
      </c>
      <c r="P333" t="s">
        <v>22</v>
      </c>
    </row>
    <row r="334" spans="1:5" ht="12.75">
      <c r="A334" s="35" t="s">
        <v>48</v>
      </c>
      <c r="E334" s="36" t="s">
        <v>45</v>
      </c>
    </row>
    <row r="335" spans="1:5" ht="12.75">
      <c r="A335" s="37" t="s">
        <v>49</v>
      </c>
      <c r="E335" s="38" t="s">
        <v>45</v>
      </c>
    </row>
    <row r="336" spans="1:5" ht="12.75">
      <c r="A336" t="s">
        <v>50</v>
      </c>
      <c r="E336" s="36" t="s">
        <v>45</v>
      </c>
    </row>
    <row r="337" spans="1:18" ht="12.75" customHeight="1">
      <c r="A337" s="6" t="s">
        <v>41</v>
      </c>
      <c r="B337" s="6"/>
      <c r="C337" s="40" t="s">
        <v>1520</v>
      </c>
      <c r="D337" s="6"/>
      <c r="E337" s="27" t="s">
        <v>1521</v>
      </c>
      <c r="F337" s="6"/>
      <c r="G337" s="6"/>
      <c r="H337" s="6"/>
      <c r="I337" s="41">
        <f>0+Q337</f>
      </c>
      <c r="O337">
        <f>0+R337</f>
      </c>
      <c r="Q337">
        <f>0+I338+I342+I346+I350+I354+I358+I362+I366+I370+I374+I378+I382+I386+I390+I394+I398+I402+I406</f>
      </c>
      <c r="R337">
        <f>0+O338+O342+O346+O350+O354+O358+O362+O366+O370+O374+O378+O382+O386+O390+O394+O398+O402+O406</f>
      </c>
    </row>
    <row r="338" spans="1:16" ht="12.75">
      <c r="A338" s="25" t="s">
        <v>43</v>
      </c>
      <c r="B338" s="29" t="s">
        <v>681</v>
      </c>
      <c r="C338" s="29" t="s">
        <v>1522</v>
      </c>
      <c r="D338" s="25" t="s">
        <v>45</v>
      </c>
      <c r="E338" s="30" t="s">
        <v>1523</v>
      </c>
      <c r="F338" s="31" t="s">
        <v>61</v>
      </c>
      <c r="G338" s="32">
        <v>27</v>
      </c>
      <c r="H338" s="33">
        <v>0</v>
      </c>
      <c r="I338" s="34">
        <f>ROUND(ROUND(H338,2)*ROUND(G338,3),2)</f>
      </c>
      <c r="O338">
        <f>(I338*21)/100</f>
      </c>
      <c r="P338" t="s">
        <v>22</v>
      </c>
    </row>
    <row r="339" spans="1:5" ht="12.75">
      <c r="A339" s="35" t="s">
        <v>48</v>
      </c>
      <c r="E339" s="36" t="s">
        <v>45</v>
      </c>
    </row>
    <row r="340" spans="1:5" ht="12.75">
      <c r="A340" s="37" t="s">
        <v>49</v>
      </c>
      <c r="E340" s="38" t="s">
        <v>45</v>
      </c>
    </row>
    <row r="341" spans="1:5" ht="12.75">
      <c r="A341" t="s">
        <v>50</v>
      </c>
      <c r="E341" s="36" t="s">
        <v>45</v>
      </c>
    </row>
    <row r="342" spans="1:16" ht="12.75">
      <c r="A342" s="25" t="s">
        <v>43</v>
      </c>
      <c r="B342" s="29" t="s">
        <v>629</v>
      </c>
      <c r="C342" s="29" t="s">
        <v>1524</v>
      </c>
      <c r="D342" s="25" t="s">
        <v>45</v>
      </c>
      <c r="E342" s="30" t="s">
        <v>1525</v>
      </c>
      <c r="F342" s="31" t="s">
        <v>61</v>
      </c>
      <c r="G342" s="32">
        <v>43</v>
      </c>
      <c r="H342" s="33">
        <v>0</v>
      </c>
      <c r="I342" s="34">
        <f>ROUND(ROUND(H342,2)*ROUND(G342,3),2)</f>
      </c>
      <c r="O342">
        <f>(I342*21)/100</f>
      </c>
      <c r="P342" t="s">
        <v>22</v>
      </c>
    </row>
    <row r="343" spans="1:5" ht="12.75">
      <c r="A343" s="35" t="s">
        <v>48</v>
      </c>
      <c r="E343" s="36" t="s">
        <v>45</v>
      </c>
    </row>
    <row r="344" spans="1:5" ht="12.75">
      <c r="A344" s="37" t="s">
        <v>49</v>
      </c>
      <c r="E344" s="38" t="s">
        <v>45</v>
      </c>
    </row>
    <row r="345" spans="1:5" ht="12.75">
      <c r="A345" t="s">
        <v>50</v>
      </c>
      <c r="E345" s="36" t="s">
        <v>45</v>
      </c>
    </row>
    <row r="346" spans="1:16" ht="12.75">
      <c r="A346" s="25" t="s">
        <v>43</v>
      </c>
      <c r="B346" s="29" t="s">
        <v>637</v>
      </c>
      <c r="C346" s="29" t="s">
        <v>1526</v>
      </c>
      <c r="D346" s="25" t="s">
        <v>45</v>
      </c>
      <c r="E346" s="30" t="s">
        <v>1527</v>
      </c>
      <c r="F346" s="31" t="s">
        <v>61</v>
      </c>
      <c r="G346" s="32">
        <v>43</v>
      </c>
      <c r="H346" s="33">
        <v>0</v>
      </c>
      <c r="I346" s="34">
        <f>ROUND(ROUND(H346,2)*ROUND(G346,3),2)</f>
      </c>
      <c r="O346">
        <f>(I346*21)/100</f>
      </c>
      <c r="P346" t="s">
        <v>22</v>
      </c>
    </row>
    <row r="347" spans="1:5" ht="12.75">
      <c r="A347" s="35" t="s">
        <v>48</v>
      </c>
      <c r="E347" s="36" t="s">
        <v>45</v>
      </c>
    </row>
    <row r="348" spans="1:5" ht="12.75">
      <c r="A348" s="37" t="s">
        <v>49</v>
      </c>
      <c r="E348" s="38" t="s">
        <v>45</v>
      </c>
    </row>
    <row r="349" spans="1:5" ht="12.75">
      <c r="A349" t="s">
        <v>50</v>
      </c>
      <c r="E349" s="36" t="s">
        <v>45</v>
      </c>
    </row>
    <row r="350" spans="1:16" ht="12.75">
      <c r="A350" s="25" t="s">
        <v>43</v>
      </c>
      <c r="B350" s="29" t="s">
        <v>694</v>
      </c>
      <c r="C350" s="29" t="s">
        <v>1528</v>
      </c>
      <c r="D350" s="25" t="s">
        <v>45</v>
      </c>
      <c r="E350" s="30" t="s">
        <v>1529</v>
      </c>
      <c r="F350" s="31" t="s">
        <v>61</v>
      </c>
      <c r="G350" s="32">
        <v>12</v>
      </c>
      <c r="H350" s="33">
        <v>0</v>
      </c>
      <c r="I350" s="34">
        <f>ROUND(ROUND(H350,2)*ROUND(G350,3),2)</f>
      </c>
      <c r="O350">
        <f>(I350*21)/100</f>
      </c>
      <c r="P350" t="s">
        <v>22</v>
      </c>
    </row>
    <row r="351" spans="1:5" ht="12.75">
      <c r="A351" s="35" t="s">
        <v>48</v>
      </c>
      <c r="E351" s="36" t="s">
        <v>45</v>
      </c>
    </row>
    <row r="352" spans="1:5" ht="12.75">
      <c r="A352" s="37" t="s">
        <v>49</v>
      </c>
      <c r="E352" s="38" t="s">
        <v>45</v>
      </c>
    </row>
    <row r="353" spans="1:5" ht="12.75">
      <c r="A353" t="s">
        <v>50</v>
      </c>
      <c r="E353" s="36" t="s">
        <v>45</v>
      </c>
    </row>
    <row r="354" spans="1:16" ht="12.75">
      <c r="A354" s="25" t="s">
        <v>43</v>
      </c>
      <c r="B354" s="29" t="s">
        <v>701</v>
      </c>
      <c r="C354" s="29" t="s">
        <v>1530</v>
      </c>
      <c r="D354" s="25" t="s">
        <v>45</v>
      </c>
      <c r="E354" s="30" t="s">
        <v>2754</v>
      </c>
      <c r="F354" s="31" t="s">
        <v>61</v>
      </c>
      <c r="G354" s="32">
        <v>12</v>
      </c>
      <c r="H354" s="33">
        <v>0</v>
      </c>
      <c r="I354" s="34">
        <f>ROUND(ROUND(H354,2)*ROUND(G354,3),2)</f>
      </c>
      <c r="O354">
        <f>(I354*21)/100</f>
      </c>
      <c r="P354" t="s">
        <v>22</v>
      </c>
    </row>
    <row r="355" spans="1:5" ht="12.75">
      <c r="A355" s="35" t="s">
        <v>48</v>
      </c>
      <c r="E355" s="36" t="s">
        <v>45</v>
      </c>
    </row>
    <row r="356" spans="1:5" ht="12.75">
      <c r="A356" s="37" t="s">
        <v>49</v>
      </c>
      <c r="E356" s="38" t="s">
        <v>45</v>
      </c>
    </row>
    <row r="357" spans="1:5" ht="12.75">
      <c r="A357" t="s">
        <v>50</v>
      </c>
      <c r="E357" s="36" t="s">
        <v>45</v>
      </c>
    </row>
    <row r="358" spans="1:16" ht="12.75">
      <c r="A358" s="25" t="s">
        <v>43</v>
      </c>
      <c r="B358" s="29" t="s">
        <v>632</v>
      </c>
      <c r="C358" s="29" t="s">
        <v>1532</v>
      </c>
      <c r="D358" s="25" t="s">
        <v>45</v>
      </c>
      <c r="E358" s="30" t="s">
        <v>1533</v>
      </c>
      <c r="F358" s="31" t="s">
        <v>988</v>
      </c>
      <c r="G358" s="32">
        <v>27</v>
      </c>
      <c r="H358" s="33">
        <v>0</v>
      </c>
      <c r="I358" s="34">
        <f>ROUND(ROUND(H358,2)*ROUND(G358,3),2)</f>
      </c>
      <c r="O358">
        <f>(I358*21)/100</f>
      </c>
      <c r="P358" t="s">
        <v>22</v>
      </c>
    </row>
    <row r="359" spans="1:5" ht="12.75">
      <c r="A359" s="35" t="s">
        <v>48</v>
      </c>
      <c r="E359" s="36" t="s">
        <v>45</v>
      </c>
    </row>
    <row r="360" spans="1:5" ht="12.75">
      <c r="A360" s="37" t="s">
        <v>49</v>
      </c>
      <c r="E360" s="38" t="s">
        <v>45</v>
      </c>
    </row>
    <row r="361" spans="1:5" ht="12.75">
      <c r="A361" t="s">
        <v>50</v>
      </c>
      <c r="E361" s="36" t="s">
        <v>45</v>
      </c>
    </row>
    <row r="362" spans="1:16" ht="12.75">
      <c r="A362" s="25" t="s">
        <v>43</v>
      </c>
      <c r="B362" s="29" t="s">
        <v>611</v>
      </c>
      <c r="C362" s="29" t="s">
        <v>1534</v>
      </c>
      <c r="D362" s="25" t="s">
        <v>45</v>
      </c>
      <c r="E362" s="30" t="s">
        <v>1535</v>
      </c>
      <c r="F362" s="31" t="s">
        <v>988</v>
      </c>
      <c r="G362" s="32">
        <v>27</v>
      </c>
      <c r="H362" s="33">
        <v>0</v>
      </c>
      <c r="I362" s="34">
        <f>ROUND(ROUND(H362,2)*ROUND(G362,3),2)</f>
      </c>
      <c r="O362">
        <f>(I362*21)/100</f>
      </c>
      <c r="P362" t="s">
        <v>22</v>
      </c>
    </row>
    <row r="363" spans="1:5" ht="12.75">
      <c r="A363" s="35" t="s">
        <v>48</v>
      </c>
      <c r="E363" s="36" t="s">
        <v>45</v>
      </c>
    </row>
    <row r="364" spans="1:5" ht="12.75">
      <c r="A364" s="37" t="s">
        <v>49</v>
      </c>
      <c r="E364" s="38" t="s">
        <v>45</v>
      </c>
    </row>
    <row r="365" spans="1:5" ht="12.75">
      <c r="A365" t="s">
        <v>50</v>
      </c>
      <c r="E365" s="36" t="s">
        <v>45</v>
      </c>
    </row>
    <row r="366" spans="1:16" ht="12.75">
      <c r="A366" s="25" t="s">
        <v>43</v>
      </c>
      <c r="B366" s="29" t="s">
        <v>657</v>
      </c>
      <c r="C366" s="29" t="s">
        <v>1536</v>
      </c>
      <c r="D366" s="25" t="s">
        <v>45</v>
      </c>
      <c r="E366" s="30" t="s">
        <v>1537</v>
      </c>
      <c r="F366" s="31" t="s">
        <v>988</v>
      </c>
      <c r="G366" s="32">
        <v>16</v>
      </c>
      <c r="H366" s="33">
        <v>0</v>
      </c>
      <c r="I366" s="34">
        <f>ROUND(ROUND(H366,2)*ROUND(G366,3),2)</f>
      </c>
      <c r="O366">
        <f>(I366*21)/100</f>
      </c>
      <c r="P366" t="s">
        <v>22</v>
      </c>
    </row>
    <row r="367" spans="1:5" ht="12.75">
      <c r="A367" s="35" t="s">
        <v>48</v>
      </c>
      <c r="E367" s="36" t="s">
        <v>45</v>
      </c>
    </row>
    <row r="368" spans="1:5" ht="12.75">
      <c r="A368" s="37" t="s">
        <v>49</v>
      </c>
      <c r="E368" s="38" t="s">
        <v>45</v>
      </c>
    </row>
    <row r="369" spans="1:5" ht="12.75">
      <c r="A369" t="s">
        <v>50</v>
      </c>
      <c r="E369" s="36" t="s">
        <v>45</v>
      </c>
    </row>
    <row r="370" spans="1:16" ht="12.75">
      <c r="A370" s="25" t="s">
        <v>43</v>
      </c>
      <c r="B370" s="29" t="s">
        <v>691</v>
      </c>
      <c r="C370" s="29" t="s">
        <v>1538</v>
      </c>
      <c r="D370" s="25" t="s">
        <v>45</v>
      </c>
      <c r="E370" s="30" t="s">
        <v>1539</v>
      </c>
      <c r="F370" s="31" t="s">
        <v>988</v>
      </c>
      <c r="G370" s="32">
        <v>13</v>
      </c>
      <c r="H370" s="33">
        <v>0</v>
      </c>
      <c r="I370" s="34">
        <f>ROUND(ROUND(H370,2)*ROUND(G370,3),2)</f>
      </c>
      <c r="O370">
        <f>(I370*21)/100</f>
      </c>
      <c r="P370" t="s">
        <v>22</v>
      </c>
    </row>
    <row r="371" spans="1:5" ht="12.75">
      <c r="A371" s="35" t="s">
        <v>48</v>
      </c>
      <c r="E371" s="36" t="s">
        <v>45</v>
      </c>
    </row>
    <row r="372" spans="1:5" ht="12.75">
      <c r="A372" s="37" t="s">
        <v>49</v>
      </c>
      <c r="E372" s="38" t="s">
        <v>45</v>
      </c>
    </row>
    <row r="373" spans="1:5" ht="12.75">
      <c r="A373" t="s">
        <v>50</v>
      </c>
      <c r="E373" s="36" t="s">
        <v>45</v>
      </c>
    </row>
    <row r="374" spans="1:16" ht="12.75">
      <c r="A374" s="25" t="s">
        <v>43</v>
      </c>
      <c r="B374" s="29" t="s">
        <v>625</v>
      </c>
      <c r="C374" s="29" t="s">
        <v>1540</v>
      </c>
      <c r="D374" s="25" t="s">
        <v>45</v>
      </c>
      <c r="E374" s="30" t="s">
        <v>1541</v>
      </c>
      <c r="F374" s="31" t="s">
        <v>988</v>
      </c>
      <c r="G374" s="32">
        <v>2</v>
      </c>
      <c r="H374" s="33">
        <v>0</v>
      </c>
      <c r="I374" s="34">
        <f>ROUND(ROUND(H374,2)*ROUND(G374,3),2)</f>
      </c>
      <c r="O374">
        <f>(I374*21)/100</f>
      </c>
      <c r="P374" t="s">
        <v>22</v>
      </c>
    </row>
    <row r="375" spans="1:5" ht="12.75">
      <c r="A375" s="35" t="s">
        <v>48</v>
      </c>
      <c r="E375" s="36" t="s">
        <v>45</v>
      </c>
    </row>
    <row r="376" spans="1:5" ht="12.75">
      <c r="A376" s="37" t="s">
        <v>49</v>
      </c>
      <c r="E376" s="38" t="s">
        <v>45</v>
      </c>
    </row>
    <row r="377" spans="1:5" ht="12.75">
      <c r="A377" t="s">
        <v>50</v>
      </c>
      <c r="E377" s="36" t="s">
        <v>45</v>
      </c>
    </row>
    <row r="378" spans="1:16" ht="12.75">
      <c r="A378" s="25" t="s">
        <v>43</v>
      </c>
      <c r="B378" s="29" t="s">
        <v>685</v>
      </c>
      <c r="C378" s="29" t="s">
        <v>1542</v>
      </c>
      <c r="D378" s="25" t="s">
        <v>45</v>
      </c>
      <c r="E378" s="30" t="s">
        <v>1543</v>
      </c>
      <c r="F378" s="31" t="s">
        <v>61</v>
      </c>
      <c r="G378" s="32">
        <v>43</v>
      </c>
      <c r="H378" s="33">
        <v>0</v>
      </c>
      <c r="I378" s="34">
        <f>ROUND(ROUND(H378,2)*ROUND(G378,3),2)</f>
      </c>
      <c r="O378">
        <f>(I378*21)/100</f>
      </c>
      <c r="P378" t="s">
        <v>22</v>
      </c>
    </row>
    <row r="379" spans="1:5" ht="12.75">
      <c r="A379" s="35" t="s">
        <v>48</v>
      </c>
      <c r="E379" s="36" t="s">
        <v>45</v>
      </c>
    </row>
    <row r="380" spans="1:5" ht="12.75">
      <c r="A380" s="37" t="s">
        <v>49</v>
      </c>
      <c r="E380" s="38" t="s">
        <v>45</v>
      </c>
    </row>
    <row r="381" spans="1:5" ht="12.75">
      <c r="A381" t="s">
        <v>50</v>
      </c>
      <c r="E381" s="36" t="s">
        <v>45</v>
      </c>
    </row>
    <row r="382" spans="1:16" ht="12.75">
      <c r="A382" s="25" t="s">
        <v>43</v>
      </c>
      <c r="B382" s="29" t="s">
        <v>677</v>
      </c>
      <c r="C382" s="29" t="s">
        <v>1544</v>
      </c>
      <c r="D382" s="25" t="s">
        <v>45</v>
      </c>
      <c r="E382" s="30" t="s">
        <v>1545</v>
      </c>
      <c r="F382" s="31" t="s">
        <v>61</v>
      </c>
      <c r="G382" s="32">
        <v>25</v>
      </c>
      <c r="H382" s="33">
        <v>0</v>
      </c>
      <c r="I382" s="34">
        <f>ROUND(ROUND(H382,2)*ROUND(G382,3),2)</f>
      </c>
      <c r="O382">
        <f>(I382*21)/100</f>
      </c>
      <c r="P382" t="s">
        <v>22</v>
      </c>
    </row>
    <row r="383" spans="1:5" ht="12.75">
      <c r="A383" s="35" t="s">
        <v>48</v>
      </c>
      <c r="E383" s="36" t="s">
        <v>45</v>
      </c>
    </row>
    <row r="384" spans="1:5" ht="12.75">
      <c r="A384" s="37" t="s">
        <v>49</v>
      </c>
      <c r="E384" s="38" t="s">
        <v>45</v>
      </c>
    </row>
    <row r="385" spans="1:5" ht="12.75">
      <c r="A385" t="s">
        <v>50</v>
      </c>
      <c r="E385" s="36" t="s">
        <v>45</v>
      </c>
    </row>
    <row r="386" spans="1:16" ht="12.75">
      <c r="A386" s="25" t="s">
        <v>43</v>
      </c>
      <c r="B386" s="29" t="s">
        <v>124</v>
      </c>
      <c r="C386" s="29" t="s">
        <v>1546</v>
      </c>
      <c r="D386" s="25" t="s">
        <v>45</v>
      </c>
      <c r="E386" s="30" t="s">
        <v>2755</v>
      </c>
      <c r="F386" s="31" t="s">
        <v>988</v>
      </c>
      <c r="G386" s="32">
        <v>13</v>
      </c>
      <c r="H386" s="33">
        <v>0</v>
      </c>
      <c r="I386" s="34">
        <f>ROUND(ROUND(H386,2)*ROUND(G386,3),2)</f>
      </c>
      <c r="O386">
        <f>(I386*21)/100</f>
      </c>
      <c r="P386" t="s">
        <v>22</v>
      </c>
    </row>
    <row r="387" spans="1:5" ht="12.75">
      <c r="A387" s="35" t="s">
        <v>48</v>
      </c>
      <c r="E387" s="36" t="s">
        <v>45</v>
      </c>
    </row>
    <row r="388" spans="1:5" ht="12.75">
      <c r="A388" s="37" t="s">
        <v>49</v>
      </c>
      <c r="E388" s="38" t="s">
        <v>45</v>
      </c>
    </row>
    <row r="389" spans="1:5" ht="12.75">
      <c r="A389" t="s">
        <v>50</v>
      </c>
      <c r="E389" s="36" t="s">
        <v>45</v>
      </c>
    </row>
    <row r="390" spans="1:16" ht="12.75">
      <c r="A390" s="25" t="s">
        <v>43</v>
      </c>
      <c r="B390" s="29" t="s">
        <v>730</v>
      </c>
      <c r="C390" s="29" t="s">
        <v>1548</v>
      </c>
      <c r="D390" s="25" t="s">
        <v>45</v>
      </c>
      <c r="E390" s="30" t="s">
        <v>2756</v>
      </c>
      <c r="F390" s="31" t="s">
        <v>988</v>
      </c>
      <c r="G390" s="32">
        <v>12</v>
      </c>
      <c r="H390" s="33">
        <v>0</v>
      </c>
      <c r="I390" s="34">
        <f>ROUND(ROUND(H390,2)*ROUND(G390,3),2)</f>
      </c>
      <c r="O390">
        <f>(I390*21)/100</f>
      </c>
      <c r="P390" t="s">
        <v>22</v>
      </c>
    </row>
    <row r="391" spans="1:5" ht="12.75">
      <c r="A391" s="35" t="s">
        <v>48</v>
      </c>
      <c r="E391" s="36" t="s">
        <v>45</v>
      </c>
    </row>
    <row r="392" spans="1:5" ht="12.75">
      <c r="A392" s="37" t="s">
        <v>49</v>
      </c>
      <c r="E392" s="38" t="s">
        <v>45</v>
      </c>
    </row>
    <row r="393" spans="1:5" ht="12.75">
      <c r="A393" t="s">
        <v>50</v>
      </c>
      <c r="E393" s="36" t="s">
        <v>45</v>
      </c>
    </row>
    <row r="394" spans="1:16" ht="12.75">
      <c r="A394" s="25" t="s">
        <v>43</v>
      </c>
      <c r="B394" s="29" t="s">
        <v>688</v>
      </c>
      <c r="C394" s="29" t="s">
        <v>1550</v>
      </c>
      <c r="D394" s="25" t="s">
        <v>45</v>
      </c>
      <c r="E394" s="30" t="s">
        <v>1551</v>
      </c>
      <c r="F394" s="31" t="s">
        <v>61</v>
      </c>
      <c r="G394" s="32">
        <v>13</v>
      </c>
      <c r="H394" s="33">
        <v>0</v>
      </c>
      <c r="I394" s="34">
        <f>ROUND(ROUND(H394,2)*ROUND(G394,3),2)</f>
      </c>
      <c r="O394">
        <f>(I394*21)/100</f>
      </c>
      <c r="P394" t="s">
        <v>22</v>
      </c>
    </row>
    <row r="395" spans="1:5" ht="12.75">
      <c r="A395" s="35" t="s">
        <v>48</v>
      </c>
      <c r="E395" s="36" t="s">
        <v>45</v>
      </c>
    </row>
    <row r="396" spans="1:5" ht="12.75">
      <c r="A396" s="37" t="s">
        <v>49</v>
      </c>
      <c r="E396" s="38" t="s">
        <v>45</v>
      </c>
    </row>
    <row r="397" spans="1:5" ht="12.75">
      <c r="A397" t="s">
        <v>50</v>
      </c>
      <c r="E397" s="36" t="s">
        <v>45</v>
      </c>
    </row>
    <row r="398" spans="1:16" ht="12.75">
      <c r="A398" s="25" t="s">
        <v>43</v>
      </c>
      <c r="B398" s="29" t="s">
        <v>698</v>
      </c>
      <c r="C398" s="29" t="s">
        <v>1552</v>
      </c>
      <c r="D398" s="25" t="s">
        <v>45</v>
      </c>
      <c r="E398" s="30" t="s">
        <v>1553</v>
      </c>
      <c r="F398" s="31" t="s">
        <v>61</v>
      </c>
      <c r="G398" s="32">
        <v>12</v>
      </c>
      <c r="H398" s="33">
        <v>0</v>
      </c>
      <c r="I398" s="34">
        <f>ROUND(ROUND(H398,2)*ROUND(G398,3),2)</f>
      </c>
      <c r="O398">
        <f>(I398*21)/100</f>
      </c>
      <c r="P398" t="s">
        <v>22</v>
      </c>
    </row>
    <row r="399" spans="1:5" ht="12.75">
      <c r="A399" s="35" t="s">
        <v>48</v>
      </c>
      <c r="E399" s="36" t="s">
        <v>45</v>
      </c>
    </row>
    <row r="400" spans="1:5" ht="12.75">
      <c r="A400" s="37" t="s">
        <v>49</v>
      </c>
      <c r="E400" s="38" t="s">
        <v>45</v>
      </c>
    </row>
    <row r="401" spans="1:5" ht="12.75">
      <c r="A401" t="s">
        <v>50</v>
      </c>
      <c r="E401" s="36" t="s">
        <v>45</v>
      </c>
    </row>
    <row r="402" spans="1:16" ht="12.75">
      <c r="A402" s="25" t="s">
        <v>43</v>
      </c>
      <c r="B402" s="29" t="s">
        <v>714</v>
      </c>
      <c r="C402" s="29" t="s">
        <v>1554</v>
      </c>
      <c r="D402" s="25" t="s">
        <v>45</v>
      </c>
      <c r="E402" s="30" t="s">
        <v>1555</v>
      </c>
      <c r="F402" s="31" t="s">
        <v>92</v>
      </c>
      <c r="G402" s="32">
        <v>2.84</v>
      </c>
      <c r="H402" s="33">
        <v>0</v>
      </c>
      <c r="I402" s="34">
        <f>ROUND(ROUND(H402,2)*ROUND(G402,3),2)</f>
      </c>
      <c r="O402">
        <f>(I402*21)/100</f>
      </c>
      <c r="P402" t="s">
        <v>22</v>
      </c>
    </row>
    <row r="403" spans="1:5" ht="12.75">
      <c r="A403" s="35" t="s">
        <v>48</v>
      </c>
      <c r="E403" s="36" t="s">
        <v>45</v>
      </c>
    </row>
    <row r="404" spans="1:5" ht="12.75">
      <c r="A404" s="37" t="s">
        <v>49</v>
      </c>
      <c r="E404" s="38" t="s">
        <v>45</v>
      </c>
    </row>
    <row r="405" spans="1:5" ht="12.75">
      <c r="A405" t="s">
        <v>50</v>
      </c>
      <c r="E405" s="36" t="s">
        <v>45</v>
      </c>
    </row>
    <row r="406" spans="1:16" ht="12.75">
      <c r="A406" s="25" t="s">
        <v>43</v>
      </c>
      <c r="B406" s="29" t="s">
        <v>727</v>
      </c>
      <c r="C406" s="29" t="s">
        <v>140</v>
      </c>
      <c r="D406" s="25" t="s">
        <v>45</v>
      </c>
      <c r="E406" s="30" t="s">
        <v>1556</v>
      </c>
      <c r="F406" s="31" t="s">
        <v>61</v>
      </c>
      <c r="G406" s="32">
        <v>2</v>
      </c>
      <c r="H406" s="33">
        <v>0</v>
      </c>
      <c r="I406" s="34">
        <f>ROUND(ROUND(H406,2)*ROUND(G406,3),2)</f>
      </c>
      <c r="O406">
        <f>(I406*21)/100</f>
      </c>
      <c r="P406" t="s">
        <v>22</v>
      </c>
    </row>
    <row r="407" spans="1:5" ht="12.75">
      <c r="A407" s="35" t="s">
        <v>48</v>
      </c>
      <c r="E407" s="36" t="s">
        <v>45</v>
      </c>
    </row>
    <row r="408" spans="1:5" ht="12.75">
      <c r="A408" s="37" t="s">
        <v>49</v>
      </c>
      <c r="E408" s="38" t="s">
        <v>45</v>
      </c>
    </row>
    <row r="409" spans="1:5" ht="12.75">
      <c r="A409" t="s">
        <v>50</v>
      </c>
      <c r="E409" s="36" t="s">
        <v>45</v>
      </c>
    </row>
    <row r="410" spans="1:18" ht="12.75" customHeight="1">
      <c r="A410" s="6" t="s">
        <v>41</v>
      </c>
      <c r="B410" s="6"/>
      <c r="C410" s="40" t="s">
        <v>124</v>
      </c>
      <c r="D410" s="6"/>
      <c r="E410" s="27" t="s">
        <v>125</v>
      </c>
      <c r="F410" s="6"/>
      <c r="G410" s="6"/>
      <c r="H410" s="6"/>
      <c r="I410" s="41">
        <f>0+Q410</f>
      </c>
      <c r="O410">
        <f>0+R410</f>
      </c>
      <c r="Q410">
        <f>0+I411</f>
      </c>
      <c r="R410">
        <f>0+O411</f>
      </c>
    </row>
    <row r="411" spans="1:16" ht="12.75">
      <c r="A411" s="25" t="s">
        <v>43</v>
      </c>
      <c r="B411" s="29" t="s">
        <v>33</v>
      </c>
      <c r="C411" s="29" t="s">
        <v>157</v>
      </c>
      <c r="D411" s="25" t="s">
        <v>45</v>
      </c>
      <c r="E411" s="30" t="s">
        <v>158</v>
      </c>
      <c r="F411" s="31" t="s">
        <v>92</v>
      </c>
      <c r="G411" s="32">
        <v>5.71</v>
      </c>
      <c r="H411" s="33">
        <v>0</v>
      </c>
      <c r="I411" s="34">
        <f>ROUND(ROUND(H411,2)*ROUND(G411,3),2)</f>
      </c>
      <c r="O411">
        <f>(I411*21)/100</f>
      </c>
      <c r="P411" t="s">
        <v>22</v>
      </c>
    </row>
    <row r="412" spans="1:5" ht="12.75">
      <c r="A412" s="35" t="s">
        <v>48</v>
      </c>
      <c r="E412" s="36" t="s">
        <v>45</v>
      </c>
    </row>
    <row r="413" spans="1:5" ht="12.75">
      <c r="A413" s="37" t="s">
        <v>49</v>
      </c>
      <c r="E413" s="38" t="s">
        <v>45</v>
      </c>
    </row>
    <row r="414" spans="1:5" ht="12.75">
      <c r="A414" t="s">
        <v>50</v>
      </c>
      <c r="E414" s="36" t="s">
        <v>45</v>
      </c>
    </row>
  </sheetData>
  <sheetProtection password="F57F"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0+O9+O22+O51+O100+O141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1557</v>
      </c>
      <c r="I3" s="42">
        <f>0+I9+I22+I51+I100+I141</f>
      </c>
      <c r="O3" t="s">
        <v>18</v>
      </c>
      <c r="P3" t="s">
        <v>22</v>
      </c>
    </row>
    <row r="4" spans="1:16" ht="15" customHeight="1">
      <c r="A4" t="s">
        <v>16</v>
      </c>
      <c r="B4" s="12" t="s">
        <v>338</v>
      </c>
      <c r="C4" s="13" t="s">
        <v>2255</v>
      </c>
      <c r="D4" s="1"/>
      <c r="E4" s="14" t="s">
        <v>2256</v>
      </c>
      <c r="F4" s="1"/>
      <c r="G4" s="1"/>
      <c r="H4" s="11"/>
      <c r="I4" s="11"/>
      <c r="O4" t="s">
        <v>19</v>
      </c>
      <c r="P4" t="s">
        <v>22</v>
      </c>
    </row>
    <row r="5" spans="1:16" ht="12.75" customHeight="1">
      <c r="A5" t="s">
        <v>341</v>
      </c>
      <c r="B5" s="16" t="s">
        <v>17</v>
      </c>
      <c r="C5" s="17" t="s">
        <v>1557</v>
      </c>
      <c r="D5" s="6"/>
      <c r="E5" s="18" t="s">
        <v>1558</v>
      </c>
      <c r="F5" s="6"/>
      <c r="G5" s="6"/>
      <c r="H5" s="6"/>
      <c r="I5" s="6"/>
      <c r="O5" t="s">
        <v>20</v>
      </c>
      <c r="P5" t="s">
        <v>22</v>
      </c>
    </row>
    <row r="6" spans="1:9" ht="12.75" customHeight="1">
      <c r="A6" s="15" t="s">
        <v>25</v>
      </c>
      <c r="B6" s="15" t="s">
        <v>27</v>
      </c>
      <c r="C6" s="15" t="s">
        <v>28</v>
      </c>
      <c r="D6" s="15" t="s">
        <v>29</v>
      </c>
      <c r="E6" s="15" t="s">
        <v>30</v>
      </c>
      <c r="F6" s="15" t="s">
        <v>32</v>
      </c>
      <c r="G6" s="15" t="s">
        <v>34</v>
      </c>
      <c r="H6" s="15" t="s">
        <v>36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37</v>
      </c>
      <c r="I7" s="15" t="s">
        <v>39</v>
      </c>
    </row>
    <row r="8" spans="1:9" ht="12.75" customHeight="1">
      <c r="A8" s="15" t="s">
        <v>26</v>
      </c>
      <c r="B8" s="15" t="s">
        <v>14</v>
      </c>
      <c r="C8" s="15" t="s">
        <v>22</v>
      </c>
      <c r="D8" s="15" t="s">
        <v>21</v>
      </c>
      <c r="E8" s="15" t="s">
        <v>31</v>
      </c>
      <c r="F8" s="15" t="s">
        <v>33</v>
      </c>
      <c r="G8" s="15" t="s">
        <v>35</v>
      </c>
      <c r="H8" s="15" t="s">
        <v>38</v>
      </c>
      <c r="I8" s="15" t="s">
        <v>40</v>
      </c>
    </row>
    <row r="9" spans="1:18" ht="12.75" customHeight="1">
      <c r="A9" s="19" t="s">
        <v>41</v>
      </c>
      <c r="B9" s="19"/>
      <c r="C9" s="26" t="s">
        <v>2757</v>
      </c>
      <c r="D9" s="19"/>
      <c r="E9" s="27" t="s">
        <v>1561</v>
      </c>
      <c r="F9" s="19"/>
      <c r="G9" s="19"/>
      <c r="H9" s="19"/>
      <c r="I9" s="28">
        <f>0+Q9</f>
      </c>
      <c r="O9">
        <f>0+R9</f>
      </c>
      <c r="Q9">
        <f>0+I10+I14+I18</f>
      </c>
      <c r="R9">
        <f>0+O10+O14+O18</f>
      </c>
    </row>
    <row r="10" spans="1:16" ht="38.25">
      <c r="A10" s="25" t="s">
        <v>43</v>
      </c>
      <c r="B10" s="29" t="s">
        <v>26</v>
      </c>
      <c r="C10" s="29" t="s">
        <v>2240</v>
      </c>
      <c r="D10" s="25" t="s">
        <v>45</v>
      </c>
      <c r="E10" s="30" t="s">
        <v>2241</v>
      </c>
      <c r="F10" s="31" t="s">
        <v>174</v>
      </c>
      <c r="G10" s="32">
        <v>2</v>
      </c>
      <c r="H10" s="33">
        <v>0</v>
      </c>
      <c r="I10" s="34">
        <f>ROUND(ROUND(H10,2)*ROUND(G10,3),2)</f>
      </c>
      <c r="O10">
        <f>(I10*21)/100</f>
      </c>
      <c r="P10" t="s">
        <v>22</v>
      </c>
    </row>
    <row r="11" spans="1:5" ht="89.25">
      <c r="A11" s="35" t="s">
        <v>48</v>
      </c>
      <c r="E11" s="36" t="s">
        <v>2242</v>
      </c>
    </row>
    <row r="12" spans="1:5" ht="12.75">
      <c r="A12" s="37" t="s">
        <v>49</v>
      </c>
      <c r="E12" s="38" t="s">
        <v>45</v>
      </c>
    </row>
    <row r="13" spans="1:5" ht="63.75">
      <c r="A13" t="s">
        <v>50</v>
      </c>
      <c r="E13" s="36" t="s">
        <v>1564</v>
      </c>
    </row>
    <row r="14" spans="1:16" ht="12.75">
      <c r="A14" s="25" t="s">
        <v>43</v>
      </c>
      <c r="B14" s="29" t="s">
        <v>26</v>
      </c>
      <c r="C14" s="29" t="s">
        <v>1565</v>
      </c>
      <c r="D14" s="25" t="s">
        <v>45</v>
      </c>
      <c r="E14" s="30" t="s">
        <v>1566</v>
      </c>
      <c r="F14" s="31" t="s">
        <v>174</v>
      </c>
      <c r="G14" s="32">
        <v>2</v>
      </c>
      <c r="H14" s="33">
        <v>0</v>
      </c>
      <c r="I14" s="34">
        <f>ROUND(ROUND(H14,2)*ROUND(G14,3),2)</f>
      </c>
      <c r="O14">
        <f>(I14*21)/100</f>
      </c>
      <c r="P14" t="s">
        <v>22</v>
      </c>
    </row>
    <row r="15" spans="1:5" ht="12.75">
      <c r="A15" s="35" t="s">
        <v>48</v>
      </c>
      <c r="E15" s="36" t="s">
        <v>1566</v>
      </c>
    </row>
    <row r="16" spans="1:5" ht="12.75">
      <c r="A16" s="37" t="s">
        <v>49</v>
      </c>
      <c r="E16" s="38" t="s">
        <v>45</v>
      </c>
    </row>
    <row r="17" spans="1:5" ht="12.75">
      <c r="A17" t="s">
        <v>50</v>
      </c>
      <c r="E17" s="36" t="s">
        <v>1566</v>
      </c>
    </row>
    <row r="18" spans="1:16" ht="38.25">
      <c r="A18" s="25" t="s">
        <v>43</v>
      </c>
      <c r="B18" s="29" t="s">
        <v>26</v>
      </c>
      <c r="C18" s="29" t="s">
        <v>1567</v>
      </c>
      <c r="D18" s="25" t="s">
        <v>45</v>
      </c>
      <c r="E18" s="30" t="s">
        <v>2243</v>
      </c>
      <c r="F18" s="31" t="s">
        <v>174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22</v>
      </c>
    </row>
    <row r="19" spans="1:5" ht="114.75">
      <c r="A19" s="35" t="s">
        <v>48</v>
      </c>
      <c r="E19" s="36" t="s">
        <v>2244</v>
      </c>
    </row>
    <row r="20" spans="1:5" ht="12.75">
      <c r="A20" s="37" t="s">
        <v>49</v>
      </c>
      <c r="E20" s="38" t="s">
        <v>45</v>
      </c>
    </row>
    <row r="21" spans="1:5" ht="76.5">
      <c r="A21" t="s">
        <v>50</v>
      </c>
      <c r="E21" s="36" t="s">
        <v>1570</v>
      </c>
    </row>
    <row r="22" spans="1:18" ht="12.75" customHeight="1">
      <c r="A22" s="6" t="s">
        <v>41</v>
      </c>
      <c r="B22" s="6"/>
      <c r="C22" s="40" t="s">
        <v>2758</v>
      </c>
      <c r="D22" s="6"/>
      <c r="E22" s="27" t="s">
        <v>1572</v>
      </c>
      <c r="F22" s="6"/>
      <c r="G22" s="6"/>
      <c r="H22" s="6"/>
      <c r="I22" s="41">
        <f>0+Q22</f>
      </c>
      <c r="O22">
        <f>0+R22</f>
      </c>
      <c r="Q22">
        <f>0+I23+I27+I31+I35+I39+I43+I47</f>
      </c>
      <c r="R22">
        <f>0+O23+O27+O31+O35+O39+O43+O47</f>
      </c>
    </row>
    <row r="23" spans="1:16" ht="12.75">
      <c r="A23" s="25" t="s">
        <v>43</v>
      </c>
      <c r="B23" s="29" t="s">
        <v>26</v>
      </c>
      <c r="C23" s="29" t="s">
        <v>1573</v>
      </c>
      <c r="D23" s="25" t="s">
        <v>31</v>
      </c>
      <c r="E23" s="30" t="s">
        <v>1574</v>
      </c>
      <c r="F23" s="31" t="s">
        <v>174</v>
      </c>
      <c r="G23" s="32">
        <v>12</v>
      </c>
      <c r="H23" s="33">
        <v>0</v>
      </c>
      <c r="I23" s="34">
        <f>ROUND(ROUND(H23,2)*ROUND(G23,3),2)</f>
      </c>
      <c r="O23">
        <f>(I23*21)/100</f>
      </c>
      <c r="P23" t="s">
        <v>22</v>
      </c>
    </row>
    <row r="24" spans="1:5" ht="12.75">
      <c r="A24" s="35" t="s">
        <v>48</v>
      </c>
      <c r="E24" s="36" t="s">
        <v>1574</v>
      </c>
    </row>
    <row r="25" spans="1:5" ht="12.75">
      <c r="A25" s="37" t="s">
        <v>49</v>
      </c>
      <c r="E25" s="38" t="s">
        <v>45</v>
      </c>
    </row>
    <row r="26" spans="1:5" ht="12.75">
      <c r="A26" t="s">
        <v>50</v>
      </c>
      <c r="E26" s="36" t="s">
        <v>1574</v>
      </c>
    </row>
    <row r="27" spans="1:16" ht="12.75">
      <c r="A27" s="25" t="s">
        <v>43</v>
      </c>
      <c r="B27" s="29" t="s">
        <v>26</v>
      </c>
      <c r="C27" s="29" t="s">
        <v>1573</v>
      </c>
      <c r="D27" s="25" t="s">
        <v>33</v>
      </c>
      <c r="E27" s="30" t="s">
        <v>1575</v>
      </c>
      <c r="F27" s="31" t="s">
        <v>174</v>
      </c>
      <c r="G27" s="32">
        <v>4</v>
      </c>
      <c r="H27" s="33">
        <v>0</v>
      </c>
      <c r="I27" s="34">
        <f>ROUND(ROUND(H27,2)*ROUND(G27,3),2)</f>
      </c>
      <c r="O27">
        <f>(I27*21)/100</f>
      </c>
      <c r="P27" t="s">
        <v>22</v>
      </c>
    </row>
    <row r="28" spans="1:5" ht="12.75">
      <c r="A28" s="35" t="s">
        <v>48</v>
      </c>
      <c r="E28" s="36" t="s">
        <v>1575</v>
      </c>
    </row>
    <row r="29" spans="1:5" ht="12.75">
      <c r="A29" s="37" t="s">
        <v>49</v>
      </c>
      <c r="E29" s="38" t="s">
        <v>45</v>
      </c>
    </row>
    <row r="30" spans="1:5" ht="12.75">
      <c r="A30" t="s">
        <v>50</v>
      </c>
      <c r="E30" s="36" t="s">
        <v>1575</v>
      </c>
    </row>
    <row r="31" spans="1:16" ht="12.75">
      <c r="A31" s="25" t="s">
        <v>43</v>
      </c>
      <c r="B31" s="29" t="s">
        <v>26</v>
      </c>
      <c r="C31" s="29" t="s">
        <v>1576</v>
      </c>
      <c r="D31" s="25" t="s">
        <v>45</v>
      </c>
      <c r="E31" s="30" t="s">
        <v>1577</v>
      </c>
      <c r="F31" s="31" t="s">
        <v>174</v>
      </c>
      <c r="G31" s="32">
        <v>16</v>
      </c>
      <c r="H31" s="33">
        <v>0</v>
      </c>
      <c r="I31" s="34">
        <f>ROUND(ROUND(H31,2)*ROUND(G31,3),2)</f>
      </c>
      <c r="O31">
        <f>(I31*21)/100</f>
      </c>
      <c r="P31" t="s">
        <v>22</v>
      </c>
    </row>
    <row r="32" spans="1:5" ht="12.75">
      <c r="A32" s="35" t="s">
        <v>48</v>
      </c>
      <c r="E32" s="36" t="s">
        <v>1577</v>
      </c>
    </row>
    <row r="33" spans="1:5" ht="12.75">
      <c r="A33" s="37" t="s">
        <v>49</v>
      </c>
      <c r="E33" s="38" t="s">
        <v>45</v>
      </c>
    </row>
    <row r="34" spans="1:5" ht="12.75">
      <c r="A34" t="s">
        <v>50</v>
      </c>
      <c r="E34" s="36" t="s">
        <v>1577</v>
      </c>
    </row>
    <row r="35" spans="1:16" ht="12.75">
      <c r="A35" s="25" t="s">
        <v>43</v>
      </c>
      <c r="B35" s="29" t="s">
        <v>26</v>
      </c>
      <c r="C35" s="29" t="s">
        <v>1578</v>
      </c>
      <c r="D35" s="25" t="s">
        <v>45</v>
      </c>
      <c r="E35" s="30" t="s">
        <v>1579</v>
      </c>
      <c r="F35" s="31" t="s">
        <v>174</v>
      </c>
      <c r="G35" s="32">
        <v>20</v>
      </c>
      <c r="H35" s="33">
        <v>0</v>
      </c>
      <c r="I35" s="34">
        <f>ROUND(ROUND(H35,2)*ROUND(G35,3),2)</f>
      </c>
      <c r="O35">
        <f>(I35*21)/100</f>
      </c>
      <c r="P35" t="s">
        <v>22</v>
      </c>
    </row>
    <row r="36" spans="1:5" ht="12.75">
      <c r="A36" s="35" t="s">
        <v>48</v>
      </c>
      <c r="E36" s="36" t="s">
        <v>1579</v>
      </c>
    </row>
    <row r="37" spans="1:5" ht="12.75">
      <c r="A37" s="37" t="s">
        <v>49</v>
      </c>
      <c r="E37" s="38" t="s">
        <v>45</v>
      </c>
    </row>
    <row r="38" spans="1:5" ht="12.75">
      <c r="A38" t="s">
        <v>50</v>
      </c>
      <c r="E38" s="36" t="s">
        <v>1579</v>
      </c>
    </row>
    <row r="39" spans="1:16" ht="12.75">
      <c r="A39" s="25" t="s">
        <v>43</v>
      </c>
      <c r="B39" s="29" t="s">
        <v>26</v>
      </c>
      <c r="C39" s="29" t="s">
        <v>1580</v>
      </c>
      <c r="D39" s="25" t="s">
        <v>45</v>
      </c>
      <c r="E39" s="30" t="s">
        <v>1581</v>
      </c>
      <c r="F39" s="31" t="s">
        <v>174</v>
      </c>
      <c r="G39" s="32">
        <v>23</v>
      </c>
      <c r="H39" s="33">
        <v>0</v>
      </c>
      <c r="I39" s="34">
        <f>ROUND(ROUND(H39,2)*ROUND(G39,3),2)</f>
      </c>
      <c r="O39">
        <f>(I39*21)/100</f>
      </c>
      <c r="P39" t="s">
        <v>22</v>
      </c>
    </row>
    <row r="40" spans="1:5" ht="12.75">
      <c r="A40" s="35" t="s">
        <v>48</v>
      </c>
      <c r="E40" s="36" t="s">
        <v>1581</v>
      </c>
    </row>
    <row r="41" spans="1:5" ht="12.75">
      <c r="A41" s="37" t="s">
        <v>49</v>
      </c>
      <c r="E41" s="38" t="s">
        <v>45</v>
      </c>
    </row>
    <row r="42" spans="1:5" ht="12.75">
      <c r="A42" t="s">
        <v>50</v>
      </c>
      <c r="E42" s="36" t="s">
        <v>1581</v>
      </c>
    </row>
    <row r="43" spans="1:16" ht="38.25">
      <c r="A43" s="25" t="s">
        <v>43</v>
      </c>
      <c r="B43" s="29" t="s">
        <v>26</v>
      </c>
      <c r="C43" s="29" t="s">
        <v>1582</v>
      </c>
      <c r="D43" s="25" t="s">
        <v>45</v>
      </c>
      <c r="E43" s="30" t="s">
        <v>1583</v>
      </c>
      <c r="F43" s="31" t="s">
        <v>174</v>
      </c>
      <c r="G43" s="32">
        <v>4</v>
      </c>
      <c r="H43" s="33">
        <v>0</v>
      </c>
      <c r="I43" s="34">
        <f>ROUND(ROUND(H43,2)*ROUND(G43,3),2)</f>
      </c>
      <c r="O43">
        <f>(I43*21)/100</f>
      </c>
      <c r="P43" t="s">
        <v>22</v>
      </c>
    </row>
    <row r="44" spans="1:5" ht="38.25">
      <c r="A44" s="35" t="s">
        <v>48</v>
      </c>
      <c r="E44" s="36" t="s">
        <v>1583</v>
      </c>
    </row>
    <row r="45" spans="1:5" ht="12.75">
      <c r="A45" s="37" t="s">
        <v>49</v>
      </c>
      <c r="E45" s="38" t="s">
        <v>45</v>
      </c>
    </row>
    <row r="46" spans="1:5" ht="38.25">
      <c r="A46" t="s">
        <v>50</v>
      </c>
      <c r="E46" s="36" t="s">
        <v>1583</v>
      </c>
    </row>
    <row r="47" spans="1:16" ht="12.75">
      <c r="A47" s="25" t="s">
        <v>43</v>
      </c>
      <c r="B47" s="29" t="s">
        <v>26</v>
      </c>
      <c r="C47" s="29" t="s">
        <v>1584</v>
      </c>
      <c r="D47" s="25" t="s">
        <v>45</v>
      </c>
      <c r="E47" s="30" t="s">
        <v>1585</v>
      </c>
      <c r="F47" s="31" t="s">
        <v>174</v>
      </c>
      <c r="G47" s="32">
        <v>18</v>
      </c>
      <c r="H47" s="33">
        <v>0</v>
      </c>
      <c r="I47" s="34">
        <f>ROUND(ROUND(H47,2)*ROUND(G47,3),2)</f>
      </c>
      <c r="O47">
        <f>(I47*21)/100</f>
      </c>
      <c r="P47" t="s">
        <v>22</v>
      </c>
    </row>
    <row r="48" spans="1:5" ht="12.75">
      <c r="A48" s="35" t="s">
        <v>48</v>
      </c>
      <c r="E48" s="36" t="s">
        <v>1585</v>
      </c>
    </row>
    <row r="49" spans="1:5" ht="12.75">
      <c r="A49" s="37" t="s">
        <v>49</v>
      </c>
      <c r="E49" s="38" t="s">
        <v>45</v>
      </c>
    </row>
    <row r="50" spans="1:5" ht="12.75">
      <c r="A50" t="s">
        <v>50</v>
      </c>
      <c r="E50" s="36" t="s">
        <v>1585</v>
      </c>
    </row>
    <row r="51" spans="1:18" ht="12.75" customHeight="1">
      <c r="A51" s="6" t="s">
        <v>41</v>
      </c>
      <c r="B51" s="6"/>
      <c r="C51" s="40" t="s">
        <v>2759</v>
      </c>
      <c r="D51" s="6"/>
      <c r="E51" s="27" t="s">
        <v>1587</v>
      </c>
      <c r="F51" s="6"/>
      <c r="G51" s="6"/>
      <c r="H51" s="6"/>
      <c r="I51" s="41">
        <f>0+Q51</f>
      </c>
      <c r="O51">
        <f>0+R51</f>
      </c>
      <c r="Q51">
        <f>0+I52+I56+I60+I64+I68+I72+I76+I80+I84+I88+I92+I96</f>
      </c>
      <c r="R51">
        <f>0+O52+O56+O60+O64+O68+O72+O76+O80+O84+O88+O92+O96</f>
      </c>
    </row>
    <row r="52" spans="1:16" ht="25.5">
      <c r="A52" s="25" t="s">
        <v>43</v>
      </c>
      <c r="B52" s="29" t="s">
        <v>26</v>
      </c>
      <c r="C52" s="29" t="s">
        <v>1588</v>
      </c>
      <c r="D52" s="25" t="s">
        <v>45</v>
      </c>
      <c r="E52" s="30" t="s">
        <v>1589</v>
      </c>
      <c r="F52" s="31" t="s">
        <v>1590</v>
      </c>
      <c r="G52" s="32">
        <v>8</v>
      </c>
      <c r="H52" s="33">
        <v>0</v>
      </c>
      <c r="I52" s="34">
        <f>ROUND(ROUND(H52,2)*ROUND(G52,3),2)</f>
      </c>
      <c r="O52">
        <f>(I52*21)/100</f>
      </c>
      <c r="P52" t="s">
        <v>22</v>
      </c>
    </row>
    <row r="53" spans="1:5" ht="25.5">
      <c r="A53" s="35" t="s">
        <v>48</v>
      </c>
      <c r="E53" s="36" t="s">
        <v>1589</v>
      </c>
    </row>
    <row r="54" spans="1:5" ht="12.75">
      <c r="A54" s="37" t="s">
        <v>49</v>
      </c>
      <c r="E54" s="38" t="s">
        <v>45</v>
      </c>
    </row>
    <row r="55" spans="1:5" ht="25.5">
      <c r="A55" t="s">
        <v>50</v>
      </c>
      <c r="E55" s="36" t="s">
        <v>1589</v>
      </c>
    </row>
    <row r="56" spans="1:16" ht="25.5">
      <c r="A56" s="25" t="s">
        <v>43</v>
      </c>
      <c r="B56" s="29" t="s">
        <v>26</v>
      </c>
      <c r="C56" s="29" t="s">
        <v>1588</v>
      </c>
      <c r="D56" s="25" t="s">
        <v>14</v>
      </c>
      <c r="E56" s="30" t="s">
        <v>1591</v>
      </c>
      <c r="F56" s="31" t="s">
        <v>1590</v>
      </c>
      <c r="G56" s="32">
        <v>10</v>
      </c>
      <c r="H56" s="33">
        <v>0</v>
      </c>
      <c r="I56" s="34">
        <f>ROUND(ROUND(H56,2)*ROUND(G56,3),2)</f>
      </c>
      <c r="O56">
        <f>(I56*21)/100</f>
      </c>
      <c r="P56" t="s">
        <v>22</v>
      </c>
    </row>
    <row r="57" spans="1:5" ht="25.5">
      <c r="A57" s="35" t="s">
        <v>48</v>
      </c>
      <c r="E57" s="36" t="s">
        <v>1591</v>
      </c>
    </row>
    <row r="58" spans="1:5" ht="12.75">
      <c r="A58" s="37" t="s">
        <v>49</v>
      </c>
      <c r="E58" s="38" t="s">
        <v>45</v>
      </c>
    </row>
    <row r="59" spans="1:5" ht="25.5">
      <c r="A59" t="s">
        <v>50</v>
      </c>
      <c r="E59" s="36" t="s">
        <v>1591</v>
      </c>
    </row>
    <row r="60" spans="1:16" ht="25.5">
      <c r="A60" s="25" t="s">
        <v>43</v>
      </c>
      <c r="B60" s="29" t="s">
        <v>26</v>
      </c>
      <c r="C60" s="29" t="s">
        <v>1588</v>
      </c>
      <c r="D60" s="25" t="s">
        <v>22</v>
      </c>
      <c r="E60" s="30" t="s">
        <v>1592</v>
      </c>
      <c r="F60" s="31" t="s">
        <v>1590</v>
      </c>
      <c r="G60" s="32">
        <v>90</v>
      </c>
      <c r="H60" s="33">
        <v>0</v>
      </c>
      <c r="I60" s="34">
        <f>ROUND(ROUND(H60,2)*ROUND(G60,3),2)</f>
      </c>
      <c r="O60">
        <f>(I60*21)/100</f>
      </c>
      <c r="P60" t="s">
        <v>22</v>
      </c>
    </row>
    <row r="61" spans="1:5" ht="25.5">
      <c r="A61" s="35" t="s">
        <v>48</v>
      </c>
      <c r="E61" s="36" t="s">
        <v>1592</v>
      </c>
    </row>
    <row r="62" spans="1:5" ht="12.75">
      <c r="A62" s="37" t="s">
        <v>49</v>
      </c>
      <c r="E62" s="38" t="s">
        <v>45</v>
      </c>
    </row>
    <row r="63" spans="1:5" ht="25.5">
      <c r="A63" t="s">
        <v>50</v>
      </c>
      <c r="E63" s="36" t="s">
        <v>1592</v>
      </c>
    </row>
    <row r="64" spans="1:16" ht="25.5">
      <c r="A64" s="25" t="s">
        <v>43</v>
      </c>
      <c r="B64" s="29" t="s">
        <v>26</v>
      </c>
      <c r="C64" s="29" t="s">
        <v>1588</v>
      </c>
      <c r="D64" s="25" t="s">
        <v>21</v>
      </c>
      <c r="E64" s="30" t="s">
        <v>1593</v>
      </c>
      <c r="F64" s="31" t="s">
        <v>1590</v>
      </c>
      <c r="G64" s="32">
        <v>80</v>
      </c>
      <c r="H64" s="33">
        <v>0</v>
      </c>
      <c r="I64" s="34">
        <f>ROUND(ROUND(H64,2)*ROUND(G64,3),2)</f>
      </c>
      <c r="O64">
        <f>(I64*21)/100</f>
      </c>
      <c r="P64" t="s">
        <v>22</v>
      </c>
    </row>
    <row r="65" spans="1:5" ht="25.5">
      <c r="A65" s="35" t="s">
        <v>48</v>
      </c>
      <c r="E65" s="36" t="s">
        <v>1593</v>
      </c>
    </row>
    <row r="66" spans="1:5" ht="12.75">
      <c r="A66" s="37" t="s">
        <v>49</v>
      </c>
      <c r="E66" s="38" t="s">
        <v>45</v>
      </c>
    </row>
    <row r="67" spans="1:5" ht="25.5">
      <c r="A67" t="s">
        <v>50</v>
      </c>
      <c r="E67" s="36" t="s">
        <v>1593</v>
      </c>
    </row>
    <row r="68" spans="1:16" ht="25.5">
      <c r="A68" s="25" t="s">
        <v>43</v>
      </c>
      <c r="B68" s="29" t="s">
        <v>26</v>
      </c>
      <c r="C68" s="29" t="s">
        <v>1588</v>
      </c>
      <c r="D68" s="25" t="s">
        <v>31</v>
      </c>
      <c r="E68" s="30" t="s">
        <v>1594</v>
      </c>
      <c r="F68" s="31" t="s">
        <v>1590</v>
      </c>
      <c r="G68" s="32">
        <v>50</v>
      </c>
      <c r="H68" s="33">
        <v>0</v>
      </c>
      <c r="I68" s="34">
        <f>ROUND(ROUND(H68,2)*ROUND(G68,3),2)</f>
      </c>
      <c r="O68">
        <f>(I68*21)/100</f>
      </c>
      <c r="P68" t="s">
        <v>22</v>
      </c>
    </row>
    <row r="69" spans="1:5" ht="25.5">
      <c r="A69" s="35" t="s">
        <v>48</v>
      </c>
      <c r="E69" s="36" t="s">
        <v>1594</v>
      </c>
    </row>
    <row r="70" spans="1:5" ht="12.75">
      <c r="A70" s="37" t="s">
        <v>49</v>
      </c>
      <c r="E70" s="38" t="s">
        <v>45</v>
      </c>
    </row>
    <row r="71" spans="1:5" ht="25.5">
      <c r="A71" t="s">
        <v>50</v>
      </c>
      <c r="E71" s="36" t="s">
        <v>1594</v>
      </c>
    </row>
    <row r="72" spans="1:16" ht="25.5">
      <c r="A72" s="25" t="s">
        <v>43</v>
      </c>
      <c r="B72" s="29" t="s">
        <v>26</v>
      </c>
      <c r="C72" s="29" t="s">
        <v>1588</v>
      </c>
      <c r="D72" s="25" t="s">
        <v>33</v>
      </c>
      <c r="E72" s="30" t="s">
        <v>1595</v>
      </c>
      <c r="F72" s="31" t="s">
        <v>1590</v>
      </c>
      <c r="G72" s="32">
        <v>14</v>
      </c>
      <c r="H72" s="33">
        <v>0</v>
      </c>
      <c r="I72" s="34">
        <f>ROUND(ROUND(H72,2)*ROUND(G72,3),2)</f>
      </c>
      <c r="O72">
        <f>(I72*21)/100</f>
      </c>
      <c r="P72" t="s">
        <v>22</v>
      </c>
    </row>
    <row r="73" spans="1:5" ht="25.5">
      <c r="A73" s="35" t="s">
        <v>48</v>
      </c>
      <c r="E73" s="36" t="s">
        <v>1595</v>
      </c>
    </row>
    <row r="74" spans="1:5" ht="12.75">
      <c r="A74" s="37" t="s">
        <v>49</v>
      </c>
      <c r="E74" s="38" t="s">
        <v>45</v>
      </c>
    </row>
    <row r="75" spans="1:5" ht="25.5">
      <c r="A75" t="s">
        <v>50</v>
      </c>
      <c r="E75" s="36" t="s">
        <v>1595</v>
      </c>
    </row>
    <row r="76" spans="1:16" ht="25.5">
      <c r="A76" s="25" t="s">
        <v>43</v>
      </c>
      <c r="B76" s="29" t="s">
        <v>26</v>
      </c>
      <c r="C76" s="29" t="s">
        <v>1596</v>
      </c>
      <c r="D76" s="25" t="s">
        <v>45</v>
      </c>
      <c r="E76" s="30" t="s">
        <v>1597</v>
      </c>
      <c r="F76" s="31" t="s">
        <v>1590</v>
      </c>
      <c r="G76" s="32">
        <v>820</v>
      </c>
      <c r="H76" s="33">
        <v>0</v>
      </c>
      <c r="I76" s="34">
        <f>ROUND(ROUND(H76,2)*ROUND(G76,3),2)</f>
      </c>
      <c r="O76">
        <f>(I76*21)/100</f>
      </c>
      <c r="P76" t="s">
        <v>22</v>
      </c>
    </row>
    <row r="77" spans="1:5" ht="25.5">
      <c r="A77" s="35" t="s">
        <v>48</v>
      </c>
      <c r="E77" s="36" t="s">
        <v>1597</v>
      </c>
    </row>
    <row r="78" spans="1:5" ht="12.75">
      <c r="A78" s="37" t="s">
        <v>49</v>
      </c>
      <c r="E78" s="38" t="s">
        <v>45</v>
      </c>
    </row>
    <row r="79" spans="1:5" ht="25.5">
      <c r="A79" t="s">
        <v>50</v>
      </c>
      <c r="E79" s="36" t="s">
        <v>1597</v>
      </c>
    </row>
    <row r="80" spans="1:16" ht="25.5">
      <c r="A80" s="25" t="s">
        <v>43</v>
      </c>
      <c r="B80" s="29" t="s">
        <v>26</v>
      </c>
      <c r="C80" s="29" t="s">
        <v>1596</v>
      </c>
      <c r="D80" s="25" t="s">
        <v>14</v>
      </c>
      <c r="E80" s="30" t="s">
        <v>1598</v>
      </c>
      <c r="F80" s="31" t="s">
        <v>1590</v>
      </c>
      <c r="G80" s="32">
        <v>260</v>
      </c>
      <c r="H80" s="33">
        <v>0</v>
      </c>
      <c r="I80" s="34">
        <f>ROUND(ROUND(H80,2)*ROUND(G80,3),2)</f>
      </c>
      <c r="O80">
        <f>(I80*21)/100</f>
      </c>
      <c r="P80" t="s">
        <v>22</v>
      </c>
    </row>
    <row r="81" spans="1:5" ht="25.5">
      <c r="A81" s="35" t="s">
        <v>48</v>
      </c>
      <c r="E81" s="36" t="s">
        <v>1598</v>
      </c>
    </row>
    <row r="82" spans="1:5" ht="12.75">
      <c r="A82" s="37" t="s">
        <v>49</v>
      </c>
      <c r="E82" s="38" t="s">
        <v>45</v>
      </c>
    </row>
    <row r="83" spans="1:5" ht="25.5">
      <c r="A83" t="s">
        <v>50</v>
      </c>
      <c r="E83" s="36" t="s">
        <v>1598</v>
      </c>
    </row>
    <row r="84" spans="1:16" ht="38.25">
      <c r="A84" s="25" t="s">
        <v>43</v>
      </c>
      <c r="B84" s="29" t="s">
        <v>26</v>
      </c>
      <c r="C84" s="29" t="s">
        <v>1599</v>
      </c>
      <c r="D84" s="25" t="s">
        <v>45</v>
      </c>
      <c r="E84" s="30" t="s">
        <v>1600</v>
      </c>
      <c r="F84" s="31" t="s">
        <v>174</v>
      </c>
      <c r="G84" s="32">
        <v>1</v>
      </c>
      <c r="H84" s="33">
        <v>0</v>
      </c>
      <c r="I84" s="34">
        <f>ROUND(ROUND(H84,2)*ROUND(G84,3),2)</f>
      </c>
      <c r="O84">
        <f>(I84*21)/100</f>
      </c>
      <c r="P84" t="s">
        <v>22</v>
      </c>
    </row>
    <row r="85" spans="1:5" ht="63.75">
      <c r="A85" s="35" t="s">
        <v>48</v>
      </c>
      <c r="E85" s="36" t="s">
        <v>1605</v>
      </c>
    </row>
    <row r="86" spans="1:5" ht="12.75">
      <c r="A86" s="37" t="s">
        <v>49</v>
      </c>
      <c r="E86" s="38" t="s">
        <v>45</v>
      </c>
    </row>
    <row r="87" spans="1:5" ht="51">
      <c r="A87" t="s">
        <v>50</v>
      </c>
      <c r="E87" s="36" t="s">
        <v>1606</v>
      </c>
    </row>
    <row r="88" spans="1:16" ht="38.25">
      <c r="A88" s="25" t="s">
        <v>43</v>
      </c>
      <c r="B88" s="29" t="s">
        <v>26</v>
      </c>
      <c r="C88" s="29" t="s">
        <v>1599</v>
      </c>
      <c r="D88" s="25" t="s">
        <v>14</v>
      </c>
      <c r="E88" s="30" t="s">
        <v>1600</v>
      </c>
      <c r="F88" s="31" t="s">
        <v>174</v>
      </c>
      <c r="G88" s="32">
        <v>2</v>
      </c>
      <c r="H88" s="33">
        <v>0</v>
      </c>
      <c r="I88" s="34">
        <f>ROUND(ROUND(H88,2)*ROUND(G88,3),2)</f>
      </c>
      <c r="O88">
        <f>(I88*21)/100</f>
      </c>
      <c r="P88" t="s">
        <v>22</v>
      </c>
    </row>
    <row r="89" spans="1:5" ht="63.75">
      <c r="A89" s="35" t="s">
        <v>48</v>
      </c>
      <c r="E89" s="36" t="s">
        <v>1607</v>
      </c>
    </row>
    <row r="90" spans="1:5" ht="12.75">
      <c r="A90" s="37" t="s">
        <v>49</v>
      </c>
      <c r="E90" s="38" t="s">
        <v>45</v>
      </c>
    </row>
    <row r="91" spans="1:5" ht="51">
      <c r="A91" t="s">
        <v>50</v>
      </c>
      <c r="E91" s="36" t="s">
        <v>1608</v>
      </c>
    </row>
    <row r="92" spans="1:16" ht="38.25">
      <c r="A92" s="25" t="s">
        <v>43</v>
      </c>
      <c r="B92" s="29" t="s">
        <v>26</v>
      </c>
      <c r="C92" s="29" t="s">
        <v>1599</v>
      </c>
      <c r="D92" s="25" t="s">
        <v>22</v>
      </c>
      <c r="E92" s="30" t="s">
        <v>1600</v>
      </c>
      <c r="F92" s="31" t="s">
        <v>174</v>
      </c>
      <c r="G92" s="32">
        <v>3</v>
      </c>
      <c r="H92" s="33">
        <v>0</v>
      </c>
      <c r="I92" s="34">
        <f>ROUND(ROUND(H92,2)*ROUND(G92,3),2)</f>
      </c>
      <c r="O92">
        <f>(I92*21)/100</f>
      </c>
      <c r="P92" t="s">
        <v>22</v>
      </c>
    </row>
    <row r="93" spans="1:5" ht="63.75">
      <c r="A93" s="35" t="s">
        <v>48</v>
      </c>
      <c r="E93" s="36" t="s">
        <v>1601</v>
      </c>
    </row>
    <row r="94" spans="1:5" ht="12.75">
      <c r="A94" s="37" t="s">
        <v>49</v>
      </c>
      <c r="E94" s="38" t="s">
        <v>45</v>
      </c>
    </row>
    <row r="95" spans="1:5" ht="51">
      <c r="A95" t="s">
        <v>50</v>
      </c>
      <c r="E95" s="36" t="s">
        <v>1602</v>
      </c>
    </row>
    <row r="96" spans="1:16" ht="38.25">
      <c r="A96" s="25" t="s">
        <v>43</v>
      </c>
      <c r="B96" s="29" t="s">
        <v>26</v>
      </c>
      <c r="C96" s="29" t="s">
        <v>1599</v>
      </c>
      <c r="D96" s="25" t="s">
        <v>21</v>
      </c>
      <c r="E96" s="30" t="s">
        <v>1600</v>
      </c>
      <c r="F96" s="31" t="s">
        <v>174</v>
      </c>
      <c r="G96" s="32">
        <v>1</v>
      </c>
      <c r="H96" s="33">
        <v>0</v>
      </c>
      <c r="I96" s="34">
        <f>ROUND(ROUND(H96,2)*ROUND(G96,3),2)</f>
      </c>
      <c r="O96">
        <f>(I96*21)/100</f>
      </c>
      <c r="P96" t="s">
        <v>22</v>
      </c>
    </row>
    <row r="97" spans="1:5" ht="63.75">
      <c r="A97" s="35" t="s">
        <v>48</v>
      </c>
      <c r="E97" s="36" t="s">
        <v>1603</v>
      </c>
    </row>
    <row r="98" spans="1:5" ht="12.75">
      <c r="A98" s="37" t="s">
        <v>49</v>
      </c>
      <c r="E98" s="38" t="s">
        <v>45</v>
      </c>
    </row>
    <row r="99" spans="1:5" ht="51">
      <c r="A99" t="s">
        <v>50</v>
      </c>
      <c r="E99" s="36" t="s">
        <v>1604</v>
      </c>
    </row>
    <row r="100" spans="1:18" ht="12.75" customHeight="1">
      <c r="A100" s="6" t="s">
        <v>41</v>
      </c>
      <c r="B100" s="6"/>
      <c r="C100" s="40" t="s">
        <v>2760</v>
      </c>
      <c r="D100" s="6"/>
      <c r="E100" s="27" t="s">
        <v>1610</v>
      </c>
      <c r="F100" s="6"/>
      <c r="G100" s="6"/>
      <c r="H100" s="6"/>
      <c r="I100" s="41">
        <f>0+Q100</f>
      </c>
      <c r="O100">
        <f>0+R100</f>
      </c>
      <c r="Q100">
        <f>0+I101+I105+I109+I113+I117+I121+I125+I129+I133+I137</f>
      </c>
      <c r="R100">
        <f>0+O101+O105+O109+O113+O117+O121+O125+O129+O133+O137</f>
      </c>
    </row>
    <row r="101" spans="1:16" ht="38.25">
      <c r="A101" s="25" t="s">
        <v>43</v>
      </c>
      <c r="B101" s="29" t="s">
        <v>26</v>
      </c>
      <c r="C101" s="29" t="s">
        <v>1611</v>
      </c>
      <c r="D101" s="25" t="s">
        <v>45</v>
      </c>
      <c r="E101" s="30" t="s">
        <v>1612</v>
      </c>
      <c r="F101" s="31" t="s">
        <v>174</v>
      </c>
      <c r="G101" s="32">
        <v>3</v>
      </c>
      <c r="H101" s="33">
        <v>0</v>
      </c>
      <c r="I101" s="34">
        <f>ROUND(ROUND(H101,2)*ROUND(G101,3),2)</f>
      </c>
      <c r="O101">
        <f>(I101*21)/100</f>
      </c>
      <c r="P101" t="s">
        <v>22</v>
      </c>
    </row>
    <row r="102" spans="1:5" ht="63.75">
      <c r="A102" s="35" t="s">
        <v>48</v>
      </c>
      <c r="E102" s="36" t="s">
        <v>1613</v>
      </c>
    </row>
    <row r="103" spans="1:5" ht="12.75">
      <c r="A103" s="37" t="s">
        <v>49</v>
      </c>
      <c r="E103" s="38" t="s">
        <v>45</v>
      </c>
    </row>
    <row r="104" spans="1:5" ht="51">
      <c r="A104" t="s">
        <v>50</v>
      </c>
      <c r="E104" s="36" t="s">
        <v>1614</v>
      </c>
    </row>
    <row r="105" spans="1:16" ht="38.25">
      <c r="A105" s="25" t="s">
        <v>43</v>
      </c>
      <c r="B105" s="29" t="s">
        <v>26</v>
      </c>
      <c r="C105" s="29" t="s">
        <v>1611</v>
      </c>
      <c r="D105" s="25" t="s">
        <v>14</v>
      </c>
      <c r="E105" s="30" t="s">
        <v>1612</v>
      </c>
      <c r="F105" s="31" t="s">
        <v>174</v>
      </c>
      <c r="G105" s="32">
        <v>14</v>
      </c>
      <c r="H105" s="33">
        <v>0</v>
      </c>
      <c r="I105" s="34">
        <f>ROUND(ROUND(H105,2)*ROUND(G105,3),2)</f>
      </c>
      <c r="O105">
        <f>(I105*21)/100</f>
      </c>
      <c r="P105" t="s">
        <v>22</v>
      </c>
    </row>
    <row r="106" spans="1:5" ht="63.75">
      <c r="A106" s="35" t="s">
        <v>48</v>
      </c>
      <c r="E106" s="36" t="s">
        <v>1615</v>
      </c>
    </row>
    <row r="107" spans="1:5" ht="12.75">
      <c r="A107" s="37" t="s">
        <v>49</v>
      </c>
      <c r="E107" s="38" t="s">
        <v>45</v>
      </c>
    </row>
    <row r="108" spans="1:5" ht="51">
      <c r="A108" t="s">
        <v>50</v>
      </c>
      <c r="E108" s="36" t="s">
        <v>1616</v>
      </c>
    </row>
    <row r="109" spans="1:16" ht="38.25">
      <c r="A109" s="25" t="s">
        <v>43</v>
      </c>
      <c r="B109" s="29" t="s">
        <v>26</v>
      </c>
      <c r="C109" s="29" t="s">
        <v>1611</v>
      </c>
      <c r="D109" s="25" t="s">
        <v>22</v>
      </c>
      <c r="E109" s="30" t="s">
        <v>1612</v>
      </c>
      <c r="F109" s="31" t="s">
        <v>174</v>
      </c>
      <c r="G109" s="32">
        <v>3</v>
      </c>
      <c r="H109" s="33">
        <v>0</v>
      </c>
      <c r="I109" s="34">
        <f>ROUND(ROUND(H109,2)*ROUND(G109,3),2)</f>
      </c>
      <c r="O109">
        <f>(I109*21)/100</f>
      </c>
      <c r="P109" t="s">
        <v>22</v>
      </c>
    </row>
    <row r="110" spans="1:5" ht="63.75">
      <c r="A110" s="35" t="s">
        <v>48</v>
      </c>
      <c r="E110" s="36" t="s">
        <v>1617</v>
      </c>
    </row>
    <row r="111" spans="1:5" ht="12.75">
      <c r="A111" s="37" t="s">
        <v>49</v>
      </c>
      <c r="E111" s="38" t="s">
        <v>45</v>
      </c>
    </row>
    <row r="112" spans="1:5" ht="51">
      <c r="A112" t="s">
        <v>50</v>
      </c>
      <c r="E112" s="36" t="s">
        <v>1618</v>
      </c>
    </row>
    <row r="113" spans="1:16" ht="38.25">
      <c r="A113" s="25" t="s">
        <v>43</v>
      </c>
      <c r="B113" s="29" t="s">
        <v>26</v>
      </c>
      <c r="C113" s="29" t="s">
        <v>1611</v>
      </c>
      <c r="D113" s="25" t="s">
        <v>21</v>
      </c>
      <c r="E113" s="30" t="s">
        <v>1619</v>
      </c>
      <c r="F113" s="31" t="s">
        <v>174</v>
      </c>
      <c r="G113" s="32">
        <v>2</v>
      </c>
      <c r="H113" s="33">
        <v>0</v>
      </c>
      <c r="I113" s="34">
        <f>ROUND(ROUND(H113,2)*ROUND(G113,3),2)</f>
      </c>
      <c r="O113">
        <f>(I113*21)/100</f>
      </c>
      <c r="P113" t="s">
        <v>22</v>
      </c>
    </row>
    <row r="114" spans="1:5" ht="63.75">
      <c r="A114" s="35" t="s">
        <v>48</v>
      </c>
      <c r="E114" s="36" t="s">
        <v>1620</v>
      </c>
    </row>
    <row r="115" spans="1:5" ht="12.75">
      <c r="A115" s="37" t="s">
        <v>49</v>
      </c>
      <c r="E115" s="38" t="s">
        <v>45</v>
      </c>
    </row>
    <row r="116" spans="1:5" ht="51">
      <c r="A116" t="s">
        <v>50</v>
      </c>
      <c r="E116" s="36" t="s">
        <v>1621</v>
      </c>
    </row>
    <row r="117" spans="1:16" ht="38.25">
      <c r="A117" s="25" t="s">
        <v>43</v>
      </c>
      <c r="B117" s="29" t="s">
        <v>26</v>
      </c>
      <c r="C117" s="29" t="s">
        <v>1611</v>
      </c>
      <c r="D117" s="25" t="s">
        <v>31</v>
      </c>
      <c r="E117" s="30" t="s">
        <v>1619</v>
      </c>
      <c r="F117" s="31" t="s">
        <v>174</v>
      </c>
      <c r="G117" s="32">
        <v>1</v>
      </c>
      <c r="H117" s="33">
        <v>0</v>
      </c>
      <c r="I117" s="34">
        <f>ROUND(ROUND(H117,2)*ROUND(G117,3),2)</f>
      </c>
      <c r="O117">
        <f>(I117*21)/100</f>
      </c>
      <c r="P117" t="s">
        <v>22</v>
      </c>
    </row>
    <row r="118" spans="1:5" ht="63.75">
      <c r="A118" s="35" t="s">
        <v>48</v>
      </c>
      <c r="E118" s="36" t="s">
        <v>1622</v>
      </c>
    </row>
    <row r="119" spans="1:5" ht="12.75">
      <c r="A119" s="37" t="s">
        <v>49</v>
      </c>
      <c r="E119" s="38" t="s">
        <v>45</v>
      </c>
    </row>
    <row r="120" spans="1:5" ht="51">
      <c r="A120" t="s">
        <v>50</v>
      </c>
      <c r="E120" s="36" t="s">
        <v>1623</v>
      </c>
    </row>
    <row r="121" spans="1:16" ht="38.25">
      <c r="A121" s="25" t="s">
        <v>43</v>
      </c>
      <c r="B121" s="29" t="s">
        <v>26</v>
      </c>
      <c r="C121" s="29" t="s">
        <v>1611</v>
      </c>
      <c r="D121" s="25" t="s">
        <v>33</v>
      </c>
      <c r="E121" s="30" t="s">
        <v>1619</v>
      </c>
      <c r="F121" s="31" t="s">
        <v>174</v>
      </c>
      <c r="G121" s="32">
        <v>1</v>
      </c>
      <c r="H121" s="33">
        <v>0</v>
      </c>
      <c r="I121" s="34">
        <f>ROUND(ROUND(H121,2)*ROUND(G121,3),2)</f>
      </c>
      <c r="O121">
        <f>(I121*21)/100</f>
      </c>
      <c r="P121" t="s">
        <v>22</v>
      </c>
    </row>
    <row r="122" spans="1:5" ht="63.75">
      <c r="A122" s="35" t="s">
        <v>48</v>
      </c>
      <c r="E122" s="36" t="s">
        <v>1624</v>
      </c>
    </row>
    <row r="123" spans="1:5" ht="12.75">
      <c r="A123" s="37" t="s">
        <v>49</v>
      </c>
      <c r="E123" s="38" t="s">
        <v>45</v>
      </c>
    </row>
    <row r="124" spans="1:5" ht="51">
      <c r="A124" t="s">
        <v>50</v>
      </c>
      <c r="E124" s="36" t="s">
        <v>1625</v>
      </c>
    </row>
    <row r="125" spans="1:16" ht="38.25">
      <c r="A125" s="25" t="s">
        <v>43</v>
      </c>
      <c r="B125" s="29" t="s">
        <v>26</v>
      </c>
      <c r="C125" s="29" t="s">
        <v>1611</v>
      </c>
      <c r="D125" s="25" t="s">
        <v>35</v>
      </c>
      <c r="E125" s="30" t="s">
        <v>1619</v>
      </c>
      <c r="F125" s="31" t="s">
        <v>174</v>
      </c>
      <c r="G125" s="32">
        <v>14</v>
      </c>
      <c r="H125" s="33">
        <v>0</v>
      </c>
      <c r="I125" s="34">
        <f>ROUND(ROUND(H125,2)*ROUND(G125,3),2)</f>
      </c>
      <c r="O125">
        <f>(I125*21)/100</f>
      </c>
      <c r="P125" t="s">
        <v>22</v>
      </c>
    </row>
    <row r="126" spans="1:5" ht="63.75">
      <c r="A126" s="35" t="s">
        <v>48</v>
      </c>
      <c r="E126" s="36" t="s">
        <v>1626</v>
      </c>
    </row>
    <row r="127" spans="1:5" ht="12.75">
      <c r="A127" s="37" t="s">
        <v>49</v>
      </c>
      <c r="E127" s="38" t="s">
        <v>45</v>
      </c>
    </row>
    <row r="128" spans="1:5" ht="51">
      <c r="A128" t="s">
        <v>50</v>
      </c>
      <c r="E128" s="36" t="s">
        <v>1627</v>
      </c>
    </row>
    <row r="129" spans="1:16" ht="38.25">
      <c r="A129" s="25" t="s">
        <v>43</v>
      </c>
      <c r="B129" s="29" t="s">
        <v>26</v>
      </c>
      <c r="C129" s="29" t="s">
        <v>1611</v>
      </c>
      <c r="D129" s="25" t="s">
        <v>66</v>
      </c>
      <c r="E129" s="30" t="s">
        <v>1619</v>
      </c>
      <c r="F129" s="31" t="s">
        <v>174</v>
      </c>
      <c r="G129" s="32">
        <v>12</v>
      </c>
      <c r="H129" s="33">
        <v>0</v>
      </c>
      <c r="I129" s="34">
        <f>ROUND(ROUND(H129,2)*ROUND(G129,3),2)</f>
      </c>
      <c r="O129">
        <f>(I129*21)/100</f>
      </c>
      <c r="P129" t="s">
        <v>22</v>
      </c>
    </row>
    <row r="130" spans="1:5" ht="63.75">
      <c r="A130" s="35" t="s">
        <v>48</v>
      </c>
      <c r="E130" s="36" t="s">
        <v>1628</v>
      </c>
    </row>
    <row r="131" spans="1:5" ht="12.75">
      <c r="A131" s="37" t="s">
        <v>49</v>
      </c>
      <c r="E131" s="38" t="s">
        <v>45</v>
      </c>
    </row>
    <row r="132" spans="1:5" ht="51">
      <c r="A132" t="s">
        <v>50</v>
      </c>
      <c r="E132" s="36" t="s">
        <v>1629</v>
      </c>
    </row>
    <row r="133" spans="1:16" ht="38.25">
      <c r="A133" s="25" t="s">
        <v>43</v>
      </c>
      <c r="B133" s="29" t="s">
        <v>26</v>
      </c>
      <c r="C133" s="29" t="s">
        <v>1611</v>
      </c>
      <c r="D133" s="25" t="s">
        <v>58</v>
      </c>
      <c r="E133" s="30" t="s">
        <v>1619</v>
      </c>
      <c r="F133" s="31" t="s">
        <v>174</v>
      </c>
      <c r="G133" s="32">
        <v>2</v>
      </c>
      <c r="H133" s="33">
        <v>0</v>
      </c>
      <c r="I133" s="34">
        <f>ROUND(ROUND(H133,2)*ROUND(G133,3),2)</f>
      </c>
      <c r="O133">
        <f>(I133*21)/100</f>
      </c>
      <c r="P133" t="s">
        <v>22</v>
      </c>
    </row>
    <row r="134" spans="1:5" ht="63.75">
      <c r="A134" s="35" t="s">
        <v>48</v>
      </c>
      <c r="E134" s="36" t="s">
        <v>1630</v>
      </c>
    </row>
    <row r="135" spans="1:5" ht="12.75">
      <c r="A135" s="37" t="s">
        <v>49</v>
      </c>
      <c r="E135" s="38" t="s">
        <v>45</v>
      </c>
    </row>
    <row r="136" spans="1:5" ht="51">
      <c r="A136" t="s">
        <v>50</v>
      </c>
      <c r="E136" s="36" t="s">
        <v>1631</v>
      </c>
    </row>
    <row r="137" spans="1:16" ht="38.25">
      <c r="A137" s="25" t="s">
        <v>43</v>
      </c>
      <c r="B137" s="29" t="s">
        <v>26</v>
      </c>
      <c r="C137" s="29" t="s">
        <v>1632</v>
      </c>
      <c r="D137" s="25" t="s">
        <v>45</v>
      </c>
      <c r="E137" s="30" t="s">
        <v>1633</v>
      </c>
      <c r="F137" s="31" t="s">
        <v>174</v>
      </c>
      <c r="G137" s="32">
        <v>25</v>
      </c>
      <c r="H137" s="33">
        <v>0</v>
      </c>
      <c r="I137" s="34">
        <f>ROUND(ROUND(H137,2)*ROUND(G137,3),2)</f>
      </c>
      <c r="O137">
        <f>(I137*21)/100</f>
      </c>
      <c r="P137" t="s">
        <v>22</v>
      </c>
    </row>
    <row r="138" spans="1:5" ht="51">
      <c r="A138" s="35" t="s">
        <v>48</v>
      </c>
      <c r="E138" s="36" t="s">
        <v>1634</v>
      </c>
    </row>
    <row r="139" spans="1:5" ht="12.75">
      <c r="A139" s="37" t="s">
        <v>49</v>
      </c>
      <c r="E139" s="38" t="s">
        <v>45</v>
      </c>
    </row>
    <row r="140" spans="1:5" ht="38.25">
      <c r="A140" t="s">
        <v>50</v>
      </c>
      <c r="E140" s="36" t="s">
        <v>1635</v>
      </c>
    </row>
    <row r="141" spans="1:18" ht="12.75" customHeight="1">
      <c r="A141" s="6" t="s">
        <v>41</v>
      </c>
      <c r="B141" s="6"/>
      <c r="C141" s="40" t="s">
        <v>2761</v>
      </c>
      <c r="D141" s="6"/>
      <c r="E141" s="27" t="s">
        <v>1637</v>
      </c>
      <c r="F141" s="6"/>
      <c r="G141" s="6"/>
      <c r="H141" s="6"/>
      <c r="I141" s="41">
        <f>0+Q141</f>
      </c>
      <c r="O141">
        <f>0+R141</f>
      </c>
      <c r="Q141">
        <f>0+I142+I146+I150+I154+I158</f>
      </c>
      <c r="R141">
        <f>0+O142+O146+O150+O154+O158</f>
      </c>
    </row>
    <row r="142" spans="1:16" ht="12.75">
      <c r="A142" s="25" t="s">
        <v>43</v>
      </c>
      <c r="B142" s="29" t="s">
        <v>26</v>
      </c>
      <c r="C142" s="29" t="s">
        <v>1638</v>
      </c>
      <c r="D142" s="25" t="s">
        <v>45</v>
      </c>
      <c r="E142" s="30" t="s">
        <v>1639</v>
      </c>
      <c r="F142" s="31" t="s">
        <v>118</v>
      </c>
      <c r="G142" s="32">
        <v>1</v>
      </c>
      <c r="H142" s="33">
        <v>0</v>
      </c>
      <c r="I142" s="34">
        <f>ROUND(ROUND(H142,2)*ROUND(G142,3),2)</f>
      </c>
      <c r="O142">
        <f>(I142*21)/100</f>
      </c>
      <c r="P142" t="s">
        <v>22</v>
      </c>
    </row>
    <row r="143" spans="1:5" ht="12.75">
      <c r="A143" s="35" t="s">
        <v>48</v>
      </c>
      <c r="E143" s="36" t="s">
        <v>1639</v>
      </c>
    </row>
    <row r="144" spans="1:5" ht="12.75">
      <c r="A144" s="37" t="s">
        <v>49</v>
      </c>
      <c r="E144" s="38" t="s">
        <v>45</v>
      </c>
    </row>
    <row r="145" spans="1:5" ht="12.75">
      <c r="A145" t="s">
        <v>50</v>
      </c>
      <c r="E145" s="36" t="s">
        <v>1639</v>
      </c>
    </row>
    <row r="146" spans="1:16" ht="12.75">
      <c r="A146" s="25" t="s">
        <v>43</v>
      </c>
      <c r="B146" s="29" t="s">
        <v>26</v>
      </c>
      <c r="C146" s="29" t="s">
        <v>1640</v>
      </c>
      <c r="D146" s="25" t="s">
        <v>45</v>
      </c>
      <c r="E146" s="30" t="s">
        <v>1641</v>
      </c>
      <c r="F146" s="31" t="s">
        <v>118</v>
      </c>
      <c r="G146" s="32">
        <v>1</v>
      </c>
      <c r="H146" s="33">
        <v>0</v>
      </c>
      <c r="I146" s="34">
        <f>ROUND(ROUND(H146,2)*ROUND(G146,3),2)</f>
      </c>
      <c r="O146">
        <f>(I146*21)/100</f>
      </c>
      <c r="P146" t="s">
        <v>22</v>
      </c>
    </row>
    <row r="147" spans="1:5" ht="12.75">
      <c r="A147" s="35" t="s">
        <v>48</v>
      </c>
      <c r="E147" s="36" t="s">
        <v>1641</v>
      </c>
    </row>
    <row r="148" spans="1:5" ht="12.75">
      <c r="A148" s="37" t="s">
        <v>49</v>
      </c>
      <c r="E148" s="38" t="s">
        <v>45</v>
      </c>
    </row>
    <row r="149" spans="1:5" ht="12.75">
      <c r="A149" t="s">
        <v>50</v>
      </c>
      <c r="E149" s="36" t="s">
        <v>1641</v>
      </c>
    </row>
    <row r="150" spans="1:16" ht="25.5">
      <c r="A150" s="25" t="s">
        <v>43</v>
      </c>
      <c r="B150" s="29" t="s">
        <v>26</v>
      </c>
      <c r="C150" s="29" t="s">
        <v>1642</v>
      </c>
      <c r="D150" s="25" t="s">
        <v>45</v>
      </c>
      <c r="E150" s="30" t="s">
        <v>1643</v>
      </c>
      <c r="F150" s="31" t="s">
        <v>118</v>
      </c>
      <c r="G150" s="32">
        <v>1</v>
      </c>
      <c r="H150" s="33">
        <v>0</v>
      </c>
      <c r="I150" s="34">
        <f>ROUND(ROUND(H150,2)*ROUND(G150,3),2)</f>
      </c>
      <c r="O150">
        <f>(I150*21)/100</f>
      </c>
      <c r="P150" t="s">
        <v>22</v>
      </c>
    </row>
    <row r="151" spans="1:5" ht="25.5">
      <c r="A151" s="35" t="s">
        <v>48</v>
      </c>
      <c r="E151" s="36" t="s">
        <v>1643</v>
      </c>
    </row>
    <row r="152" spans="1:5" ht="12.75">
      <c r="A152" s="37" t="s">
        <v>49</v>
      </c>
      <c r="E152" s="38" t="s">
        <v>45</v>
      </c>
    </row>
    <row r="153" spans="1:5" ht="25.5">
      <c r="A153" t="s">
        <v>50</v>
      </c>
      <c r="E153" s="36" t="s">
        <v>1643</v>
      </c>
    </row>
    <row r="154" spans="1:16" ht="12.75">
      <c r="A154" s="25" t="s">
        <v>43</v>
      </c>
      <c r="B154" s="29" t="s">
        <v>26</v>
      </c>
      <c r="C154" s="29" t="s">
        <v>1644</v>
      </c>
      <c r="D154" s="25" t="s">
        <v>45</v>
      </c>
      <c r="E154" s="30" t="s">
        <v>1645</v>
      </c>
      <c r="F154" s="31" t="s">
        <v>118</v>
      </c>
      <c r="G154" s="32">
        <v>1</v>
      </c>
      <c r="H154" s="33">
        <v>0</v>
      </c>
      <c r="I154" s="34">
        <f>ROUND(ROUND(H154,2)*ROUND(G154,3),2)</f>
      </c>
      <c r="O154">
        <f>(I154*21)/100</f>
      </c>
      <c r="P154" t="s">
        <v>22</v>
      </c>
    </row>
    <row r="155" spans="1:5" ht="12.75">
      <c r="A155" s="35" t="s">
        <v>48</v>
      </c>
      <c r="E155" s="36" t="s">
        <v>1645</v>
      </c>
    </row>
    <row r="156" spans="1:5" ht="12.75">
      <c r="A156" s="37" t="s">
        <v>49</v>
      </c>
      <c r="E156" s="38" t="s">
        <v>45</v>
      </c>
    </row>
    <row r="157" spans="1:5" ht="12.75">
      <c r="A157" t="s">
        <v>50</v>
      </c>
      <c r="E157" s="36" t="s">
        <v>1645</v>
      </c>
    </row>
    <row r="158" spans="1:16" ht="12.75">
      <c r="A158" s="25" t="s">
        <v>43</v>
      </c>
      <c r="B158" s="29" t="s">
        <v>26</v>
      </c>
      <c r="C158" s="29" t="s">
        <v>1646</v>
      </c>
      <c r="D158" s="25" t="s">
        <v>45</v>
      </c>
      <c r="E158" s="30" t="s">
        <v>1647</v>
      </c>
      <c r="F158" s="31" t="s">
        <v>118</v>
      </c>
      <c r="G158" s="32">
        <v>1</v>
      </c>
      <c r="H158" s="33">
        <v>0</v>
      </c>
      <c r="I158" s="34">
        <f>ROUND(ROUND(H158,2)*ROUND(G158,3),2)</f>
      </c>
      <c r="O158">
        <f>(I158*21)/100</f>
      </c>
      <c r="P158" t="s">
        <v>22</v>
      </c>
    </row>
    <row r="159" spans="1:5" ht="12.75">
      <c r="A159" s="35" t="s">
        <v>48</v>
      </c>
      <c r="E159" s="36" t="s">
        <v>1647</v>
      </c>
    </row>
    <row r="160" spans="1:5" ht="12.75">
      <c r="A160" s="37" t="s">
        <v>49</v>
      </c>
      <c r="E160" s="38" t="s">
        <v>45</v>
      </c>
    </row>
    <row r="161" spans="1:5" ht="12.75">
      <c r="A161" t="s">
        <v>50</v>
      </c>
      <c r="E161" s="36" t="s">
        <v>1647</v>
      </c>
    </row>
  </sheetData>
  <sheetProtection password="F57F"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0+O9+O26+O47+O96+O101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1648</v>
      </c>
      <c r="I3" s="42">
        <f>0+I9+I26+I47+I96+I101</f>
      </c>
      <c r="O3" t="s">
        <v>18</v>
      </c>
      <c r="P3" t="s">
        <v>22</v>
      </c>
    </row>
    <row r="4" spans="1:16" ht="15" customHeight="1">
      <c r="A4" t="s">
        <v>16</v>
      </c>
      <c r="B4" s="12" t="s">
        <v>338</v>
      </c>
      <c r="C4" s="13" t="s">
        <v>2255</v>
      </c>
      <c r="D4" s="1"/>
      <c r="E4" s="14" t="s">
        <v>2256</v>
      </c>
      <c r="F4" s="1"/>
      <c r="G4" s="1"/>
      <c r="H4" s="11"/>
      <c r="I4" s="11"/>
      <c r="O4" t="s">
        <v>19</v>
      </c>
      <c r="P4" t="s">
        <v>22</v>
      </c>
    </row>
    <row r="5" spans="1:16" ht="12.75" customHeight="1">
      <c r="A5" t="s">
        <v>341</v>
      </c>
      <c r="B5" s="16" t="s">
        <v>17</v>
      </c>
      <c r="C5" s="17" t="s">
        <v>1648</v>
      </c>
      <c r="D5" s="6"/>
      <c r="E5" s="18" t="s">
        <v>994</v>
      </c>
      <c r="F5" s="6"/>
      <c r="G5" s="6"/>
      <c r="H5" s="6"/>
      <c r="I5" s="6"/>
      <c r="O5" t="s">
        <v>20</v>
      </c>
      <c r="P5" t="s">
        <v>22</v>
      </c>
    </row>
    <row r="6" spans="1:9" ht="12.75" customHeight="1">
      <c r="A6" s="15" t="s">
        <v>25</v>
      </c>
      <c r="B6" s="15" t="s">
        <v>27</v>
      </c>
      <c r="C6" s="15" t="s">
        <v>28</v>
      </c>
      <c r="D6" s="15" t="s">
        <v>29</v>
      </c>
      <c r="E6" s="15" t="s">
        <v>30</v>
      </c>
      <c r="F6" s="15" t="s">
        <v>32</v>
      </c>
      <c r="G6" s="15" t="s">
        <v>34</v>
      </c>
      <c r="H6" s="15" t="s">
        <v>36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37</v>
      </c>
      <c r="I7" s="15" t="s">
        <v>39</v>
      </c>
    </row>
    <row r="8" spans="1:9" ht="12.75" customHeight="1">
      <c r="A8" s="15" t="s">
        <v>26</v>
      </c>
      <c r="B8" s="15" t="s">
        <v>14</v>
      </c>
      <c r="C8" s="15" t="s">
        <v>22</v>
      </c>
      <c r="D8" s="15" t="s">
        <v>21</v>
      </c>
      <c r="E8" s="15" t="s">
        <v>31</v>
      </c>
      <c r="F8" s="15" t="s">
        <v>33</v>
      </c>
      <c r="G8" s="15" t="s">
        <v>35</v>
      </c>
      <c r="H8" s="15" t="s">
        <v>38</v>
      </c>
      <c r="I8" s="15" t="s">
        <v>40</v>
      </c>
    </row>
    <row r="9" spans="1:18" ht="12.75" customHeight="1">
      <c r="A9" s="19" t="s">
        <v>41</v>
      </c>
      <c r="B9" s="19"/>
      <c r="C9" s="26" t="s">
        <v>2762</v>
      </c>
      <c r="D9" s="19"/>
      <c r="E9" s="27" t="s">
        <v>1651</v>
      </c>
      <c r="F9" s="19"/>
      <c r="G9" s="19"/>
      <c r="H9" s="19"/>
      <c r="I9" s="28">
        <f>0+Q9</f>
      </c>
      <c r="O9">
        <f>0+R9</f>
      </c>
      <c r="Q9">
        <f>0+I10+I14+I18+I22</f>
      </c>
      <c r="R9">
        <f>0+O10+O14+O18+O22</f>
      </c>
    </row>
    <row r="10" spans="1:16" ht="25.5">
      <c r="A10" s="25" t="s">
        <v>43</v>
      </c>
      <c r="B10" s="29" t="s">
        <v>26</v>
      </c>
      <c r="C10" s="29" t="s">
        <v>1652</v>
      </c>
      <c r="D10" s="25" t="s">
        <v>45</v>
      </c>
      <c r="E10" s="30" t="s">
        <v>1653</v>
      </c>
      <c r="F10" s="31" t="s">
        <v>174</v>
      </c>
      <c r="G10" s="32">
        <v>25</v>
      </c>
      <c r="H10" s="33">
        <v>0</v>
      </c>
      <c r="I10" s="34">
        <f>ROUND(ROUND(H10,2)*ROUND(G10,3),2)</f>
      </c>
      <c r="O10">
        <f>(I10*21)/100</f>
      </c>
      <c r="P10" t="s">
        <v>22</v>
      </c>
    </row>
    <row r="11" spans="1:5" ht="25.5">
      <c r="A11" s="35" t="s">
        <v>48</v>
      </c>
      <c r="E11" s="36" t="s">
        <v>1653</v>
      </c>
    </row>
    <row r="12" spans="1:5" ht="12.75">
      <c r="A12" s="37" t="s">
        <v>49</v>
      </c>
      <c r="E12" s="38" t="s">
        <v>45</v>
      </c>
    </row>
    <row r="13" spans="1:5" ht="25.5">
      <c r="A13" t="s">
        <v>50</v>
      </c>
      <c r="E13" s="36" t="s">
        <v>1653</v>
      </c>
    </row>
    <row r="14" spans="1:16" ht="25.5">
      <c r="A14" s="25" t="s">
        <v>43</v>
      </c>
      <c r="B14" s="29" t="s">
        <v>26</v>
      </c>
      <c r="C14" s="29" t="s">
        <v>1654</v>
      </c>
      <c r="D14" s="25" t="s">
        <v>31</v>
      </c>
      <c r="E14" s="30" t="s">
        <v>1655</v>
      </c>
      <c r="F14" s="31" t="s">
        <v>174</v>
      </c>
      <c r="G14" s="32">
        <v>2</v>
      </c>
      <c r="H14" s="33">
        <v>0</v>
      </c>
      <c r="I14" s="34">
        <f>ROUND(ROUND(H14,2)*ROUND(G14,3),2)</f>
      </c>
      <c r="O14">
        <f>(I14*21)/100</f>
      </c>
      <c r="P14" t="s">
        <v>22</v>
      </c>
    </row>
    <row r="15" spans="1:5" ht="25.5">
      <c r="A15" s="35" t="s">
        <v>48</v>
      </c>
      <c r="E15" s="36" t="s">
        <v>1655</v>
      </c>
    </row>
    <row r="16" spans="1:5" ht="12.75">
      <c r="A16" s="37" t="s">
        <v>49</v>
      </c>
      <c r="E16" s="38" t="s">
        <v>45</v>
      </c>
    </row>
    <row r="17" spans="1:5" ht="25.5">
      <c r="A17" t="s">
        <v>50</v>
      </c>
      <c r="E17" s="36" t="s">
        <v>1655</v>
      </c>
    </row>
    <row r="18" spans="1:16" ht="25.5">
      <c r="A18" s="25" t="s">
        <v>43</v>
      </c>
      <c r="B18" s="29" t="s">
        <v>26</v>
      </c>
      <c r="C18" s="29" t="s">
        <v>1654</v>
      </c>
      <c r="D18" s="25" t="s">
        <v>33</v>
      </c>
      <c r="E18" s="30" t="s">
        <v>1656</v>
      </c>
      <c r="F18" s="31" t="s">
        <v>174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22</v>
      </c>
    </row>
    <row r="19" spans="1:5" ht="25.5">
      <c r="A19" s="35" t="s">
        <v>48</v>
      </c>
      <c r="E19" s="36" t="s">
        <v>1656</v>
      </c>
    </row>
    <row r="20" spans="1:5" ht="12.75">
      <c r="A20" s="37" t="s">
        <v>49</v>
      </c>
      <c r="E20" s="38" t="s">
        <v>45</v>
      </c>
    </row>
    <row r="21" spans="1:5" ht="25.5">
      <c r="A21" t="s">
        <v>50</v>
      </c>
      <c r="E21" s="36" t="s">
        <v>1656</v>
      </c>
    </row>
    <row r="22" spans="1:16" ht="25.5">
      <c r="A22" s="25" t="s">
        <v>43</v>
      </c>
      <c r="B22" s="29" t="s">
        <v>26</v>
      </c>
      <c r="C22" s="29" t="s">
        <v>1657</v>
      </c>
      <c r="D22" s="25" t="s">
        <v>45</v>
      </c>
      <c r="E22" s="30" t="s">
        <v>1658</v>
      </c>
      <c r="F22" s="31" t="s">
        <v>174</v>
      </c>
      <c r="G22" s="32">
        <v>42</v>
      </c>
      <c r="H22" s="33">
        <v>0</v>
      </c>
      <c r="I22" s="34">
        <f>ROUND(ROUND(H22,2)*ROUND(G22,3),2)</f>
      </c>
      <c r="O22">
        <f>(I22*21)/100</f>
      </c>
      <c r="P22" t="s">
        <v>22</v>
      </c>
    </row>
    <row r="23" spans="1:5" ht="25.5">
      <c r="A23" s="35" t="s">
        <v>48</v>
      </c>
      <c r="E23" s="36" t="s">
        <v>1658</v>
      </c>
    </row>
    <row r="24" spans="1:5" ht="12.75">
      <c r="A24" s="37" t="s">
        <v>49</v>
      </c>
      <c r="E24" s="38" t="s">
        <v>45</v>
      </c>
    </row>
    <row r="25" spans="1:5" ht="25.5">
      <c r="A25" t="s">
        <v>50</v>
      </c>
      <c r="E25" s="36" t="s">
        <v>1658</v>
      </c>
    </row>
    <row r="26" spans="1:18" ht="12.75" customHeight="1">
      <c r="A26" s="6" t="s">
        <v>41</v>
      </c>
      <c r="B26" s="6"/>
      <c r="C26" s="40" t="s">
        <v>2763</v>
      </c>
      <c r="D26" s="6"/>
      <c r="E26" s="27" t="s">
        <v>1660</v>
      </c>
      <c r="F26" s="6"/>
      <c r="G26" s="6"/>
      <c r="H26" s="6"/>
      <c r="I26" s="41">
        <f>0+Q26</f>
      </c>
      <c r="O26">
        <f>0+R26</f>
      </c>
      <c r="Q26">
        <f>0+I27+I31+I35+I39+I43</f>
      </c>
      <c r="R26">
        <f>0+O27+O31+O35+O39+O43</f>
      </c>
    </row>
    <row r="27" spans="1:16" ht="12.75">
      <c r="A27" s="25" t="s">
        <v>43</v>
      </c>
      <c r="B27" s="29" t="s">
        <v>26</v>
      </c>
      <c r="C27" s="29" t="s">
        <v>1661</v>
      </c>
      <c r="D27" s="25" t="s">
        <v>45</v>
      </c>
      <c r="E27" s="30" t="s">
        <v>1662</v>
      </c>
      <c r="F27" s="31" t="s">
        <v>174</v>
      </c>
      <c r="G27" s="32">
        <v>2</v>
      </c>
      <c r="H27" s="33">
        <v>0</v>
      </c>
      <c r="I27" s="34">
        <f>ROUND(ROUND(H27,2)*ROUND(G27,3),2)</f>
      </c>
      <c r="O27">
        <f>(I27*21)/100</f>
      </c>
      <c r="P27" t="s">
        <v>22</v>
      </c>
    </row>
    <row r="28" spans="1:5" ht="12.75">
      <c r="A28" s="35" t="s">
        <v>48</v>
      </c>
      <c r="E28" s="36" t="s">
        <v>1662</v>
      </c>
    </row>
    <row r="29" spans="1:5" ht="12.75">
      <c r="A29" s="37" t="s">
        <v>49</v>
      </c>
      <c r="E29" s="38" t="s">
        <v>45</v>
      </c>
    </row>
    <row r="30" spans="1:5" ht="12.75">
      <c r="A30" t="s">
        <v>50</v>
      </c>
      <c r="E30" s="36" t="s">
        <v>1662</v>
      </c>
    </row>
    <row r="31" spans="1:16" ht="25.5">
      <c r="A31" s="25" t="s">
        <v>43</v>
      </c>
      <c r="B31" s="29" t="s">
        <v>26</v>
      </c>
      <c r="C31" s="29" t="s">
        <v>1663</v>
      </c>
      <c r="D31" s="25" t="s">
        <v>45</v>
      </c>
      <c r="E31" s="30" t="s">
        <v>1664</v>
      </c>
      <c r="F31" s="31" t="s">
        <v>174</v>
      </c>
      <c r="G31" s="32">
        <v>2</v>
      </c>
      <c r="H31" s="33">
        <v>0</v>
      </c>
      <c r="I31" s="34">
        <f>ROUND(ROUND(H31,2)*ROUND(G31,3),2)</f>
      </c>
      <c r="O31">
        <f>(I31*21)/100</f>
      </c>
      <c r="P31" t="s">
        <v>22</v>
      </c>
    </row>
    <row r="32" spans="1:5" ht="25.5">
      <c r="A32" s="35" t="s">
        <v>48</v>
      </c>
      <c r="E32" s="36" t="s">
        <v>1664</v>
      </c>
    </row>
    <row r="33" spans="1:5" ht="12.75">
      <c r="A33" s="37" t="s">
        <v>49</v>
      </c>
      <c r="E33" s="38" t="s">
        <v>45</v>
      </c>
    </row>
    <row r="34" spans="1:5" ht="25.5">
      <c r="A34" t="s">
        <v>50</v>
      </c>
      <c r="E34" s="36" t="s">
        <v>1664</v>
      </c>
    </row>
    <row r="35" spans="1:16" ht="12.75">
      <c r="A35" s="25" t="s">
        <v>43</v>
      </c>
      <c r="B35" s="29" t="s">
        <v>26</v>
      </c>
      <c r="C35" s="29" t="s">
        <v>1665</v>
      </c>
      <c r="D35" s="25" t="s">
        <v>45</v>
      </c>
      <c r="E35" s="30" t="s">
        <v>1666</v>
      </c>
      <c r="F35" s="31" t="s">
        <v>174</v>
      </c>
      <c r="G35" s="32">
        <v>3</v>
      </c>
      <c r="H35" s="33">
        <v>0</v>
      </c>
      <c r="I35" s="34">
        <f>ROUND(ROUND(H35,2)*ROUND(G35,3),2)</f>
      </c>
      <c r="O35">
        <f>(I35*21)/100</f>
      </c>
      <c r="P35" t="s">
        <v>22</v>
      </c>
    </row>
    <row r="36" spans="1:5" ht="12.75">
      <c r="A36" s="35" t="s">
        <v>48</v>
      </c>
      <c r="E36" s="36" t="s">
        <v>1666</v>
      </c>
    </row>
    <row r="37" spans="1:5" ht="12.75">
      <c r="A37" s="37" t="s">
        <v>49</v>
      </c>
      <c r="E37" s="38" t="s">
        <v>45</v>
      </c>
    </row>
    <row r="38" spans="1:5" ht="12.75">
      <c r="A38" t="s">
        <v>50</v>
      </c>
      <c r="E38" s="36" t="s">
        <v>1666</v>
      </c>
    </row>
    <row r="39" spans="1:16" ht="12.75">
      <c r="A39" s="25" t="s">
        <v>43</v>
      </c>
      <c r="B39" s="29" t="s">
        <v>26</v>
      </c>
      <c r="C39" s="29" t="s">
        <v>1667</v>
      </c>
      <c r="D39" s="25" t="s">
        <v>45</v>
      </c>
      <c r="E39" s="30" t="s">
        <v>1668</v>
      </c>
      <c r="F39" s="31" t="s">
        <v>174</v>
      </c>
      <c r="G39" s="32">
        <v>4</v>
      </c>
      <c r="H39" s="33">
        <v>0</v>
      </c>
      <c r="I39" s="34">
        <f>ROUND(ROUND(H39,2)*ROUND(G39,3),2)</f>
      </c>
      <c r="O39">
        <f>(I39*21)/100</f>
      </c>
      <c r="P39" t="s">
        <v>22</v>
      </c>
    </row>
    <row r="40" spans="1:5" ht="12.75">
      <c r="A40" s="35" t="s">
        <v>48</v>
      </c>
      <c r="E40" s="36" t="s">
        <v>1668</v>
      </c>
    </row>
    <row r="41" spans="1:5" ht="12.75">
      <c r="A41" s="37" t="s">
        <v>49</v>
      </c>
      <c r="E41" s="38" t="s">
        <v>45</v>
      </c>
    </row>
    <row r="42" spans="1:5" ht="12.75">
      <c r="A42" t="s">
        <v>50</v>
      </c>
      <c r="E42" s="36" t="s">
        <v>1668</v>
      </c>
    </row>
    <row r="43" spans="1:16" ht="12.75">
      <c r="A43" s="25" t="s">
        <v>43</v>
      </c>
      <c r="B43" s="29" t="s">
        <v>26</v>
      </c>
      <c r="C43" s="29" t="s">
        <v>1669</v>
      </c>
      <c r="D43" s="25" t="s">
        <v>45</v>
      </c>
      <c r="E43" s="30" t="s">
        <v>1670</v>
      </c>
      <c r="F43" s="31" t="s">
        <v>174</v>
      </c>
      <c r="G43" s="32">
        <v>17</v>
      </c>
      <c r="H43" s="33">
        <v>0</v>
      </c>
      <c r="I43" s="34">
        <f>ROUND(ROUND(H43,2)*ROUND(G43,3),2)</f>
      </c>
      <c r="O43">
        <f>(I43*21)/100</f>
      </c>
      <c r="P43" t="s">
        <v>22</v>
      </c>
    </row>
    <row r="44" spans="1:5" ht="12.75">
      <c r="A44" s="35" t="s">
        <v>48</v>
      </c>
      <c r="E44" s="36" t="s">
        <v>1670</v>
      </c>
    </row>
    <row r="45" spans="1:5" ht="12.75">
      <c r="A45" s="37" t="s">
        <v>49</v>
      </c>
      <c r="E45" s="38" t="s">
        <v>45</v>
      </c>
    </row>
    <row r="46" spans="1:5" ht="12.75">
      <c r="A46" t="s">
        <v>50</v>
      </c>
      <c r="E46" s="36" t="s">
        <v>1670</v>
      </c>
    </row>
    <row r="47" spans="1:18" ht="12.75" customHeight="1">
      <c r="A47" s="6" t="s">
        <v>41</v>
      </c>
      <c r="B47" s="6"/>
      <c r="C47" s="40" t="s">
        <v>2764</v>
      </c>
      <c r="D47" s="6"/>
      <c r="E47" s="27" t="s">
        <v>310</v>
      </c>
      <c r="F47" s="6"/>
      <c r="G47" s="6"/>
      <c r="H47" s="6"/>
      <c r="I47" s="41">
        <f>0+Q47</f>
      </c>
      <c r="O47">
        <f>0+R47</f>
      </c>
      <c r="Q47">
        <f>0+I48+I52+I56+I60+I64+I68+I72+I76+I80+I84+I88+I92</f>
      </c>
      <c r="R47">
        <f>0+O48+O52+O56+O60+O64+O68+O72+O76+O80+O84+O88+O92</f>
      </c>
    </row>
    <row r="48" spans="1:16" ht="25.5">
      <c r="A48" s="25" t="s">
        <v>43</v>
      </c>
      <c r="B48" s="29" t="s">
        <v>26</v>
      </c>
      <c r="C48" s="29" t="s">
        <v>1672</v>
      </c>
      <c r="D48" s="25" t="s">
        <v>45</v>
      </c>
      <c r="E48" s="30" t="s">
        <v>1673</v>
      </c>
      <c r="F48" s="31" t="s">
        <v>190</v>
      </c>
      <c r="G48" s="32">
        <v>5</v>
      </c>
      <c r="H48" s="33">
        <v>0</v>
      </c>
      <c r="I48" s="34">
        <f>ROUND(ROUND(H48,2)*ROUND(G48,3),2)</f>
      </c>
      <c r="O48">
        <f>(I48*21)/100</f>
      </c>
      <c r="P48" t="s">
        <v>22</v>
      </c>
    </row>
    <row r="49" spans="1:5" ht="25.5">
      <c r="A49" s="35" t="s">
        <v>48</v>
      </c>
      <c r="E49" s="36" t="s">
        <v>1673</v>
      </c>
    </row>
    <row r="50" spans="1:5" ht="12.75">
      <c r="A50" s="37" t="s">
        <v>49</v>
      </c>
      <c r="E50" s="38" t="s">
        <v>45</v>
      </c>
    </row>
    <row r="51" spans="1:5" ht="25.5">
      <c r="A51" t="s">
        <v>50</v>
      </c>
      <c r="E51" s="36" t="s">
        <v>1673</v>
      </c>
    </row>
    <row r="52" spans="1:16" ht="25.5">
      <c r="A52" s="25" t="s">
        <v>43</v>
      </c>
      <c r="B52" s="29" t="s">
        <v>26</v>
      </c>
      <c r="C52" s="29" t="s">
        <v>1674</v>
      </c>
      <c r="D52" s="25" t="s">
        <v>40</v>
      </c>
      <c r="E52" s="30" t="s">
        <v>1676</v>
      </c>
      <c r="F52" s="31" t="s">
        <v>1590</v>
      </c>
      <c r="G52" s="32">
        <v>8</v>
      </c>
      <c r="H52" s="33">
        <v>0</v>
      </c>
      <c r="I52" s="34">
        <f>ROUND(ROUND(H52,2)*ROUND(G52,3),2)</f>
      </c>
      <c r="O52">
        <f>(I52*21)/100</f>
      </c>
      <c r="P52" t="s">
        <v>22</v>
      </c>
    </row>
    <row r="53" spans="1:5" ht="25.5">
      <c r="A53" s="35" t="s">
        <v>48</v>
      </c>
      <c r="E53" s="36" t="s">
        <v>1676</v>
      </c>
    </row>
    <row r="54" spans="1:5" ht="12.75">
      <c r="A54" s="37" t="s">
        <v>49</v>
      </c>
      <c r="E54" s="38" t="s">
        <v>45</v>
      </c>
    </row>
    <row r="55" spans="1:5" ht="25.5">
      <c r="A55" t="s">
        <v>50</v>
      </c>
      <c r="E55" s="36" t="s">
        <v>1676</v>
      </c>
    </row>
    <row r="56" spans="1:16" ht="25.5">
      <c r="A56" s="25" t="s">
        <v>43</v>
      </c>
      <c r="B56" s="29" t="s">
        <v>26</v>
      </c>
      <c r="C56" s="29" t="s">
        <v>1674</v>
      </c>
      <c r="D56" s="25" t="s">
        <v>115</v>
      </c>
      <c r="E56" s="30" t="s">
        <v>1677</v>
      </c>
      <c r="F56" s="31" t="s">
        <v>1590</v>
      </c>
      <c r="G56" s="32">
        <v>45</v>
      </c>
      <c r="H56" s="33">
        <v>0</v>
      </c>
      <c r="I56" s="34">
        <f>ROUND(ROUND(H56,2)*ROUND(G56,3),2)</f>
      </c>
      <c r="O56">
        <f>(I56*21)/100</f>
      </c>
      <c r="P56" t="s">
        <v>22</v>
      </c>
    </row>
    <row r="57" spans="1:5" ht="25.5">
      <c r="A57" s="35" t="s">
        <v>48</v>
      </c>
      <c r="E57" s="36" t="s">
        <v>1677</v>
      </c>
    </row>
    <row r="58" spans="1:5" ht="12.75">
      <c r="A58" s="37" t="s">
        <v>49</v>
      </c>
      <c r="E58" s="38" t="s">
        <v>45</v>
      </c>
    </row>
    <row r="59" spans="1:5" ht="25.5">
      <c r="A59" t="s">
        <v>50</v>
      </c>
      <c r="E59" s="36" t="s">
        <v>1677</v>
      </c>
    </row>
    <row r="60" spans="1:16" ht="25.5">
      <c r="A60" s="25" t="s">
        <v>43</v>
      </c>
      <c r="B60" s="29" t="s">
        <v>26</v>
      </c>
      <c r="C60" s="29" t="s">
        <v>1674</v>
      </c>
      <c r="D60" s="25" t="s">
        <v>106</v>
      </c>
      <c r="E60" s="30" t="s">
        <v>1678</v>
      </c>
      <c r="F60" s="31" t="s">
        <v>1590</v>
      </c>
      <c r="G60" s="32">
        <v>130</v>
      </c>
      <c r="H60" s="33">
        <v>0</v>
      </c>
      <c r="I60" s="34">
        <f>ROUND(ROUND(H60,2)*ROUND(G60,3),2)</f>
      </c>
      <c r="O60">
        <f>(I60*21)/100</f>
      </c>
      <c r="P60" t="s">
        <v>22</v>
      </c>
    </row>
    <row r="61" spans="1:5" ht="25.5">
      <c r="A61" s="35" t="s">
        <v>48</v>
      </c>
      <c r="E61" s="36" t="s">
        <v>1678</v>
      </c>
    </row>
    <row r="62" spans="1:5" ht="12.75">
      <c r="A62" s="37" t="s">
        <v>49</v>
      </c>
      <c r="E62" s="38" t="s">
        <v>45</v>
      </c>
    </row>
    <row r="63" spans="1:5" ht="25.5">
      <c r="A63" t="s">
        <v>50</v>
      </c>
      <c r="E63" s="36" t="s">
        <v>1678</v>
      </c>
    </row>
    <row r="64" spans="1:16" ht="25.5">
      <c r="A64" s="25" t="s">
        <v>43</v>
      </c>
      <c r="B64" s="29" t="s">
        <v>26</v>
      </c>
      <c r="C64" s="29" t="s">
        <v>1674</v>
      </c>
      <c r="D64" s="25" t="s">
        <v>112</v>
      </c>
      <c r="E64" s="30" t="s">
        <v>1679</v>
      </c>
      <c r="F64" s="31" t="s">
        <v>1590</v>
      </c>
      <c r="G64" s="32">
        <v>20</v>
      </c>
      <c r="H64" s="33">
        <v>0</v>
      </c>
      <c r="I64" s="34">
        <f>ROUND(ROUND(H64,2)*ROUND(G64,3),2)</f>
      </c>
      <c r="O64">
        <f>(I64*21)/100</f>
      </c>
      <c r="P64" t="s">
        <v>22</v>
      </c>
    </row>
    <row r="65" spans="1:5" ht="25.5">
      <c r="A65" s="35" t="s">
        <v>48</v>
      </c>
      <c r="E65" s="36" t="s">
        <v>1679</v>
      </c>
    </row>
    <row r="66" spans="1:5" ht="12.75">
      <c r="A66" s="37" t="s">
        <v>49</v>
      </c>
      <c r="E66" s="38" t="s">
        <v>45</v>
      </c>
    </row>
    <row r="67" spans="1:5" ht="25.5">
      <c r="A67" t="s">
        <v>50</v>
      </c>
      <c r="E67" s="36" t="s">
        <v>1679</v>
      </c>
    </row>
    <row r="68" spans="1:16" ht="25.5">
      <c r="A68" s="25" t="s">
        <v>43</v>
      </c>
      <c r="B68" s="29" t="s">
        <v>26</v>
      </c>
      <c r="C68" s="29" t="s">
        <v>1674</v>
      </c>
      <c r="D68" s="25" t="s">
        <v>97</v>
      </c>
      <c r="E68" s="30" t="s">
        <v>1680</v>
      </c>
      <c r="F68" s="31" t="s">
        <v>1590</v>
      </c>
      <c r="G68" s="32">
        <v>35</v>
      </c>
      <c r="H68" s="33">
        <v>0</v>
      </c>
      <c r="I68" s="34">
        <f>ROUND(ROUND(H68,2)*ROUND(G68,3),2)</f>
      </c>
      <c r="O68">
        <f>(I68*21)/100</f>
      </c>
      <c r="P68" t="s">
        <v>22</v>
      </c>
    </row>
    <row r="69" spans="1:5" ht="25.5">
      <c r="A69" s="35" t="s">
        <v>48</v>
      </c>
      <c r="E69" s="36" t="s">
        <v>1680</v>
      </c>
    </row>
    <row r="70" spans="1:5" ht="12.75">
      <c r="A70" s="37" t="s">
        <v>49</v>
      </c>
      <c r="E70" s="38" t="s">
        <v>45</v>
      </c>
    </row>
    <row r="71" spans="1:5" ht="25.5">
      <c r="A71" t="s">
        <v>50</v>
      </c>
      <c r="E71" s="36" t="s">
        <v>1680</v>
      </c>
    </row>
    <row r="72" spans="1:16" ht="25.5">
      <c r="A72" s="25" t="s">
        <v>43</v>
      </c>
      <c r="B72" s="29" t="s">
        <v>26</v>
      </c>
      <c r="C72" s="29" t="s">
        <v>1674</v>
      </c>
      <c r="D72" s="25" t="s">
        <v>94</v>
      </c>
      <c r="E72" s="30" t="s">
        <v>1681</v>
      </c>
      <c r="F72" s="31" t="s">
        <v>1590</v>
      </c>
      <c r="G72" s="32">
        <v>6</v>
      </c>
      <c r="H72" s="33">
        <v>0</v>
      </c>
      <c r="I72" s="34">
        <f>ROUND(ROUND(H72,2)*ROUND(G72,3),2)</f>
      </c>
      <c r="O72">
        <f>(I72*21)/100</f>
      </c>
      <c r="P72" t="s">
        <v>22</v>
      </c>
    </row>
    <row r="73" spans="1:5" ht="25.5">
      <c r="A73" s="35" t="s">
        <v>48</v>
      </c>
      <c r="E73" s="36" t="s">
        <v>1681</v>
      </c>
    </row>
    <row r="74" spans="1:5" ht="12.75">
      <c r="A74" s="37" t="s">
        <v>49</v>
      </c>
      <c r="E74" s="38" t="s">
        <v>45</v>
      </c>
    </row>
    <row r="75" spans="1:5" ht="25.5">
      <c r="A75" t="s">
        <v>50</v>
      </c>
      <c r="E75" s="36" t="s">
        <v>1681</v>
      </c>
    </row>
    <row r="76" spans="1:16" ht="25.5">
      <c r="A76" s="25" t="s">
        <v>43</v>
      </c>
      <c r="B76" s="29" t="s">
        <v>26</v>
      </c>
      <c r="C76" s="29" t="s">
        <v>1674</v>
      </c>
      <c r="D76" s="25" t="s">
        <v>100</v>
      </c>
      <c r="E76" s="30" t="s">
        <v>1682</v>
      </c>
      <c r="F76" s="31" t="s">
        <v>1590</v>
      </c>
      <c r="G76" s="32">
        <v>20</v>
      </c>
      <c r="H76" s="33">
        <v>0</v>
      </c>
      <c r="I76" s="34">
        <f>ROUND(ROUND(H76,2)*ROUND(G76,3),2)</f>
      </c>
      <c r="O76">
        <f>(I76*21)/100</f>
      </c>
      <c r="P76" t="s">
        <v>22</v>
      </c>
    </row>
    <row r="77" spans="1:5" ht="25.5">
      <c r="A77" s="35" t="s">
        <v>48</v>
      </c>
      <c r="E77" s="36" t="s">
        <v>1682</v>
      </c>
    </row>
    <row r="78" spans="1:5" ht="12.75">
      <c r="A78" s="37" t="s">
        <v>49</v>
      </c>
      <c r="E78" s="38" t="s">
        <v>45</v>
      </c>
    </row>
    <row r="79" spans="1:5" ht="25.5">
      <c r="A79" t="s">
        <v>50</v>
      </c>
      <c r="E79" s="36" t="s">
        <v>1682</v>
      </c>
    </row>
    <row r="80" spans="1:16" ht="25.5">
      <c r="A80" s="25" t="s">
        <v>43</v>
      </c>
      <c r="B80" s="29" t="s">
        <v>26</v>
      </c>
      <c r="C80" s="29" t="s">
        <v>1674</v>
      </c>
      <c r="D80" s="25" t="s">
        <v>103</v>
      </c>
      <c r="E80" s="30" t="s">
        <v>1683</v>
      </c>
      <c r="F80" s="31" t="s">
        <v>1590</v>
      </c>
      <c r="G80" s="32">
        <v>2</v>
      </c>
      <c r="H80" s="33">
        <v>0</v>
      </c>
      <c r="I80" s="34">
        <f>ROUND(ROUND(H80,2)*ROUND(G80,3),2)</f>
      </c>
      <c r="O80">
        <f>(I80*21)/100</f>
      </c>
      <c r="P80" t="s">
        <v>22</v>
      </c>
    </row>
    <row r="81" spans="1:5" ht="25.5">
      <c r="A81" s="35" t="s">
        <v>48</v>
      </c>
      <c r="E81" s="36" t="s">
        <v>1683</v>
      </c>
    </row>
    <row r="82" spans="1:5" ht="12.75">
      <c r="A82" s="37" t="s">
        <v>49</v>
      </c>
      <c r="E82" s="38" t="s">
        <v>45</v>
      </c>
    </row>
    <row r="83" spans="1:5" ht="25.5">
      <c r="A83" t="s">
        <v>50</v>
      </c>
      <c r="E83" s="36" t="s">
        <v>1683</v>
      </c>
    </row>
    <row r="84" spans="1:16" ht="25.5">
      <c r="A84" s="25" t="s">
        <v>43</v>
      </c>
      <c r="B84" s="29" t="s">
        <v>26</v>
      </c>
      <c r="C84" s="29" t="s">
        <v>1674</v>
      </c>
      <c r="D84" s="25" t="s">
        <v>38</v>
      </c>
      <c r="E84" s="30" t="s">
        <v>1675</v>
      </c>
      <c r="F84" s="31" t="s">
        <v>1590</v>
      </c>
      <c r="G84" s="32">
        <v>12</v>
      </c>
      <c r="H84" s="33">
        <v>0</v>
      </c>
      <c r="I84" s="34">
        <f>ROUND(ROUND(H84,2)*ROUND(G84,3),2)</f>
      </c>
      <c r="O84">
        <f>(I84*21)/100</f>
      </c>
      <c r="P84" t="s">
        <v>22</v>
      </c>
    </row>
    <row r="85" spans="1:5" ht="25.5">
      <c r="A85" s="35" t="s">
        <v>48</v>
      </c>
      <c r="E85" s="36" t="s">
        <v>1675</v>
      </c>
    </row>
    <row r="86" spans="1:5" ht="12.75">
      <c r="A86" s="37" t="s">
        <v>49</v>
      </c>
      <c r="E86" s="38" t="s">
        <v>45</v>
      </c>
    </row>
    <row r="87" spans="1:5" ht="25.5">
      <c r="A87" t="s">
        <v>50</v>
      </c>
      <c r="E87" s="36" t="s">
        <v>1675</v>
      </c>
    </row>
    <row r="88" spans="1:16" ht="25.5">
      <c r="A88" s="25" t="s">
        <v>43</v>
      </c>
      <c r="B88" s="29" t="s">
        <v>26</v>
      </c>
      <c r="C88" s="29" t="s">
        <v>1684</v>
      </c>
      <c r="D88" s="25" t="s">
        <v>31</v>
      </c>
      <c r="E88" s="30" t="s">
        <v>1685</v>
      </c>
      <c r="F88" s="31" t="s">
        <v>1590</v>
      </c>
      <c r="G88" s="32">
        <v>16</v>
      </c>
      <c r="H88" s="33">
        <v>0</v>
      </c>
      <c r="I88" s="34">
        <f>ROUND(ROUND(H88,2)*ROUND(G88,3),2)</f>
      </c>
      <c r="O88">
        <f>(I88*21)/100</f>
      </c>
      <c r="P88" t="s">
        <v>22</v>
      </c>
    </row>
    <row r="89" spans="1:5" ht="25.5">
      <c r="A89" s="35" t="s">
        <v>48</v>
      </c>
      <c r="E89" s="36" t="s">
        <v>1685</v>
      </c>
    </row>
    <row r="90" spans="1:5" ht="12.75">
      <c r="A90" s="37" t="s">
        <v>49</v>
      </c>
      <c r="E90" s="38" t="s">
        <v>45</v>
      </c>
    </row>
    <row r="91" spans="1:5" ht="25.5">
      <c r="A91" t="s">
        <v>50</v>
      </c>
      <c r="E91" s="36" t="s">
        <v>1685</v>
      </c>
    </row>
    <row r="92" spans="1:16" ht="25.5">
      <c r="A92" s="25" t="s">
        <v>43</v>
      </c>
      <c r="B92" s="29" t="s">
        <v>26</v>
      </c>
      <c r="C92" s="29" t="s">
        <v>1684</v>
      </c>
      <c r="D92" s="25" t="s">
        <v>33</v>
      </c>
      <c r="E92" s="30" t="s">
        <v>1686</v>
      </c>
      <c r="F92" s="31" t="s">
        <v>1590</v>
      </c>
      <c r="G92" s="32">
        <v>15</v>
      </c>
      <c r="H92" s="33">
        <v>0</v>
      </c>
      <c r="I92" s="34">
        <f>ROUND(ROUND(H92,2)*ROUND(G92,3),2)</f>
      </c>
      <c r="O92">
        <f>(I92*21)/100</f>
      </c>
      <c r="P92" t="s">
        <v>22</v>
      </c>
    </row>
    <row r="93" spans="1:5" ht="25.5">
      <c r="A93" s="35" t="s">
        <v>48</v>
      </c>
      <c r="E93" s="36" t="s">
        <v>1686</v>
      </c>
    </row>
    <row r="94" spans="1:5" ht="12.75">
      <c r="A94" s="37" t="s">
        <v>49</v>
      </c>
      <c r="E94" s="38" t="s">
        <v>45</v>
      </c>
    </row>
    <row r="95" spans="1:5" ht="25.5">
      <c r="A95" t="s">
        <v>50</v>
      </c>
      <c r="E95" s="36" t="s">
        <v>1686</v>
      </c>
    </row>
    <row r="96" spans="1:18" ht="12.75" customHeight="1">
      <c r="A96" s="6" t="s">
        <v>41</v>
      </c>
      <c r="B96" s="6"/>
      <c r="C96" s="40" t="s">
        <v>2765</v>
      </c>
      <c r="D96" s="6"/>
      <c r="E96" s="27" t="s">
        <v>1688</v>
      </c>
      <c r="F96" s="6"/>
      <c r="G96" s="6"/>
      <c r="H96" s="6"/>
      <c r="I96" s="41">
        <f>0+Q96</f>
      </c>
      <c r="O96">
        <f>0+R96</f>
      </c>
      <c r="Q96">
        <f>0+I97</f>
      </c>
      <c r="R96">
        <f>0+O97</f>
      </c>
    </row>
    <row r="97" spans="1:16" ht="12.75">
      <c r="A97" s="25" t="s">
        <v>43</v>
      </c>
      <c r="B97" s="29" t="s">
        <v>26</v>
      </c>
      <c r="C97" s="29" t="s">
        <v>1689</v>
      </c>
      <c r="D97" s="25" t="s">
        <v>45</v>
      </c>
      <c r="E97" s="30" t="s">
        <v>1690</v>
      </c>
      <c r="F97" s="31" t="s">
        <v>174</v>
      </c>
      <c r="G97" s="32">
        <v>14</v>
      </c>
      <c r="H97" s="33">
        <v>0</v>
      </c>
      <c r="I97" s="34">
        <f>ROUND(ROUND(H97,2)*ROUND(G97,3),2)</f>
      </c>
      <c r="O97">
        <f>(I97*21)/100</f>
      </c>
      <c r="P97" t="s">
        <v>22</v>
      </c>
    </row>
    <row r="98" spans="1:5" ht="12.75">
      <c r="A98" s="35" t="s">
        <v>48</v>
      </c>
      <c r="E98" s="36" t="s">
        <v>1690</v>
      </c>
    </row>
    <row r="99" spans="1:5" ht="12.75">
      <c r="A99" s="37" t="s">
        <v>49</v>
      </c>
      <c r="E99" s="38" t="s">
        <v>45</v>
      </c>
    </row>
    <row r="100" spans="1:5" ht="12.75">
      <c r="A100" t="s">
        <v>50</v>
      </c>
      <c r="E100" s="36" t="s">
        <v>1690</v>
      </c>
    </row>
    <row r="101" spans="1:18" ht="12.75" customHeight="1">
      <c r="A101" s="6" t="s">
        <v>41</v>
      </c>
      <c r="B101" s="6"/>
      <c r="C101" s="40" t="s">
        <v>2766</v>
      </c>
      <c r="D101" s="6"/>
      <c r="E101" s="27" t="s">
        <v>1637</v>
      </c>
      <c r="F101" s="6"/>
      <c r="G101" s="6"/>
      <c r="H101" s="6"/>
      <c r="I101" s="41">
        <f>0+Q101</f>
      </c>
      <c r="O101">
        <f>0+R101</f>
      </c>
      <c r="Q101">
        <f>0+I102+I106+I110+I114</f>
      </c>
      <c r="R101">
        <f>0+O102+O106+O110+O114</f>
      </c>
    </row>
    <row r="102" spans="1:16" ht="12.75">
      <c r="A102" s="25" t="s">
        <v>43</v>
      </c>
      <c r="B102" s="29" t="s">
        <v>26</v>
      </c>
      <c r="C102" s="29" t="s">
        <v>1638</v>
      </c>
      <c r="D102" s="25" t="s">
        <v>45</v>
      </c>
      <c r="E102" s="30" t="s">
        <v>1639</v>
      </c>
      <c r="F102" s="31" t="s">
        <v>118</v>
      </c>
      <c r="G102" s="32">
        <v>1</v>
      </c>
      <c r="H102" s="33">
        <v>0</v>
      </c>
      <c r="I102" s="34">
        <f>ROUND(ROUND(H102,2)*ROUND(G102,3),2)</f>
      </c>
      <c r="O102">
        <f>(I102*21)/100</f>
      </c>
      <c r="P102" t="s">
        <v>22</v>
      </c>
    </row>
    <row r="103" spans="1:5" ht="12.75">
      <c r="A103" s="35" t="s">
        <v>48</v>
      </c>
      <c r="E103" s="36" t="s">
        <v>1639</v>
      </c>
    </row>
    <row r="104" spans="1:5" ht="12.75">
      <c r="A104" s="37" t="s">
        <v>49</v>
      </c>
      <c r="E104" s="38" t="s">
        <v>45</v>
      </c>
    </row>
    <row r="105" spans="1:5" ht="12.75">
      <c r="A105" t="s">
        <v>50</v>
      </c>
      <c r="E105" s="36" t="s">
        <v>1639</v>
      </c>
    </row>
    <row r="106" spans="1:16" ht="12.75">
      <c r="A106" s="25" t="s">
        <v>43</v>
      </c>
      <c r="B106" s="29" t="s">
        <v>26</v>
      </c>
      <c r="C106" s="29" t="s">
        <v>1692</v>
      </c>
      <c r="D106" s="25" t="s">
        <v>45</v>
      </c>
      <c r="E106" s="30" t="s">
        <v>1693</v>
      </c>
      <c r="F106" s="31" t="s">
        <v>118</v>
      </c>
      <c r="G106" s="32">
        <v>1</v>
      </c>
      <c r="H106" s="33">
        <v>0</v>
      </c>
      <c r="I106" s="34">
        <f>ROUND(ROUND(H106,2)*ROUND(G106,3),2)</f>
      </c>
      <c r="O106">
        <f>(I106*21)/100</f>
      </c>
      <c r="P106" t="s">
        <v>22</v>
      </c>
    </row>
    <row r="107" spans="1:5" ht="12.75">
      <c r="A107" s="35" t="s">
        <v>48</v>
      </c>
      <c r="E107" s="36" t="s">
        <v>1693</v>
      </c>
    </row>
    <row r="108" spans="1:5" ht="12.75">
      <c r="A108" s="37" t="s">
        <v>49</v>
      </c>
      <c r="E108" s="38" t="s">
        <v>45</v>
      </c>
    </row>
    <row r="109" spans="1:5" ht="12.75">
      <c r="A109" t="s">
        <v>50</v>
      </c>
      <c r="E109" s="36" t="s">
        <v>1693</v>
      </c>
    </row>
    <row r="110" spans="1:16" ht="12.75">
      <c r="A110" s="25" t="s">
        <v>43</v>
      </c>
      <c r="B110" s="29" t="s">
        <v>26</v>
      </c>
      <c r="C110" s="29" t="s">
        <v>1694</v>
      </c>
      <c r="D110" s="25" t="s">
        <v>45</v>
      </c>
      <c r="E110" s="30" t="s">
        <v>1695</v>
      </c>
      <c r="F110" s="31" t="s">
        <v>118</v>
      </c>
      <c r="G110" s="32">
        <v>1</v>
      </c>
      <c r="H110" s="33">
        <v>0</v>
      </c>
      <c r="I110" s="34">
        <f>ROUND(ROUND(H110,2)*ROUND(G110,3),2)</f>
      </c>
      <c r="O110">
        <f>(I110*21)/100</f>
      </c>
      <c r="P110" t="s">
        <v>22</v>
      </c>
    </row>
    <row r="111" spans="1:5" ht="12.75">
      <c r="A111" s="35" t="s">
        <v>48</v>
      </c>
      <c r="E111" s="36" t="s">
        <v>1695</v>
      </c>
    </row>
    <row r="112" spans="1:5" ht="12.75">
      <c r="A112" s="37" t="s">
        <v>49</v>
      </c>
      <c r="E112" s="38" t="s">
        <v>45</v>
      </c>
    </row>
    <row r="113" spans="1:5" ht="12.75">
      <c r="A113" t="s">
        <v>50</v>
      </c>
      <c r="E113" s="36" t="s">
        <v>1695</v>
      </c>
    </row>
    <row r="114" spans="1:16" ht="12.75">
      <c r="A114" s="25" t="s">
        <v>43</v>
      </c>
      <c r="B114" s="29" t="s">
        <v>26</v>
      </c>
      <c r="C114" s="29" t="s">
        <v>1696</v>
      </c>
      <c r="D114" s="25" t="s">
        <v>45</v>
      </c>
      <c r="E114" s="30" t="s">
        <v>1697</v>
      </c>
      <c r="F114" s="31" t="s">
        <v>118</v>
      </c>
      <c r="G114" s="32">
        <v>1</v>
      </c>
      <c r="H114" s="33">
        <v>0</v>
      </c>
      <c r="I114" s="34">
        <f>ROUND(ROUND(H114,2)*ROUND(G114,3),2)</f>
      </c>
      <c r="O114">
        <f>(I114*21)/100</f>
      </c>
      <c r="P114" t="s">
        <v>22</v>
      </c>
    </row>
    <row r="115" spans="1:5" ht="12.75">
      <c r="A115" s="35" t="s">
        <v>48</v>
      </c>
      <c r="E115" s="36" t="s">
        <v>1697</v>
      </c>
    </row>
    <row r="116" spans="1:5" ht="12.75">
      <c r="A116" s="37" t="s">
        <v>49</v>
      </c>
      <c r="E116" s="38" t="s">
        <v>45</v>
      </c>
    </row>
    <row r="117" spans="1:5" ht="12.75">
      <c r="A117" t="s">
        <v>50</v>
      </c>
      <c r="E117" s="36" t="s">
        <v>1697</v>
      </c>
    </row>
  </sheetData>
  <sheetProtection password="F57F"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0+O8+O21+O46+O71+O112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23</v>
      </c>
      <c r="I3" s="42">
        <f>0+I8+I21+I46+I71+I112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23</v>
      </c>
      <c r="D4" s="6"/>
      <c r="E4" s="18" t="s">
        <v>24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28</v>
      </c>
      <c r="D5" s="15" t="s">
        <v>29</v>
      </c>
      <c r="E5" s="15" t="s">
        <v>30</v>
      </c>
      <c r="F5" s="15" t="s">
        <v>32</v>
      </c>
      <c r="G5" s="15" t="s">
        <v>34</v>
      </c>
      <c r="H5" s="15" t="s">
        <v>36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37</v>
      </c>
      <c r="I6" s="15" t="s">
        <v>39</v>
      </c>
    </row>
    <row r="7" spans="1:9" ht="12.75" customHeight="1">
      <c r="A7" s="15" t="s">
        <v>26</v>
      </c>
      <c r="B7" s="15" t="s">
        <v>14</v>
      </c>
      <c r="C7" s="15" t="s">
        <v>22</v>
      </c>
      <c r="D7" s="15" t="s">
        <v>21</v>
      </c>
      <c r="E7" s="15" t="s">
        <v>31</v>
      </c>
      <c r="F7" s="15" t="s">
        <v>33</v>
      </c>
      <c r="G7" s="15" t="s">
        <v>35</v>
      </c>
      <c r="H7" s="15" t="s">
        <v>38</v>
      </c>
      <c r="I7" s="15" t="s">
        <v>40</v>
      </c>
    </row>
    <row r="8" spans="1:18" ht="12.75" customHeight="1">
      <c r="A8" s="19" t="s">
        <v>41</v>
      </c>
      <c r="B8" s="19"/>
      <c r="C8" s="26" t="s">
        <v>14</v>
      </c>
      <c r="D8" s="19"/>
      <c r="E8" s="27" t="s">
        <v>42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25.5">
      <c r="A9" s="25" t="s">
        <v>43</v>
      </c>
      <c r="B9" s="29" t="s">
        <v>14</v>
      </c>
      <c r="C9" s="29" t="s">
        <v>44</v>
      </c>
      <c r="D9" s="25" t="s">
        <v>45</v>
      </c>
      <c r="E9" s="30" t="s">
        <v>46</v>
      </c>
      <c r="F9" s="31" t="s">
        <v>47</v>
      </c>
      <c r="G9" s="32">
        <v>19.77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12.75">
      <c r="A10" s="35" t="s">
        <v>48</v>
      </c>
      <c r="E10" s="36" t="s">
        <v>45</v>
      </c>
    </row>
    <row r="11" spans="1:5" ht="12.75">
      <c r="A11" s="37" t="s">
        <v>49</v>
      </c>
      <c r="E11" s="38" t="s">
        <v>45</v>
      </c>
    </row>
    <row r="12" spans="1:5" ht="12.75">
      <c r="A12" t="s">
        <v>50</v>
      </c>
      <c r="E12" s="36" t="s">
        <v>45</v>
      </c>
    </row>
    <row r="13" spans="1:16" ht="12.75">
      <c r="A13" s="25" t="s">
        <v>43</v>
      </c>
      <c r="B13" s="29" t="s">
        <v>21</v>
      </c>
      <c r="C13" s="29" t="s">
        <v>51</v>
      </c>
      <c r="D13" s="25" t="s">
        <v>45</v>
      </c>
      <c r="E13" s="30" t="s">
        <v>52</v>
      </c>
      <c r="F13" s="31" t="s">
        <v>47</v>
      </c>
      <c r="G13" s="32">
        <v>12.12</v>
      </c>
      <c r="H13" s="33">
        <v>0</v>
      </c>
      <c r="I13" s="34">
        <f>ROUND(ROUND(H13,2)*ROUND(G13,3),2)</f>
      </c>
      <c r="O13">
        <f>(I13*21)/100</f>
      </c>
      <c r="P13" t="s">
        <v>22</v>
      </c>
    </row>
    <row r="14" spans="1:5" ht="12.75">
      <c r="A14" s="35" t="s">
        <v>48</v>
      </c>
      <c r="E14" s="36" t="s">
        <v>45</v>
      </c>
    </row>
    <row r="15" spans="1:5" ht="12.75">
      <c r="A15" s="37" t="s">
        <v>49</v>
      </c>
      <c r="E15" s="38" t="s">
        <v>45</v>
      </c>
    </row>
    <row r="16" spans="1:5" ht="12.75">
      <c r="A16" t="s">
        <v>50</v>
      </c>
      <c r="E16" s="36" t="s">
        <v>45</v>
      </c>
    </row>
    <row r="17" spans="1:16" ht="12.75">
      <c r="A17" s="25" t="s">
        <v>43</v>
      </c>
      <c r="B17" s="29" t="s">
        <v>22</v>
      </c>
      <c r="C17" s="29" t="s">
        <v>53</v>
      </c>
      <c r="D17" s="25" t="s">
        <v>45</v>
      </c>
      <c r="E17" s="30" t="s">
        <v>54</v>
      </c>
      <c r="F17" s="31" t="s">
        <v>47</v>
      </c>
      <c r="G17" s="32">
        <v>3.57</v>
      </c>
      <c r="H17" s="33">
        <v>0</v>
      </c>
      <c r="I17" s="34">
        <f>ROUND(ROUND(H17,2)*ROUND(G17,3),2)</f>
      </c>
      <c r="O17">
        <f>(I17*21)/100</f>
      </c>
      <c r="P17" t="s">
        <v>22</v>
      </c>
    </row>
    <row r="18" spans="1:5" ht="12.75">
      <c r="A18" s="35" t="s">
        <v>48</v>
      </c>
      <c r="E18" s="36" t="s">
        <v>45</v>
      </c>
    </row>
    <row r="19" spans="1:5" ht="12.75">
      <c r="A19" s="37" t="s">
        <v>49</v>
      </c>
      <c r="E19" s="38" t="s">
        <v>45</v>
      </c>
    </row>
    <row r="20" spans="1:5" ht="12.75">
      <c r="A20" t="s">
        <v>50</v>
      </c>
      <c r="E20" s="36" t="s">
        <v>45</v>
      </c>
    </row>
    <row r="21" spans="1:18" ht="12.75" customHeight="1">
      <c r="A21" s="6" t="s">
        <v>41</v>
      </c>
      <c r="B21" s="6"/>
      <c r="C21" s="40" t="s">
        <v>31</v>
      </c>
      <c r="D21" s="6"/>
      <c r="E21" s="27" t="s">
        <v>55</v>
      </c>
      <c r="F21" s="6"/>
      <c r="G21" s="6"/>
      <c r="H21" s="6"/>
      <c r="I21" s="41">
        <f>0+Q21</f>
      </c>
      <c r="O21">
        <f>0+R21</f>
      </c>
      <c r="Q21">
        <f>0+I22+I26+I30+I34+I38+I42</f>
      </c>
      <c r="R21">
        <f>0+O22+O26+O30+O34+O38+O42</f>
      </c>
    </row>
    <row r="22" spans="1:16" ht="12.75">
      <c r="A22" s="25" t="s">
        <v>43</v>
      </c>
      <c r="B22" s="29" t="s">
        <v>31</v>
      </c>
      <c r="C22" s="29" t="s">
        <v>56</v>
      </c>
      <c r="D22" s="25" t="s">
        <v>45</v>
      </c>
      <c r="E22" s="30" t="s">
        <v>57</v>
      </c>
      <c r="F22" s="31" t="s">
        <v>47</v>
      </c>
      <c r="G22" s="32">
        <v>1.465</v>
      </c>
      <c r="H22" s="33">
        <v>0</v>
      </c>
      <c r="I22" s="34">
        <f>ROUND(ROUND(H22,2)*ROUND(G22,3),2)</f>
      </c>
      <c r="O22">
        <f>(I22*21)/100</f>
      </c>
      <c r="P22" t="s">
        <v>22</v>
      </c>
    </row>
    <row r="23" spans="1:5" ht="12.75">
      <c r="A23" s="35" t="s">
        <v>48</v>
      </c>
      <c r="E23" s="36" t="s">
        <v>45</v>
      </c>
    </row>
    <row r="24" spans="1:5" ht="12.75">
      <c r="A24" s="37" t="s">
        <v>49</v>
      </c>
      <c r="E24" s="38" t="s">
        <v>45</v>
      </c>
    </row>
    <row r="25" spans="1:5" ht="12.75">
      <c r="A25" t="s">
        <v>50</v>
      </c>
      <c r="E25" s="36" t="s">
        <v>45</v>
      </c>
    </row>
    <row r="26" spans="1:16" ht="12.75">
      <c r="A26" s="25" t="s">
        <v>43</v>
      </c>
      <c r="B26" s="29" t="s">
        <v>58</v>
      </c>
      <c r="C26" s="29" t="s">
        <v>59</v>
      </c>
      <c r="D26" s="25" t="s">
        <v>45</v>
      </c>
      <c r="E26" s="30" t="s">
        <v>60</v>
      </c>
      <c r="F26" s="31" t="s">
        <v>61</v>
      </c>
      <c r="G26" s="32">
        <v>5</v>
      </c>
      <c r="H26" s="33">
        <v>0</v>
      </c>
      <c r="I26" s="34">
        <f>ROUND(ROUND(H26,2)*ROUND(G26,3),2)</f>
      </c>
      <c r="O26">
        <f>(I26*21)/100</f>
      </c>
      <c r="P26" t="s">
        <v>22</v>
      </c>
    </row>
    <row r="27" spans="1:5" ht="12.75">
      <c r="A27" s="35" t="s">
        <v>48</v>
      </c>
      <c r="E27" s="36" t="s">
        <v>45</v>
      </c>
    </row>
    <row r="28" spans="1:5" ht="12.75">
      <c r="A28" s="37" t="s">
        <v>49</v>
      </c>
      <c r="E28" s="38" t="s">
        <v>45</v>
      </c>
    </row>
    <row r="29" spans="1:5" ht="12.75">
      <c r="A29" t="s">
        <v>50</v>
      </c>
      <c r="E29" s="36" t="s">
        <v>45</v>
      </c>
    </row>
    <row r="30" spans="1:16" ht="12.75">
      <c r="A30" s="25" t="s">
        <v>43</v>
      </c>
      <c r="B30" s="29" t="s">
        <v>33</v>
      </c>
      <c r="C30" s="29" t="s">
        <v>62</v>
      </c>
      <c r="D30" s="25" t="s">
        <v>45</v>
      </c>
      <c r="E30" s="30" t="s">
        <v>63</v>
      </c>
      <c r="F30" s="31" t="s">
        <v>47</v>
      </c>
      <c r="G30" s="32">
        <v>0.44</v>
      </c>
      <c r="H30" s="33">
        <v>0</v>
      </c>
      <c r="I30" s="34">
        <f>ROUND(ROUND(H30,2)*ROUND(G30,3),2)</f>
      </c>
      <c r="O30">
        <f>(I30*21)/100</f>
      </c>
      <c r="P30" t="s">
        <v>22</v>
      </c>
    </row>
    <row r="31" spans="1:5" ht="12.75">
      <c r="A31" s="35" t="s">
        <v>48</v>
      </c>
      <c r="E31" s="36" t="s">
        <v>45</v>
      </c>
    </row>
    <row r="32" spans="1:5" ht="12.75">
      <c r="A32" s="37" t="s">
        <v>49</v>
      </c>
      <c r="E32" s="38" t="s">
        <v>45</v>
      </c>
    </row>
    <row r="33" spans="1:5" ht="12.75">
      <c r="A33" t="s">
        <v>50</v>
      </c>
      <c r="E33" s="36" t="s">
        <v>45</v>
      </c>
    </row>
    <row r="34" spans="1:16" ht="12.75">
      <c r="A34" s="25" t="s">
        <v>43</v>
      </c>
      <c r="B34" s="29" t="s">
        <v>38</v>
      </c>
      <c r="C34" s="29" t="s">
        <v>64</v>
      </c>
      <c r="D34" s="25" t="s">
        <v>45</v>
      </c>
      <c r="E34" s="30" t="s">
        <v>65</v>
      </c>
      <c r="F34" s="31" t="s">
        <v>61</v>
      </c>
      <c r="G34" s="32">
        <v>5</v>
      </c>
      <c r="H34" s="33">
        <v>0</v>
      </c>
      <c r="I34" s="34">
        <f>ROUND(ROUND(H34,2)*ROUND(G34,3),2)</f>
      </c>
      <c r="O34">
        <f>(I34*21)/100</f>
      </c>
      <c r="P34" t="s">
        <v>22</v>
      </c>
    </row>
    <row r="35" spans="1:5" ht="12.75">
      <c r="A35" s="35" t="s">
        <v>48</v>
      </c>
      <c r="E35" s="36" t="s">
        <v>45</v>
      </c>
    </row>
    <row r="36" spans="1:5" ht="12.75">
      <c r="A36" s="37" t="s">
        <v>49</v>
      </c>
      <c r="E36" s="38" t="s">
        <v>45</v>
      </c>
    </row>
    <row r="37" spans="1:5" ht="12.75">
      <c r="A37" t="s">
        <v>50</v>
      </c>
      <c r="E37" s="36" t="s">
        <v>45</v>
      </c>
    </row>
    <row r="38" spans="1:16" ht="12.75">
      <c r="A38" s="25" t="s">
        <v>43</v>
      </c>
      <c r="B38" s="29" t="s">
        <v>66</v>
      </c>
      <c r="C38" s="29" t="s">
        <v>67</v>
      </c>
      <c r="D38" s="25" t="s">
        <v>45</v>
      </c>
      <c r="E38" s="30" t="s">
        <v>68</v>
      </c>
      <c r="F38" s="31" t="s">
        <v>61</v>
      </c>
      <c r="G38" s="32">
        <v>5</v>
      </c>
      <c r="H38" s="33">
        <v>0</v>
      </c>
      <c r="I38" s="34">
        <f>ROUND(ROUND(H38,2)*ROUND(G38,3),2)</f>
      </c>
      <c r="O38">
        <f>(I38*21)/100</f>
      </c>
      <c r="P38" t="s">
        <v>22</v>
      </c>
    </row>
    <row r="39" spans="1:5" ht="12.75">
      <c r="A39" s="35" t="s">
        <v>48</v>
      </c>
      <c r="E39" s="36" t="s">
        <v>45</v>
      </c>
    </row>
    <row r="40" spans="1:5" ht="12.75">
      <c r="A40" s="37" t="s">
        <v>49</v>
      </c>
      <c r="E40" s="38" t="s">
        <v>45</v>
      </c>
    </row>
    <row r="41" spans="1:5" ht="12.75">
      <c r="A41" t="s">
        <v>50</v>
      </c>
      <c r="E41" s="36" t="s">
        <v>45</v>
      </c>
    </row>
    <row r="42" spans="1:16" ht="12.75">
      <c r="A42" s="25" t="s">
        <v>43</v>
      </c>
      <c r="B42" s="29" t="s">
        <v>35</v>
      </c>
      <c r="C42" s="29" t="s">
        <v>69</v>
      </c>
      <c r="D42" s="25" t="s">
        <v>45</v>
      </c>
      <c r="E42" s="30" t="s">
        <v>70</v>
      </c>
      <c r="F42" s="31" t="s">
        <v>47</v>
      </c>
      <c r="G42" s="32">
        <v>4.65</v>
      </c>
      <c r="H42" s="33">
        <v>0</v>
      </c>
      <c r="I42" s="34">
        <f>ROUND(ROUND(H42,2)*ROUND(G42,3),2)</f>
      </c>
      <c r="O42">
        <f>(I42*21)/100</f>
      </c>
      <c r="P42" t="s">
        <v>22</v>
      </c>
    </row>
    <row r="43" spans="1:5" ht="12.75">
      <c r="A43" s="35" t="s">
        <v>48</v>
      </c>
      <c r="E43" s="36" t="s">
        <v>45</v>
      </c>
    </row>
    <row r="44" spans="1:5" ht="12.75">
      <c r="A44" s="37" t="s">
        <v>49</v>
      </c>
      <c r="E44" s="38" t="s">
        <v>45</v>
      </c>
    </row>
    <row r="45" spans="1:5" ht="12.75">
      <c r="A45" t="s">
        <v>50</v>
      </c>
      <c r="E45" s="36" t="s">
        <v>45</v>
      </c>
    </row>
    <row r="46" spans="1:18" ht="12.75" customHeight="1">
      <c r="A46" s="6" t="s">
        <v>41</v>
      </c>
      <c r="B46" s="6"/>
      <c r="C46" s="40" t="s">
        <v>71</v>
      </c>
      <c r="D46" s="6"/>
      <c r="E46" s="27" t="s">
        <v>72</v>
      </c>
      <c r="F46" s="6"/>
      <c r="G46" s="6"/>
      <c r="H46" s="6"/>
      <c r="I46" s="41">
        <f>0+Q46</f>
      </c>
      <c r="O46">
        <f>0+R46</f>
      </c>
      <c r="Q46">
        <f>0+I47+I51+I55+I59+I63+I67</f>
      </c>
      <c r="R46">
        <f>0+O47+O51+O55+O59+O63+O67</f>
      </c>
    </row>
    <row r="47" spans="1:16" ht="12.75">
      <c r="A47" s="25" t="s">
        <v>43</v>
      </c>
      <c r="B47" s="29" t="s">
        <v>73</v>
      </c>
      <c r="C47" s="29" t="s">
        <v>74</v>
      </c>
      <c r="D47" s="25" t="s">
        <v>45</v>
      </c>
      <c r="E47" s="30" t="s">
        <v>75</v>
      </c>
      <c r="F47" s="31" t="s">
        <v>76</v>
      </c>
      <c r="G47" s="32">
        <v>2</v>
      </c>
      <c r="H47" s="33">
        <v>0</v>
      </c>
      <c r="I47" s="34">
        <f>ROUND(ROUND(H47,2)*ROUND(G47,3),2)</f>
      </c>
      <c r="O47">
        <f>(I47*21)/100</f>
      </c>
      <c r="P47" t="s">
        <v>22</v>
      </c>
    </row>
    <row r="48" spans="1:5" ht="12.75">
      <c r="A48" s="35" t="s">
        <v>48</v>
      </c>
      <c r="E48" s="36" t="s">
        <v>45</v>
      </c>
    </row>
    <row r="49" spans="1:5" ht="12.75">
      <c r="A49" s="37" t="s">
        <v>49</v>
      </c>
      <c r="E49" s="38" t="s">
        <v>45</v>
      </c>
    </row>
    <row r="50" spans="1:5" ht="12.75">
      <c r="A50" t="s">
        <v>50</v>
      </c>
      <c r="E50" s="36" t="s">
        <v>45</v>
      </c>
    </row>
    <row r="51" spans="1:16" ht="12.75">
      <c r="A51" s="25" t="s">
        <v>43</v>
      </c>
      <c r="B51" s="29" t="s">
        <v>77</v>
      </c>
      <c r="C51" s="29" t="s">
        <v>78</v>
      </c>
      <c r="D51" s="25" t="s">
        <v>45</v>
      </c>
      <c r="E51" s="30" t="s">
        <v>79</v>
      </c>
      <c r="F51" s="31" t="s">
        <v>61</v>
      </c>
      <c r="G51" s="32">
        <v>2</v>
      </c>
      <c r="H51" s="33">
        <v>0</v>
      </c>
      <c r="I51" s="34">
        <f>ROUND(ROUND(H51,2)*ROUND(G51,3),2)</f>
      </c>
      <c r="O51">
        <f>(I51*21)/100</f>
      </c>
      <c r="P51" t="s">
        <v>22</v>
      </c>
    </row>
    <row r="52" spans="1:5" ht="12.75">
      <c r="A52" s="35" t="s">
        <v>48</v>
      </c>
      <c r="E52" s="36" t="s">
        <v>45</v>
      </c>
    </row>
    <row r="53" spans="1:5" ht="12.75">
      <c r="A53" s="37" t="s">
        <v>49</v>
      </c>
      <c r="E53" s="38" t="s">
        <v>45</v>
      </c>
    </row>
    <row r="54" spans="1:5" ht="12.75">
      <c r="A54" t="s">
        <v>50</v>
      </c>
      <c r="E54" s="36" t="s">
        <v>45</v>
      </c>
    </row>
    <row r="55" spans="1:16" ht="12.75">
      <c r="A55" s="25" t="s">
        <v>43</v>
      </c>
      <c r="B55" s="29" t="s">
        <v>80</v>
      </c>
      <c r="C55" s="29" t="s">
        <v>81</v>
      </c>
      <c r="D55" s="25" t="s">
        <v>45</v>
      </c>
      <c r="E55" s="30" t="s">
        <v>82</v>
      </c>
      <c r="F55" s="31" t="s">
        <v>61</v>
      </c>
      <c r="G55" s="32">
        <v>1</v>
      </c>
      <c r="H55" s="33">
        <v>0</v>
      </c>
      <c r="I55" s="34">
        <f>ROUND(ROUND(H55,2)*ROUND(G55,3),2)</f>
      </c>
      <c r="O55">
        <f>(I55*21)/100</f>
      </c>
      <c r="P55" t="s">
        <v>22</v>
      </c>
    </row>
    <row r="56" spans="1:5" ht="12.75">
      <c r="A56" s="35" t="s">
        <v>48</v>
      </c>
      <c r="E56" s="36" t="s">
        <v>45</v>
      </c>
    </row>
    <row r="57" spans="1:5" ht="12.75">
      <c r="A57" s="37" t="s">
        <v>49</v>
      </c>
      <c r="E57" s="38" t="s">
        <v>45</v>
      </c>
    </row>
    <row r="58" spans="1:5" ht="12.75">
      <c r="A58" t="s">
        <v>50</v>
      </c>
      <c r="E58" s="36" t="s">
        <v>45</v>
      </c>
    </row>
    <row r="59" spans="1:16" ht="12.75">
      <c r="A59" s="25" t="s">
        <v>43</v>
      </c>
      <c r="B59" s="29" t="s">
        <v>83</v>
      </c>
      <c r="C59" s="29" t="s">
        <v>84</v>
      </c>
      <c r="D59" s="25" t="s">
        <v>45</v>
      </c>
      <c r="E59" s="30" t="s">
        <v>85</v>
      </c>
      <c r="F59" s="31" t="s">
        <v>61</v>
      </c>
      <c r="G59" s="32">
        <v>1</v>
      </c>
      <c r="H59" s="33">
        <v>0</v>
      </c>
      <c r="I59" s="34">
        <f>ROUND(ROUND(H59,2)*ROUND(G59,3),2)</f>
      </c>
      <c r="O59">
        <f>(I59*21)/100</f>
      </c>
      <c r="P59" t="s">
        <v>22</v>
      </c>
    </row>
    <row r="60" spans="1:5" ht="12.75">
      <c r="A60" s="35" t="s">
        <v>48</v>
      </c>
      <c r="E60" s="36" t="s">
        <v>45</v>
      </c>
    </row>
    <row r="61" spans="1:5" ht="12.75">
      <c r="A61" s="37" t="s">
        <v>49</v>
      </c>
      <c r="E61" s="38" t="s">
        <v>45</v>
      </c>
    </row>
    <row r="62" spans="1:5" ht="12.75">
      <c r="A62" t="s">
        <v>50</v>
      </c>
      <c r="E62" s="36" t="s">
        <v>45</v>
      </c>
    </row>
    <row r="63" spans="1:16" ht="12.75">
      <c r="A63" s="25" t="s">
        <v>43</v>
      </c>
      <c r="B63" s="29" t="s">
        <v>86</v>
      </c>
      <c r="C63" s="29" t="s">
        <v>87</v>
      </c>
      <c r="D63" s="25" t="s">
        <v>45</v>
      </c>
      <c r="E63" s="30" t="s">
        <v>88</v>
      </c>
      <c r="F63" s="31" t="s">
        <v>61</v>
      </c>
      <c r="G63" s="32">
        <v>1</v>
      </c>
      <c r="H63" s="33">
        <v>0</v>
      </c>
      <c r="I63" s="34">
        <f>ROUND(ROUND(H63,2)*ROUND(G63,3),2)</f>
      </c>
      <c r="O63">
        <f>(I63*21)/100</f>
      </c>
      <c r="P63" t="s">
        <v>22</v>
      </c>
    </row>
    <row r="64" spans="1:5" ht="12.75">
      <c r="A64" s="35" t="s">
        <v>48</v>
      </c>
      <c r="E64" s="36" t="s">
        <v>45</v>
      </c>
    </row>
    <row r="65" spans="1:5" ht="12.75">
      <c r="A65" s="37" t="s">
        <v>49</v>
      </c>
      <c r="E65" s="38" t="s">
        <v>45</v>
      </c>
    </row>
    <row r="66" spans="1:5" ht="12.75">
      <c r="A66" t="s">
        <v>50</v>
      </c>
      <c r="E66" s="36" t="s">
        <v>45</v>
      </c>
    </row>
    <row r="67" spans="1:16" ht="12.75">
      <c r="A67" s="25" t="s">
        <v>43</v>
      </c>
      <c r="B67" s="29" t="s">
        <v>89</v>
      </c>
      <c r="C67" s="29" t="s">
        <v>90</v>
      </c>
      <c r="D67" s="25" t="s">
        <v>45</v>
      </c>
      <c r="E67" s="30" t="s">
        <v>91</v>
      </c>
      <c r="F67" s="31" t="s">
        <v>92</v>
      </c>
      <c r="G67" s="32">
        <v>0.02</v>
      </c>
      <c r="H67" s="33">
        <v>0</v>
      </c>
      <c r="I67" s="34">
        <f>ROUND(ROUND(H67,2)*ROUND(G67,3),2)</f>
      </c>
      <c r="O67">
        <f>(I67*21)/100</f>
      </c>
      <c r="P67" t="s">
        <v>22</v>
      </c>
    </row>
    <row r="68" spans="1:5" ht="12.75">
      <c r="A68" s="35" t="s">
        <v>48</v>
      </c>
      <c r="E68" s="36" t="s">
        <v>45</v>
      </c>
    </row>
    <row r="69" spans="1:5" ht="12.75">
      <c r="A69" s="37" t="s">
        <v>49</v>
      </c>
      <c r="E69" s="38" t="s">
        <v>45</v>
      </c>
    </row>
    <row r="70" spans="1:5" ht="12.75">
      <c r="A70" t="s">
        <v>50</v>
      </c>
      <c r="E70" s="36" t="s">
        <v>45</v>
      </c>
    </row>
    <row r="71" spans="1:18" ht="12.75" customHeight="1">
      <c r="A71" s="6" t="s">
        <v>41</v>
      </c>
      <c r="B71" s="6"/>
      <c r="C71" s="40" t="s">
        <v>58</v>
      </c>
      <c r="D71" s="6"/>
      <c r="E71" s="27" t="s">
        <v>93</v>
      </c>
      <c r="F71" s="6"/>
      <c r="G71" s="6"/>
      <c r="H71" s="6"/>
      <c r="I71" s="41">
        <f>0+Q71</f>
      </c>
      <c r="O71">
        <f>0+R71</f>
      </c>
      <c r="Q71">
        <f>0+I72+I76+I80+I84+I88+I92+I96+I100+I104+I108</f>
      </c>
      <c r="R71">
        <f>0+O72+O76+O80+O84+O88+O92+O96+O100+O104+O108</f>
      </c>
    </row>
    <row r="72" spans="1:16" ht="12.75">
      <c r="A72" s="25" t="s">
        <v>43</v>
      </c>
      <c r="B72" s="29" t="s">
        <v>94</v>
      </c>
      <c r="C72" s="29" t="s">
        <v>95</v>
      </c>
      <c r="D72" s="25" t="s">
        <v>45</v>
      </c>
      <c r="E72" s="30" t="s">
        <v>96</v>
      </c>
      <c r="F72" s="31" t="s">
        <v>61</v>
      </c>
      <c r="G72" s="32">
        <v>1</v>
      </c>
      <c r="H72" s="33">
        <v>0</v>
      </c>
      <c r="I72" s="34">
        <f>ROUND(ROUND(H72,2)*ROUND(G72,3),2)</f>
      </c>
      <c r="O72">
        <f>(I72*21)/100</f>
      </c>
      <c r="P72" t="s">
        <v>22</v>
      </c>
    </row>
    <row r="73" spans="1:5" ht="12.75">
      <c r="A73" s="35" t="s">
        <v>48</v>
      </c>
      <c r="E73" s="36" t="s">
        <v>45</v>
      </c>
    </row>
    <row r="74" spans="1:5" ht="12.75">
      <c r="A74" s="37" t="s">
        <v>49</v>
      </c>
      <c r="E74" s="38" t="s">
        <v>45</v>
      </c>
    </row>
    <row r="75" spans="1:5" ht="12.75">
      <c r="A75" t="s">
        <v>50</v>
      </c>
      <c r="E75" s="36" t="s">
        <v>45</v>
      </c>
    </row>
    <row r="76" spans="1:16" ht="12.75">
      <c r="A76" s="25" t="s">
        <v>43</v>
      </c>
      <c r="B76" s="29" t="s">
        <v>97</v>
      </c>
      <c r="C76" s="29" t="s">
        <v>98</v>
      </c>
      <c r="D76" s="25" t="s">
        <v>45</v>
      </c>
      <c r="E76" s="30" t="s">
        <v>99</v>
      </c>
      <c r="F76" s="31" t="s">
        <v>61</v>
      </c>
      <c r="G76" s="32">
        <v>1</v>
      </c>
      <c r="H76" s="33">
        <v>0</v>
      </c>
      <c r="I76" s="34">
        <f>ROUND(ROUND(H76,2)*ROUND(G76,3),2)</f>
      </c>
      <c r="O76">
        <f>(I76*21)/100</f>
      </c>
      <c r="P76" t="s">
        <v>22</v>
      </c>
    </row>
    <row r="77" spans="1:5" ht="12.75">
      <c r="A77" s="35" t="s">
        <v>48</v>
      </c>
      <c r="E77" s="36" t="s">
        <v>45</v>
      </c>
    </row>
    <row r="78" spans="1:5" ht="12.75">
      <c r="A78" s="37" t="s">
        <v>49</v>
      </c>
      <c r="E78" s="38" t="s">
        <v>45</v>
      </c>
    </row>
    <row r="79" spans="1:5" ht="12.75">
      <c r="A79" t="s">
        <v>50</v>
      </c>
      <c r="E79" s="36" t="s">
        <v>45</v>
      </c>
    </row>
    <row r="80" spans="1:16" ht="12.75">
      <c r="A80" s="25" t="s">
        <v>43</v>
      </c>
      <c r="B80" s="29" t="s">
        <v>100</v>
      </c>
      <c r="C80" s="29" t="s">
        <v>101</v>
      </c>
      <c r="D80" s="25" t="s">
        <v>45</v>
      </c>
      <c r="E80" s="30" t="s">
        <v>102</v>
      </c>
      <c r="F80" s="31" t="s">
        <v>61</v>
      </c>
      <c r="G80" s="32">
        <v>1</v>
      </c>
      <c r="H80" s="33">
        <v>0</v>
      </c>
      <c r="I80" s="34">
        <f>ROUND(ROUND(H80,2)*ROUND(G80,3),2)</f>
      </c>
      <c r="O80">
        <f>(I80*21)/100</f>
      </c>
      <c r="P80" t="s">
        <v>22</v>
      </c>
    </row>
    <row r="81" spans="1:5" ht="12.75">
      <c r="A81" s="35" t="s">
        <v>48</v>
      </c>
      <c r="E81" s="36" t="s">
        <v>45</v>
      </c>
    </row>
    <row r="82" spans="1:5" ht="12.75">
      <c r="A82" s="37" t="s">
        <v>49</v>
      </c>
      <c r="E82" s="38" t="s">
        <v>45</v>
      </c>
    </row>
    <row r="83" spans="1:5" ht="12.75">
      <c r="A83" t="s">
        <v>50</v>
      </c>
      <c r="E83" s="36" t="s">
        <v>45</v>
      </c>
    </row>
    <row r="84" spans="1:16" ht="12.75">
      <c r="A84" s="25" t="s">
        <v>43</v>
      </c>
      <c r="B84" s="29" t="s">
        <v>103</v>
      </c>
      <c r="C84" s="29" t="s">
        <v>104</v>
      </c>
      <c r="D84" s="25" t="s">
        <v>45</v>
      </c>
      <c r="E84" s="30" t="s">
        <v>105</v>
      </c>
      <c r="F84" s="31" t="s">
        <v>61</v>
      </c>
      <c r="G84" s="32">
        <v>1</v>
      </c>
      <c r="H84" s="33">
        <v>0</v>
      </c>
      <c r="I84" s="34">
        <f>ROUND(ROUND(H84,2)*ROUND(G84,3),2)</f>
      </c>
      <c r="O84">
        <f>(I84*21)/100</f>
      </c>
      <c r="P84" t="s">
        <v>22</v>
      </c>
    </row>
    <row r="85" spans="1:5" ht="12.75">
      <c r="A85" s="35" t="s">
        <v>48</v>
      </c>
      <c r="E85" s="36" t="s">
        <v>45</v>
      </c>
    </row>
    <row r="86" spans="1:5" ht="12.75">
      <c r="A86" s="37" t="s">
        <v>49</v>
      </c>
      <c r="E86" s="38" t="s">
        <v>45</v>
      </c>
    </row>
    <row r="87" spans="1:5" ht="12.75">
      <c r="A87" t="s">
        <v>50</v>
      </c>
      <c r="E87" s="36" t="s">
        <v>45</v>
      </c>
    </row>
    <row r="88" spans="1:16" ht="25.5">
      <c r="A88" s="25" t="s">
        <v>43</v>
      </c>
      <c r="B88" s="29" t="s">
        <v>106</v>
      </c>
      <c r="C88" s="29" t="s">
        <v>107</v>
      </c>
      <c r="D88" s="25" t="s">
        <v>45</v>
      </c>
      <c r="E88" s="30" t="s">
        <v>108</v>
      </c>
      <c r="F88" s="31" t="s">
        <v>76</v>
      </c>
      <c r="G88" s="32">
        <v>5</v>
      </c>
      <c r="H88" s="33">
        <v>0</v>
      </c>
      <c r="I88" s="34">
        <f>ROUND(ROUND(H88,2)*ROUND(G88,3),2)</f>
      </c>
      <c r="O88">
        <f>(I88*21)/100</f>
      </c>
      <c r="P88" t="s">
        <v>22</v>
      </c>
    </row>
    <row r="89" spans="1:5" ht="12.75">
      <c r="A89" s="35" t="s">
        <v>48</v>
      </c>
      <c r="E89" s="36" t="s">
        <v>45</v>
      </c>
    </row>
    <row r="90" spans="1:5" ht="12.75">
      <c r="A90" s="37" t="s">
        <v>49</v>
      </c>
      <c r="E90" s="38" t="s">
        <v>45</v>
      </c>
    </row>
    <row r="91" spans="1:5" ht="12.75">
      <c r="A91" t="s">
        <v>50</v>
      </c>
      <c r="E91" s="36" t="s">
        <v>45</v>
      </c>
    </row>
    <row r="92" spans="1:16" ht="12.75">
      <c r="A92" s="25" t="s">
        <v>43</v>
      </c>
      <c r="B92" s="29" t="s">
        <v>109</v>
      </c>
      <c r="C92" s="29" t="s">
        <v>110</v>
      </c>
      <c r="D92" s="25" t="s">
        <v>45</v>
      </c>
      <c r="E92" s="30" t="s">
        <v>111</v>
      </c>
      <c r="F92" s="31" t="s">
        <v>76</v>
      </c>
      <c r="G92" s="32">
        <v>8</v>
      </c>
      <c r="H92" s="33">
        <v>0</v>
      </c>
      <c r="I92" s="34">
        <f>ROUND(ROUND(H92,2)*ROUND(G92,3),2)</f>
      </c>
      <c r="O92">
        <f>(I92*21)/100</f>
      </c>
      <c r="P92" t="s">
        <v>22</v>
      </c>
    </row>
    <row r="93" spans="1:5" ht="12.75">
      <c r="A93" s="35" t="s">
        <v>48</v>
      </c>
      <c r="E93" s="36" t="s">
        <v>45</v>
      </c>
    </row>
    <row r="94" spans="1:5" ht="12.75">
      <c r="A94" s="37" t="s">
        <v>49</v>
      </c>
      <c r="E94" s="38" t="s">
        <v>45</v>
      </c>
    </row>
    <row r="95" spans="1:5" ht="12.75">
      <c r="A95" t="s">
        <v>50</v>
      </c>
      <c r="E95" s="36" t="s">
        <v>45</v>
      </c>
    </row>
    <row r="96" spans="1:16" ht="12.75">
      <c r="A96" s="25" t="s">
        <v>43</v>
      </c>
      <c r="B96" s="29" t="s">
        <v>112</v>
      </c>
      <c r="C96" s="29" t="s">
        <v>113</v>
      </c>
      <c r="D96" s="25" t="s">
        <v>45</v>
      </c>
      <c r="E96" s="30" t="s">
        <v>114</v>
      </c>
      <c r="F96" s="31" t="s">
        <v>76</v>
      </c>
      <c r="G96" s="32">
        <v>5</v>
      </c>
      <c r="H96" s="33">
        <v>0</v>
      </c>
      <c r="I96" s="34">
        <f>ROUND(ROUND(H96,2)*ROUND(G96,3),2)</f>
      </c>
      <c r="O96">
        <f>(I96*21)/100</f>
      </c>
      <c r="P96" t="s">
        <v>22</v>
      </c>
    </row>
    <row r="97" spans="1:5" ht="12.75">
      <c r="A97" s="35" t="s">
        <v>48</v>
      </c>
      <c r="E97" s="36" t="s">
        <v>45</v>
      </c>
    </row>
    <row r="98" spans="1:5" ht="12.75">
      <c r="A98" s="37" t="s">
        <v>49</v>
      </c>
      <c r="E98" s="38" t="s">
        <v>45</v>
      </c>
    </row>
    <row r="99" spans="1:5" ht="12.75">
      <c r="A99" t="s">
        <v>50</v>
      </c>
      <c r="E99" s="36" t="s">
        <v>45</v>
      </c>
    </row>
    <row r="100" spans="1:16" ht="25.5">
      <c r="A100" s="25" t="s">
        <v>43</v>
      </c>
      <c r="B100" s="29" t="s">
        <v>115</v>
      </c>
      <c r="C100" s="29" t="s">
        <v>116</v>
      </c>
      <c r="D100" s="25" t="s">
        <v>45</v>
      </c>
      <c r="E100" s="30" t="s">
        <v>117</v>
      </c>
      <c r="F100" s="31" t="s">
        <v>118</v>
      </c>
      <c r="G100" s="32">
        <v>1</v>
      </c>
      <c r="H100" s="33">
        <v>0</v>
      </c>
      <c r="I100" s="34">
        <f>ROUND(ROUND(H100,2)*ROUND(G100,3),2)</f>
      </c>
      <c r="O100">
        <f>(I100*21)/100</f>
      </c>
      <c r="P100" t="s">
        <v>22</v>
      </c>
    </row>
    <row r="101" spans="1:5" ht="12.75">
      <c r="A101" s="35" t="s">
        <v>48</v>
      </c>
      <c r="E101" s="36" t="s">
        <v>45</v>
      </c>
    </row>
    <row r="102" spans="1:5" ht="12.75">
      <c r="A102" s="37" t="s">
        <v>49</v>
      </c>
      <c r="E102" s="38" t="s">
        <v>45</v>
      </c>
    </row>
    <row r="103" spans="1:5" ht="12.75">
      <c r="A103" t="s">
        <v>50</v>
      </c>
      <c r="E103" s="36" t="s">
        <v>45</v>
      </c>
    </row>
    <row r="104" spans="1:16" ht="25.5">
      <c r="A104" s="25" t="s">
        <v>43</v>
      </c>
      <c r="B104" s="29" t="s">
        <v>40</v>
      </c>
      <c r="C104" s="29" t="s">
        <v>119</v>
      </c>
      <c r="D104" s="25" t="s">
        <v>45</v>
      </c>
      <c r="E104" s="30" t="s">
        <v>120</v>
      </c>
      <c r="F104" s="31" t="s">
        <v>61</v>
      </c>
      <c r="G104" s="32">
        <v>1</v>
      </c>
      <c r="H104" s="33">
        <v>0</v>
      </c>
      <c r="I104" s="34">
        <f>ROUND(ROUND(H104,2)*ROUND(G104,3),2)</f>
      </c>
      <c r="O104">
        <f>(I104*21)/100</f>
      </c>
      <c r="P104" t="s">
        <v>22</v>
      </c>
    </row>
    <row r="105" spans="1:5" ht="12.75">
      <c r="A105" s="35" t="s">
        <v>48</v>
      </c>
      <c r="E105" s="36" t="s">
        <v>45</v>
      </c>
    </row>
    <row r="106" spans="1:5" ht="12.75">
      <c r="A106" s="37" t="s">
        <v>49</v>
      </c>
      <c r="E106" s="38" t="s">
        <v>45</v>
      </c>
    </row>
    <row r="107" spans="1:5" ht="12.75">
      <c r="A107" t="s">
        <v>50</v>
      </c>
      <c r="E107" s="36" t="s">
        <v>45</v>
      </c>
    </row>
    <row r="108" spans="1:16" ht="12.75">
      <c r="A108" s="25" t="s">
        <v>43</v>
      </c>
      <c r="B108" s="29" t="s">
        <v>121</v>
      </c>
      <c r="C108" s="29" t="s">
        <v>122</v>
      </c>
      <c r="D108" s="25" t="s">
        <v>45</v>
      </c>
      <c r="E108" s="30" t="s">
        <v>123</v>
      </c>
      <c r="F108" s="31" t="s">
        <v>76</v>
      </c>
      <c r="G108" s="32">
        <v>8</v>
      </c>
      <c r="H108" s="33">
        <v>0</v>
      </c>
      <c r="I108" s="34">
        <f>ROUND(ROUND(H108,2)*ROUND(G108,3),2)</f>
      </c>
      <c r="O108">
        <f>(I108*21)/100</f>
      </c>
      <c r="P108" t="s">
        <v>22</v>
      </c>
    </row>
    <row r="109" spans="1:5" ht="12.75">
      <c r="A109" s="35" t="s">
        <v>48</v>
      </c>
      <c r="E109" s="36" t="s">
        <v>45</v>
      </c>
    </row>
    <row r="110" spans="1:5" ht="12.75">
      <c r="A110" s="37" t="s">
        <v>49</v>
      </c>
      <c r="E110" s="38" t="s">
        <v>45</v>
      </c>
    </row>
    <row r="111" spans="1:5" ht="12.75">
      <c r="A111" t="s">
        <v>50</v>
      </c>
      <c r="E111" s="36" t="s">
        <v>45</v>
      </c>
    </row>
    <row r="112" spans="1:18" ht="12.75" customHeight="1">
      <c r="A112" s="6" t="s">
        <v>41</v>
      </c>
      <c r="B112" s="6"/>
      <c r="C112" s="40" t="s">
        <v>124</v>
      </c>
      <c r="D112" s="6"/>
      <c r="E112" s="27" t="s">
        <v>125</v>
      </c>
      <c r="F112" s="6"/>
      <c r="G112" s="6"/>
      <c r="H112" s="6"/>
      <c r="I112" s="41">
        <f>0+Q112</f>
      </c>
      <c r="O112">
        <f>0+R112</f>
      </c>
      <c r="Q112">
        <f>0+I113</f>
      </c>
      <c r="R112">
        <f>0+O113</f>
      </c>
    </row>
    <row r="113" spans="1:16" ht="12.75">
      <c r="A113" s="25" t="s">
        <v>43</v>
      </c>
      <c r="B113" s="29" t="s">
        <v>126</v>
      </c>
      <c r="C113" s="29" t="s">
        <v>127</v>
      </c>
      <c r="D113" s="25" t="s">
        <v>45</v>
      </c>
      <c r="E113" s="30" t="s">
        <v>128</v>
      </c>
      <c r="F113" s="31" t="s">
        <v>92</v>
      </c>
      <c r="G113" s="32">
        <v>53.29</v>
      </c>
      <c r="H113" s="33">
        <v>0</v>
      </c>
      <c r="I113" s="34">
        <f>ROUND(ROUND(H113,2)*ROUND(G113,3),2)</f>
      </c>
      <c r="O113">
        <f>(I113*21)/100</f>
      </c>
      <c r="P113" t="s">
        <v>22</v>
      </c>
    </row>
    <row r="114" spans="1:5" ht="12.75">
      <c r="A114" s="35" t="s">
        <v>48</v>
      </c>
      <c r="E114" s="36" t="s">
        <v>45</v>
      </c>
    </row>
    <row r="115" spans="1:5" ht="12.75">
      <c r="A115" s="37" t="s">
        <v>49</v>
      </c>
      <c r="E115" s="38" t="s">
        <v>45</v>
      </c>
    </row>
    <row r="116" spans="1:5" ht="12.75">
      <c r="A116" t="s">
        <v>50</v>
      </c>
      <c r="E116" s="36" t="s">
        <v>45</v>
      </c>
    </row>
  </sheetData>
  <sheetProtection password="F57F"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0+O9+O42+O87+O108+O161+O238+O363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1698</v>
      </c>
      <c r="I3" s="42">
        <f>0+I9+I42+I87+I108+I161+I238+I363</f>
      </c>
      <c r="O3" t="s">
        <v>18</v>
      </c>
      <c r="P3" t="s">
        <v>22</v>
      </c>
    </row>
    <row r="4" spans="1:16" ht="15" customHeight="1">
      <c r="A4" t="s">
        <v>16</v>
      </c>
      <c r="B4" s="12" t="s">
        <v>338</v>
      </c>
      <c r="C4" s="13" t="s">
        <v>2255</v>
      </c>
      <c r="D4" s="1"/>
      <c r="E4" s="14" t="s">
        <v>2256</v>
      </c>
      <c r="F4" s="1"/>
      <c r="G4" s="1"/>
      <c r="H4" s="11"/>
      <c r="I4" s="11"/>
      <c r="O4" t="s">
        <v>19</v>
      </c>
      <c r="P4" t="s">
        <v>22</v>
      </c>
    </row>
    <row r="5" spans="1:16" ht="12.75" customHeight="1">
      <c r="A5" t="s">
        <v>341</v>
      </c>
      <c r="B5" s="16" t="s">
        <v>17</v>
      </c>
      <c r="C5" s="17" t="s">
        <v>1698</v>
      </c>
      <c r="D5" s="6"/>
      <c r="E5" s="18" t="s">
        <v>1699</v>
      </c>
      <c r="F5" s="6"/>
      <c r="G5" s="6"/>
      <c r="H5" s="6"/>
      <c r="I5" s="6"/>
      <c r="O5" t="s">
        <v>20</v>
      </c>
      <c r="P5" t="s">
        <v>22</v>
      </c>
    </row>
    <row r="6" spans="1:9" ht="12.75" customHeight="1">
      <c r="A6" s="15" t="s">
        <v>25</v>
      </c>
      <c r="B6" s="15" t="s">
        <v>27</v>
      </c>
      <c r="C6" s="15" t="s">
        <v>28</v>
      </c>
      <c r="D6" s="15" t="s">
        <v>29</v>
      </c>
      <c r="E6" s="15" t="s">
        <v>30</v>
      </c>
      <c r="F6" s="15" t="s">
        <v>32</v>
      </c>
      <c r="G6" s="15" t="s">
        <v>34</v>
      </c>
      <c r="H6" s="15" t="s">
        <v>36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37</v>
      </c>
      <c r="I7" s="15" t="s">
        <v>39</v>
      </c>
    </row>
    <row r="8" spans="1:9" ht="12.75" customHeight="1">
      <c r="A8" s="15" t="s">
        <v>26</v>
      </c>
      <c r="B8" s="15" t="s">
        <v>14</v>
      </c>
      <c r="C8" s="15" t="s">
        <v>22</v>
      </c>
      <c r="D8" s="15" t="s">
        <v>21</v>
      </c>
      <c r="E8" s="15" t="s">
        <v>31</v>
      </c>
      <c r="F8" s="15" t="s">
        <v>33</v>
      </c>
      <c r="G8" s="15" t="s">
        <v>35</v>
      </c>
      <c r="H8" s="15" t="s">
        <v>38</v>
      </c>
      <c r="I8" s="15" t="s">
        <v>40</v>
      </c>
    </row>
    <row r="9" spans="1:18" ht="12.75" customHeight="1">
      <c r="A9" s="19" t="s">
        <v>41</v>
      </c>
      <c r="B9" s="19"/>
      <c r="C9" s="26" t="s">
        <v>1701</v>
      </c>
      <c r="D9" s="19"/>
      <c r="E9" s="27" t="s">
        <v>1702</v>
      </c>
      <c r="F9" s="19"/>
      <c r="G9" s="19"/>
      <c r="H9" s="19"/>
      <c r="I9" s="28">
        <f>0+Q9</f>
      </c>
      <c r="O9">
        <f>0+R9</f>
      </c>
      <c r="Q9">
        <f>0+I10+I14+I18+I22+I26+I30+I34+I38</f>
      </c>
      <c r="R9">
        <f>0+O10+O14+O18+O22+O26+O30+O34+O38</f>
      </c>
    </row>
    <row r="10" spans="1:16" ht="25.5">
      <c r="A10" s="25" t="s">
        <v>43</v>
      </c>
      <c r="B10" s="29" t="s">
        <v>77</v>
      </c>
      <c r="C10" s="29" t="s">
        <v>77</v>
      </c>
      <c r="D10" s="25" t="s">
        <v>45</v>
      </c>
      <c r="E10" s="30" t="s">
        <v>1703</v>
      </c>
      <c r="F10" s="31" t="s">
        <v>118</v>
      </c>
      <c r="G10" s="32">
        <v>1</v>
      </c>
      <c r="H10" s="33">
        <v>0</v>
      </c>
      <c r="I10" s="34">
        <f>ROUND(ROUND(H10,2)*ROUND(G10,3),2)</f>
      </c>
      <c r="O10">
        <f>(I10*21)/100</f>
      </c>
      <c r="P10" t="s">
        <v>22</v>
      </c>
    </row>
    <row r="11" spans="1:5" ht="12.75">
      <c r="A11" s="35" t="s">
        <v>48</v>
      </c>
      <c r="E11" s="36" t="s">
        <v>45</v>
      </c>
    </row>
    <row r="12" spans="1:5" ht="12.75">
      <c r="A12" s="37" t="s">
        <v>49</v>
      </c>
      <c r="E12" s="38" t="s">
        <v>45</v>
      </c>
    </row>
    <row r="13" spans="1:5" ht="12.75">
      <c r="A13" t="s">
        <v>50</v>
      </c>
      <c r="E13" s="36" t="s">
        <v>45</v>
      </c>
    </row>
    <row r="14" spans="1:16" ht="38.25">
      <c r="A14" s="25" t="s">
        <v>43</v>
      </c>
      <c r="B14" s="29" t="s">
        <v>83</v>
      </c>
      <c r="C14" s="29" t="s">
        <v>83</v>
      </c>
      <c r="D14" s="25" t="s">
        <v>45</v>
      </c>
      <c r="E14" s="30" t="s">
        <v>1704</v>
      </c>
      <c r="F14" s="31" t="s">
        <v>118</v>
      </c>
      <c r="G14" s="32">
        <v>0</v>
      </c>
      <c r="H14" s="33">
        <v>0</v>
      </c>
      <c r="I14" s="34">
        <f>ROUND(ROUND(H14,2)*ROUND(G14,3),2)</f>
      </c>
      <c r="O14">
        <f>(I14*21)/100</f>
      </c>
      <c r="P14" t="s">
        <v>22</v>
      </c>
    </row>
    <row r="15" spans="1:5" ht="38.25">
      <c r="A15" s="35" t="s">
        <v>48</v>
      </c>
      <c r="E15" s="36" t="s">
        <v>1705</v>
      </c>
    </row>
    <row r="16" spans="1:5" ht="12.75">
      <c r="A16" s="37" t="s">
        <v>49</v>
      </c>
      <c r="E16" s="38" t="s">
        <v>45</v>
      </c>
    </row>
    <row r="17" spans="1:5" ht="12.75">
      <c r="A17" t="s">
        <v>50</v>
      </c>
      <c r="E17" s="36" t="s">
        <v>45</v>
      </c>
    </row>
    <row r="18" spans="1:16" ht="25.5">
      <c r="A18" s="25" t="s">
        <v>43</v>
      </c>
      <c r="B18" s="29" t="s">
        <v>80</v>
      </c>
      <c r="C18" s="29" t="s">
        <v>80</v>
      </c>
      <c r="D18" s="25" t="s">
        <v>45</v>
      </c>
      <c r="E18" s="30" t="s">
        <v>1706</v>
      </c>
      <c r="F18" s="31" t="s">
        <v>118</v>
      </c>
      <c r="G18" s="32">
        <v>0</v>
      </c>
      <c r="H18" s="33">
        <v>0</v>
      </c>
      <c r="I18" s="34">
        <f>ROUND(ROUND(H18,2)*ROUND(G18,3),2)</f>
      </c>
      <c r="O18">
        <f>(I18*21)/100</f>
      </c>
      <c r="P18" t="s">
        <v>22</v>
      </c>
    </row>
    <row r="19" spans="1:5" ht="12.75">
      <c r="A19" s="35" t="s">
        <v>48</v>
      </c>
      <c r="E19" s="36" t="s">
        <v>45</v>
      </c>
    </row>
    <row r="20" spans="1:5" ht="12.75">
      <c r="A20" s="37" t="s">
        <v>49</v>
      </c>
      <c r="E20" s="38" t="s">
        <v>45</v>
      </c>
    </row>
    <row r="21" spans="1:5" ht="12.75">
      <c r="A21" t="s">
        <v>50</v>
      </c>
      <c r="E21" s="36" t="s">
        <v>45</v>
      </c>
    </row>
    <row r="22" spans="1:16" ht="12.75">
      <c r="A22" s="25" t="s">
        <v>43</v>
      </c>
      <c r="B22" s="29" t="s">
        <v>86</v>
      </c>
      <c r="C22" s="29" t="s">
        <v>86</v>
      </c>
      <c r="D22" s="25" t="s">
        <v>45</v>
      </c>
      <c r="E22" s="30" t="s">
        <v>1707</v>
      </c>
      <c r="F22" s="31" t="s">
        <v>118</v>
      </c>
      <c r="G22" s="32">
        <v>1</v>
      </c>
      <c r="H22" s="33">
        <v>0</v>
      </c>
      <c r="I22" s="34">
        <f>ROUND(ROUND(H22,2)*ROUND(G22,3),2)</f>
      </c>
      <c r="O22">
        <f>(I22*21)/100</f>
      </c>
      <c r="P22" t="s">
        <v>22</v>
      </c>
    </row>
    <row r="23" spans="1:5" ht="12.75">
      <c r="A23" s="35" t="s">
        <v>48</v>
      </c>
      <c r="E23" s="36" t="s">
        <v>45</v>
      </c>
    </row>
    <row r="24" spans="1:5" ht="12.75">
      <c r="A24" s="37" t="s">
        <v>49</v>
      </c>
      <c r="E24" s="38" t="s">
        <v>45</v>
      </c>
    </row>
    <row r="25" spans="1:5" ht="12.75">
      <c r="A25" t="s">
        <v>50</v>
      </c>
      <c r="E25" s="36" t="s">
        <v>45</v>
      </c>
    </row>
    <row r="26" spans="1:16" ht="12.75">
      <c r="A26" s="25" t="s">
        <v>43</v>
      </c>
      <c r="B26" s="29" t="s">
        <v>73</v>
      </c>
      <c r="C26" s="29" t="s">
        <v>73</v>
      </c>
      <c r="D26" s="25" t="s">
        <v>45</v>
      </c>
      <c r="E26" s="30" t="s">
        <v>1708</v>
      </c>
      <c r="F26" s="31" t="s">
        <v>118</v>
      </c>
      <c r="G26" s="32">
        <v>1</v>
      </c>
      <c r="H26" s="33">
        <v>0</v>
      </c>
      <c r="I26" s="34">
        <f>ROUND(ROUND(H26,2)*ROUND(G26,3),2)</f>
      </c>
      <c r="O26">
        <f>(I26*21)/100</f>
      </c>
      <c r="P26" t="s">
        <v>22</v>
      </c>
    </row>
    <row r="27" spans="1:5" ht="12.75">
      <c r="A27" s="35" t="s">
        <v>48</v>
      </c>
      <c r="E27" s="36" t="s">
        <v>45</v>
      </c>
    </row>
    <row r="28" spans="1:5" ht="12.75">
      <c r="A28" s="37" t="s">
        <v>49</v>
      </c>
      <c r="E28" s="38" t="s">
        <v>45</v>
      </c>
    </row>
    <row r="29" spans="1:5" ht="12.75">
      <c r="A29" t="s">
        <v>50</v>
      </c>
      <c r="E29" s="36" t="s">
        <v>45</v>
      </c>
    </row>
    <row r="30" spans="1:16" ht="12.75">
      <c r="A30" s="25" t="s">
        <v>43</v>
      </c>
      <c r="B30" s="29" t="s">
        <v>89</v>
      </c>
      <c r="C30" s="29" t="s">
        <v>89</v>
      </c>
      <c r="D30" s="25" t="s">
        <v>45</v>
      </c>
      <c r="E30" s="30" t="s">
        <v>1709</v>
      </c>
      <c r="F30" s="31" t="s">
        <v>118</v>
      </c>
      <c r="G30" s="32">
        <v>1</v>
      </c>
      <c r="H30" s="33">
        <v>0</v>
      </c>
      <c r="I30" s="34">
        <f>ROUND(ROUND(H30,2)*ROUND(G30,3),2)</f>
      </c>
      <c r="O30">
        <f>(I30*21)/100</f>
      </c>
      <c r="P30" t="s">
        <v>22</v>
      </c>
    </row>
    <row r="31" spans="1:5" ht="12.75">
      <c r="A31" s="35" t="s">
        <v>48</v>
      </c>
      <c r="E31" s="36" t="s">
        <v>45</v>
      </c>
    </row>
    <row r="32" spans="1:5" ht="12.75">
      <c r="A32" s="37" t="s">
        <v>49</v>
      </c>
      <c r="E32" s="38" t="s">
        <v>45</v>
      </c>
    </row>
    <row r="33" spans="1:5" ht="12.75">
      <c r="A33" t="s">
        <v>50</v>
      </c>
      <c r="E33" s="36" t="s">
        <v>45</v>
      </c>
    </row>
    <row r="34" spans="1:16" ht="12.75">
      <c r="A34" s="25" t="s">
        <v>43</v>
      </c>
      <c r="B34" s="29" t="s">
        <v>292</v>
      </c>
      <c r="C34" s="29" t="s">
        <v>292</v>
      </c>
      <c r="D34" s="25" t="s">
        <v>45</v>
      </c>
      <c r="E34" s="30" t="s">
        <v>1710</v>
      </c>
      <c r="F34" s="31" t="s">
        <v>118</v>
      </c>
      <c r="G34" s="32">
        <v>1</v>
      </c>
      <c r="H34" s="33">
        <v>0</v>
      </c>
      <c r="I34" s="34">
        <f>ROUND(ROUND(H34,2)*ROUND(G34,3),2)</f>
      </c>
      <c r="O34">
        <f>(I34*21)/100</f>
      </c>
      <c r="P34" t="s">
        <v>22</v>
      </c>
    </row>
    <row r="35" spans="1:5" ht="12.75">
      <c r="A35" s="35" t="s">
        <v>48</v>
      </c>
      <c r="E35" s="36" t="s">
        <v>45</v>
      </c>
    </row>
    <row r="36" spans="1:5" ht="12.75">
      <c r="A36" s="37" t="s">
        <v>49</v>
      </c>
      <c r="E36" s="38" t="s">
        <v>45</v>
      </c>
    </row>
    <row r="37" spans="1:5" ht="12.75">
      <c r="A37" t="s">
        <v>50</v>
      </c>
      <c r="E37" s="36" t="s">
        <v>45</v>
      </c>
    </row>
    <row r="38" spans="1:16" ht="12.75">
      <c r="A38" s="25" t="s">
        <v>43</v>
      </c>
      <c r="B38" s="29" t="s">
        <v>301</v>
      </c>
      <c r="C38" s="29" t="s">
        <v>301</v>
      </c>
      <c r="D38" s="25" t="s">
        <v>45</v>
      </c>
      <c r="E38" s="30" t="s">
        <v>1711</v>
      </c>
      <c r="F38" s="31" t="s">
        <v>118</v>
      </c>
      <c r="G38" s="32">
        <v>1</v>
      </c>
      <c r="H38" s="33">
        <v>0</v>
      </c>
      <c r="I38" s="34">
        <f>ROUND(ROUND(H38,2)*ROUND(G38,3),2)</f>
      </c>
      <c r="O38">
        <f>(I38*21)/100</f>
      </c>
      <c r="P38" t="s">
        <v>22</v>
      </c>
    </row>
    <row r="39" spans="1:5" ht="12.75">
      <c r="A39" s="35" t="s">
        <v>48</v>
      </c>
      <c r="E39" s="36" t="s">
        <v>45</v>
      </c>
    </row>
    <row r="40" spans="1:5" ht="12.75">
      <c r="A40" s="37" t="s">
        <v>49</v>
      </c>
      <c r="E40" s="38" t="s">
        <v>45</v>
      </c>
    </row>
    <row r="41" spans="1:5" ht="12.75">
      <c r="A41" t="s">
        <v>50</v>
      </c>
      <c r="E41" s="36" t="s">
        <v>45</v>
      </c>
    </row>
    <row r="42" spans="1:18" ht="12.75" customHeight="1">
      <c r="A42" s="6" t="s">
        <v>41</v>
      </c>
      <c r="B42" s="6"/>
      <c r="C42" s="40" t="s">
        <v>1712</v>
      </c>
      <c r="D42" s="6"/>
      <c r="E42" s="27" t="s">
        <v>1713</v>
      </c>
      <c r="F42" s="6"/>
      <c r="G42" s="6"/>
      <c r="H42" s="6"/>
      <c r="I42" s="41">
        <f>0+Q42</f>
      </c>
      <c r="O42">
        <f>0+R42</f>
      </c>
      <c r="Q42">
        <f>0+I43+I47+I51+I55+I59+I63+I67+I71+I75+I79+I83</f>
      </c>
      <c r="R42">
        <f>0+O43+O47+O51+O55+O59+O63+O67+O71+O75+O79+O83</f>
      </c>
    </row>
    <row r="43" spans="1:16" ht="38.25">
      <c r="A43" s="25" t="s">
        <v>43</v>
      </c>
      <c r="B43" s="29" t="s">
        <v>549</v>
      </c>
      <c r="C43" s="29" t="s">
        <v>549</v>
      </c>
      <c r="D43" s="25" t="s">
        <v>45</v>
      </c>
      <c r="E43" s="30" t="s">
        <v>1714</v>
      </c>
      <c r="F43" s="31" t="s">
        <v>118</v>
      </c>
      <c r="G43" s="32">
        <v>1</v>
      </c>
      <c r="H43" s="33">
        <v>0</v>
      </c>
      <c r="I43" s="34">
        <f>ROUND(ROUND(H43,2)*ROUND(G43,3),2)</f>
      </c>
      <c r="O43">
        <f>(I43*21)/100</f>
      </c>
      <c r="P43" t="s">
        <v>22</v>
      </c>
    </row>
    <row r="44" spans="1:5" ht="38.25">
      <c r="A44" s="35" t="s">
        <v>48</v>
      </c>
      <c r="E44" s="36" t="s">
        <v>1715</v>
      </c>
    </row>
    <row r="45" spans="1:5" ht="12.75">
      <c r="A45" s="37" t="s">
        <v>49</v>
      </c>
      <c r="E45" s="38" t="s">
        <v>45</v>
      </c>
    </row>
    <row r="46" spans="1:5" ht="12.75">
      <c r="A46" t="s">
        <v>50</v>
      </c>
      <c r="E46" s="36" t="s">
        <v>45</v>
      </c>
    </row>
    <row r="47" spans="1:16" ht="38.25">
      <c r="A47" s="25" t="s">
        <v>43</v>
      </c>
      <c r="B47" s="29" t="s">
        <v>553</v>
      </c>
      <c r="C47" s="29" t="s">
        <v>553</v>
      </c>
      <c r="D47" s="25" t="s">
        <v>45</v>
      </c>
      <c r="E47" s="30" t="s">
        <v>1716</v>
      </c>
      <c r="F47" s="31" t="s">
        <v>118</v>
      </c>
      <c r="G47" s="32">
        <v>0</v>
      </c>
      <c r="H47" s="33">
        <v>0</v>
      </c>
      <c r="I47" s="34">
        <f>ROUND(ROUND(H47,2)*ROUND(G47,3),2)</f>
      </c>
      <c r="O47">
        <f>(I47*21)/100</f>
      </c>
      <c r="P47" t="s">
        <v>22</v>
      </c>
    </row>
    <row r="48" spans="1:5" ht="38.25">
      <c r="A48" s="35" t="s">
        <v>48</v>
      </c>
      <c r="E48" s="36" t="s">
        <v>1717</v>
      </c>
    </row>
    <row r="49" spans="1:5" ht="12.75">
      <c r="A49" s="37" t="s">
        <v>49</v>
      </c>
      <c r="E49" s="38" t="s">
        <v>45</v>
      </c>
    </row>
    <row r="50" spans="1:5" ht="12.75">
      <c r="A50" t="s">
        <v>50</v>
      </c>
      <c r="E50" s="36" t="s">
        <v>45</v>
      </c>
    </row>
    <row r="51" spans="1:16" ht="38.25">
      <c r="A51" s="25" t="s">
        <v>43</v>
      </c>
      <c r="B51" s="29" t="s">
        <v>557</v>
      </c>
      <c r="C51" s="29" t="s">
        <v>557</v>
      </c>
      <c r="D51" s="25" t="s">
        <v>45</v>
      </c>
      <c r="E51" s="30" t="s">
        <v>1718</v>
      </c>
      <c r="F51" s="31" t="s">
        <v>118</v>
      </c>
      <c r="G51" s="32">
        <v>1</v>
      </c>
      <c r="H51" s="33">
        <v>0</v>
      </c>
      <c r="I51" s="34">
        <f>ROUND(ROUND(H51,2)*ROUND(G51,3),2)</f>
      </c>
      <c r="O51">
        <f>(I51*21)/100</f>
      </c>
      <c r="P51" t="s">
        <v>22</v>
      </c>
    </row>
    <row r="52" spans="1:5" ht="25.5">
      <c r="A52" s="35" t="s">
        <v>48</v>
      </c>
      <c r="E52" s="36" t="s">
        <v>1719</v>
      </c>
    </row>
    <row r="53" spans="1:5" ht="12.75">
      <c r="A53" s="37" t="s">
        <v>49</v>
      </c>
      <c r="E53" s="38" t="s">
        <v>45</v>
      </c>
    </row>
    <row r="54" spans="1:5" ht="12.75">
      <c r="A54" t="s">
        <v>50</v>
      </c>
      <c r="E54" s="36" t="s">
        <v>45</v>
      </c>
    </row>
    <row r="55" spans="1:16" ht="25.5">
      <c r="A55" s="25" t="s">
        <v>43</v>
      </c>
      <c r="B55" s="29" t="s">
        <v>560</v>
      </c>
      <c r="C55" s="29" t="s">
        <v>560</v>
      </c>
      <c r="D55" s="25" t="s">
        <v>45</v>
      </c>
      <c r="E55" s="30" t="s">
        <v>1720</v>
      </c>
      <c r="F55" s="31" t="s">
        <v>118</v>
      </c>
      <c r="G55" s="32">
        <v>2</v>
      </c>
      <c r="H55" s="33">
        <v>0</v>
      </c>
      <c r="I55" s="34">
        <f>ROUND(ROUND(H55,2)*ROUND(G55,3),2)</f>
      </c>
      <c r="O55">
        <f>(I55*21)/100</f>
      </c>
      <c r="P55" t="s">
        <v>22</v>
      </c>
    </row>
    <row r="56" spans="1:5" ht="12.75">
      <c r="A56" s="35" t="s">
        <v>48</v>
      </c>
      <c r="E56" s="36" t="s">
        <v>45</v>
      </c>
    </row>
    <row r="57" spans="1:5" ht="12.75">
      <c r="A57" s="37" t="s">
        <v>49</v>
      </c>
      <c r="E57" s="38" t="s">
        <v>45</v>
      </c>
    </row>
    <row r="58" spans="1:5" ht="12.75">
      <c r="A58" t="s">
        <v>50</v>
      </c>
      <c r="E58" s="36" t="s">
        <v>45</v>
      </c>
    </row>
    <row r="59" spans="1:16" ht="12.75">
      <c r="A59" s="25" t="s">
        <v>43</v>
      </c>
      <c r="B59" s="29" t="s">
        <v>541</v>
      </c>
      <c r="C59" s="29" t="s">
        <v>541</v>
      </c>
      <c r="D59" s="25" t="s">
        <v>45</v>
      </c>
      <c r="E59" s="30" t="s">
        <v>1721</v>
      </c>
      <c r="F59" s="31" t="s">
        <v>118</v>
      </c>
      <c r="G59" s="32">
        <v>25</v>
      </c>
      <c r="H59" s="33">
        <v>0</v>
      </c>
      <c r="I59" s="34">
        <f>ROUND(ROUND(H59,2)*ROUND(G59,3),2)</f>
      </c>
      <c r="O59">
        <f>(I59*21)/100</f>
      </c>
      <c r="P59" t="s">
        <v>22</v>
      </c>
    </row>
    <row r="60" spans="1:5" ht="12.75">
      <c r="A60" s="35" t="s">
        <v>48</v>
      </c>
      <c r="E60" s="36" t="s">
        <v>45</v>
      </c>
    </row>
    <row r="61" spans="1:5" ht="12.75">
      <c r="A61" s="37" t="s">
        <v>49</v>
      </c>
      <c r="E61" s="38" t="s">
        <v>45</v>
      </c>
    </row>
    <row r="62" spans="1:5" ht="12.75">
      <c r="A62" t="s">
        <v>50</v>
      </c>
      <c r="E62" s="36" t="s">
        <v>45</v>
      </c>
    </row>
    <row r="63" spans="1:16" ht="12.75">
      <c r="A63" s="25" t="s">
        <v>43</v>
      </c>
      <c r="B63" s="29" t="s">
        <v>510</v>
      </c>
      <c r="C63" s="29" t="s">
        <v>510</v>
      </c>
      <c r="D63" s="25" t="s">
        <v>45</v>
      </c>
      <c r="E63" s="30" t="s">
        <v>1722</v>
      </c>
      <c r="F63" s="31" t="s">
        <v>118</v>
      </c>
      <c r="G63" s="32">
        <v>25</v>
      </c>
      <c r="H63" s="33">
        <v>0</v>
      </c>
      <c r="I63" s="34">
        <f>ROUND(ROUND(H63,2)*ROUND(G63,3),2)</f>
      </c>
      <c r="O63">
        <f>(I63*21)/100</f>
      </c>
      <c r="P63" t="s">
        <v>22</v>
      </c>
    </row>
    <row r="64" spans="1:5" ht="12.75">
      <c r="A64" s="35" t="s">
        <v>48</v>
      </c>
      <c r="E64" s="36" t="s">
        <v>45</v>
      </c>
    </row>
    <row r="65" spans="1:5" ht="12.75">
      <c r="A65" s="37" t="s">
        <v>49</v>
      </c>
      <c r="E65" s="38" t="s">
        <v>45</v>
      </c>
    </row>
    <row r="66" spans="1:5" ht="12.75">
      <c r="A66" t="s">
        <v>50</v>
      </c>
      <c r="E66" s="36" t="s">
        <v>45</v>
      </c>
    </row>
    <row r="67" spans="1:16" ht="12.75">
      <c r="A67" s="25" t="s">
        <v>43</v>
      </c>
      <c r="B67" s="29" t="s">
        <v>514</v>
      </c>
      <c r="C67" s="29" t="s">
        <v>514</v>
      </c>
      <c r="D67" s="25" t="s">
        <v>45</v>
      </c>
      <c r="E67" s="30" t="s">
        <v>1723</v>
      </c>
      <c r="F67" s="31" t="s">
        <v>118</v>
      </c>
      <c r="G67" s="32">
        <v>25</v>
      </c>
      <c r="H67" s="33">
        <v>0</v>
      </c>
      <c r="I67" s="34">
        <f>ROUND(ROUND(H67,2)*ROUND(G67,3),2)</f>
      </c>
      <c r="O67">
        <f>(I67*21)/100</f>
      </c>
      <c r="P67" t="s">
        <v>22</v>
      </c>
    </row>
    <row r="68" spans="1:5" ht="12.75">
      <c r="A68" s="35" t="s">
        <v>48</v>
      </c>
      <c r="E68" s="36" t="s">
        <v>45</v>
      </c>
    </row>
    <row r="69" spans="1:5" ht="12.75">
      <c r="A69" s="37" t="s">
        <v>49</v>
      </c>
      <c r="E69" s="38" t="s">
        <v>45</v>
      </c>
    </row>
    <row r="70" spans="1:5" ht="12.75">
      <c r="A70" t="s">
        <v>50</v>
      </c>
      <c r="E70" s="36" t="s">
        <v>45</v>
      </c>
    </row>
    <row r="71" spans="1:16" ht="12.75">
      <c r="A71" s="25" t="s">
        <v>43</v>
      </c>
      <c r="B71" s="29" t="s">
        <v>518</v>
      </c>
      <c r="C71" s="29" t="s">
        <v>518</v>
      </c>
      <c r="D71" s="25" t="s">
        <v>45</v>
      </c>
      <c r="E71" s="30" t="s">
        <v>1724</v>
      </c>
      <c r="F71" s="31" t="s">
        <v>118</v>
      </c>
      <c r="G71" s="32">
        <v>1</v>
      </c>
      <c r="H71" s="33">
        <v>0</v>
      </c>
      <c r="I71" s="34">
        <f>ROUND(ROUND(H71,2)*ROUND(G71,3),2)</f>
      </c>
      <c r="O71">
        <f>(I71*21)/100</f>
      </c>
      <c r="P71" t="s">
        <v>22</v>
      </c>
    </row>
    <row r="72" spans="1:5" ht="12.75">
      <c r="A72" s="35" t="s">
        <v>48</v>
      </c>
      <c r="E72" s="36" t="s">
        <v>45</v>
      </c>
    </row>
    <row r="73" spans="1:5" ht="12.75">
      <c r="A73" s="37" t="s">
        <v>49</v>
      </c>
      <c r="E73" s="38" t="s">
        <v>45</v>
      </c>
    </row>
    <row r="74" spans="1:5" ht="12.75">
      <c r="A74" t="s">
        <v>50</v>
      </c>
      <c r="E74" s="36" t="s">
        <v>45</v>
      </c>
    </row>
    <row r="75" spans="1:16" ht="12.75">
      <c r="A75" s="25" t="s">
        <v>43</v>
      </c>
      <c r="B75" s="29" t="s">
        <v>523</v>
      </c>
      <c r="C75" s="29" t="s">
        <v>523</v>
      </c>
      <c r="D75" s="25" t="s">
        <v>45</v>
      </c>
      <c r="E75" s="30" t="s">
        <v>1709</v>
      </c>
      <c r="F75" s="31" t="s">
        <v>118</v>
      </c>
      <c r="G75" s="32">
        <v>1</v>
      </c>
      <c r="H75" s="33">
        <v>0</v>
      </c>
      <c r="I75" s="34">
        <f>ROUND(ROUND(H75,2)*ROUND(G75,3),2)</f>
      </c>
      <c r="O75">
        <f>(I75*21)/100</f>
      </c>
      <c r="P75" t="s">
        <v>22</v>
      </c>
    </row>
    <row r="76" spans="1:5" ht="12.75">
      <c r="A76" s="35" t="s">
        <v>48</v>
      </c>
      <c r="E76" s="36" t="s">
        <v>45</v>
      </c>
    </row>
    <row r="77" spans="1:5" ht="12.75">
      <c r="A77" s="37" t="s">
        <v>49</v>
      </c>
      <c r="E77" s="38" t="s">
        <v>45</v>
      </c>
    </row>
    <row r="78" spans="1:5" ht="12.75">
      <c r="A78" t="s">
        <v>50</v>
      </c>
      <c r="E78" s="36" t="s">
        <v>45</v>
      </c>
    </row>
    <row r="79" spans="1:16" ht="12.75">
      <c r="A79" s="25" t="s">
        <v>43</v>
      </c>
      <c r="B79" s="29" t="s">
        <v>526</v>
      </c>
      <c r="C79" s="29" t="s">
        <v>526</v>
      </c>
      <c r="D79" s="25" t="s">
        <v>45</v>
      </c>
      <c r="E79" s="30" t="s">
        <v>1725</v>
      </c>
      <c r="F79" s="31" t="s">
        <v>118</v>
      </c>
      <c r="G79" s="32">
        <v>1</v>
      </c>
      <c r="H79" s="33">
        <v>0</v>
      </c>
      <c r="I79" s="34">
        <f>ROUND(ROUND(H79,2)*ROUND(G79,3),2)</f>
      </c>
      <c r="O79">
        <f>(I79*21)/100</f>
      </c>
      <c r="P79" t="s">
        <v>22</v>
      </c>
    </row>
    <row r="80" spans="1:5" ht="12.75">
      <c r="A80" s="35" t="s">
        <v>48</v>
      </c>
      <c r="E80" s="36" t="s">
        <v>45</v>
      </c>
    </row>
    <row r="81" spans="1:5" ht="12.75">
      <c r="A81" s="37" t="s">
        <v>49</v>
      </c>
      <c r="E81" s="38" t="s">
        <v>45</v>
      </c>
    </row>
    <row r="82" spans="1:5" ht="12.75">
      <c r="A82" t="s">
        <v>50</v>
      </c>
      <c r="E82" s="36" t="s">
        <v>45</v>
      </c>
    </row>
    <row r="83" spans="1:16" ht="12.75">
      <c r="A83" s="25" t="s">
        <v>43</v>
      </c>
      <c r="B83" s="29" t="s">
        <v>530</v>
      </c>
      <c r="C83" s="29" t="s">
        <v>530</v>
      </c>
      <c r="D83" s="25" t="s">
        <v>45</v>
      </c>
      <c r="E83" s="30" t="s">
        <v>1711</v>
      </c>
      <c r="F83" s="31" t="s">
        <v>118</v>
      </c>
      <c r="G83" s="32">
        <v>1</v>
      </c>
      <c r="H83" s="33">
        <v>0</v>
      </c>
      <c r="I83" s="34">
        <f>ROUND(ROUND(H83,2)*ROUND(G83,3),2)</f>
      </c>
      <c r="O83">
        <f>(I83*21)/100</f>
      </c>
      <c r="P83" t="s">
        <v>22</v>
      </c>
    </row>
    <row r="84" spans="1:5" ht="12.75">
      <c r="A84" s="35" t="s">
        <v>48</v>
      </c>
      <c r="E84" s="36" t="s">
        <v>45</v>
      </c>
    </row>
    <row r="85" spans="1:5" ht="12.75">
      <c r="A85" s="37" t="s">
        <v>49</v>
      </c>
      <c r="E85" s="38" t="s">
        <v>45</v>
      </c>
    </row>
    <row r="86" spans="1:5" ht="12.75">
      <c r="A86" t="s">
        <v>50</v>
      </c>
      <c r="E86" s="36" t="s">
        <v>45</v>
      </c>
    </row>
    <row r="87" spans="1:18" ht="12.75" customHeight="1">
      <c r="A87" s="6" t="s">
        <v>41</v>
      </c>
      <c r="B87" s="6"/>
      <c r="C87" s="40" t="s">
        <v>1726</v>
      </c>
      <c r="D87" s="6"/>
      <c r="E87" s="27" t="s">
        <v>1727</v>
      </c>
      <c r="F87" s="6"/>
      <c r="G87" s="6"/>
      <c r="H87" s="6"/>
      <c r="I87" s="41">
        <f>0+Q87</f>
      </c>
      <c r="O87">
        <f>0+R87</f>
      </c>
      <c r="Q87">
        <f>0+I88+I92+I96+I100+I104</f>
      </c>
      <c r="R87">
        <f>0+O88+O92+O96+O100+O104</f>
      </c>
    </row>
    <row r="88" spans="1:16" ht="12.75">
      <c r="A88" s="25" t="s">
        <v>43</v>
      </c>
      <c r="B88" s="29" t="s">
        <v>283</v>
      </c>
      <c r="C88" s="29" t="s">
        <v>283</v>
      </c>
      <c r="D88" s="25" t="s">
        <v>45</v>
      </c>
      <c r="E88" s="30" t="s">
        <v>1728</v>
      </c>
      <c r="F88" s="31" t="s">
        <v>118</v>
      </c>
      <c r="G88" s="32">
        <v>50</v>
      </c>
      <c r="H88" s="33">
        <v>0</v>
      </c>
      <c r="I88" s="34">
        <f>ROUND(ROUND(H88,2)*ROUND(G88,3),2)</f>
      </c>
      <c r="O88">
        <f>(I88*21)/100</f>
      </c>
      <c r="P88" t="s">
        <v>22</v>
      </c>
    </row>
    <row r="89" spans="1:5" ht="12.75">
      <c r="A89" s="35" t="s">
        <v>48</v>
      </c>
      <c r="E89" s="36" t="s">
        <v>45</v>
      </c>
    </row>
    <row r="90" spans="1:5" ht="12.75">
      <c r="A90" s="37" t="s">
        <v>49</v>
      </c>
      <c r="E90" s="38" t="s">
        <v>45</v>
      </c>
    </row>
    <row r="91" spans="1:5" ht="12.75">
      <c r="A91" t="s">
        <v>50</v>
      </c>
      <c r="E91" s="36" t="s">
        <v>45</v>
      </c>
    </row>
    <row r="92" spans="1:16" ht="12.75">
      <c r="A92" s="25" t="s">
        <v>43</v>
      </c>
      <c r="B92" s="29" t="s">
        <v>272</v>
      </c>
      <c r="C92" s="29" t="s">
        <v>272</v>
      </c>
      <c r="D92" s="25" t="s">
        <v>45</v>
      </c>
      <c r="E92" s="30" t="s">
        <v>1708</v>
      </c>
      <c r="F92" s="31" t="s">
        <v>118</v>
      </c>
      <c r="G92" s="32">
        <v>1</v>
      </c>
      <c r="H92" s="33">
        <v>0</v>
      </c>
      <c r="I92" s="34">
        <f>ROUND(ROUND(H92,2)*ROUND(G92,3),2)</f>
      </c>
      <c r="O92">
        <f>(I92*21)/100</f>
      </c>
      <c r="P92" t="s">
        <v>22</v>
      </c>
    </row>
    <row r="93" spans="1:5" ht="12.75">
      <c r="A93" s="35" t="s">
        <v>48</v>
      </c>
      <c r="E93" s="36" t="s">
        <v>45</v>
      </c>
    </row>
    <row r="94" spans="1:5" ht="12.75">
      <c r="A94" s="37" t="s">
        <v>49</v>
      </c>
      <c r="E94" s="38" t="s">
        <v>45</v>
      </c>
    </row>
    <row r="95" spans="1:5" ht="12.75">
      <c r="A95" t="s">
        <v>50</v>
      </c>
      <c r="E95" s="36" t="s">
        <v>45</v>
      </c>
    </row>
    <row r="96" spans="1:16" ht="12.75">
      <c r="A96" s="25" t="s">
        <v>43</v>
      </c>
      <c r="B96" s="29" t="s">
        <v>266</v>
      </c>
      <c r="C96" s="29" t="s">
        <v>266</v>
      </c>
      <c r="D96" s="25" t="s">
        <v>45</v>
      </c>
      <c r="E96" s="30" t="s">
        <v>1729</v>
      </c>
      <c r="F96" s="31" t="s">
        <v>118</v>
      </c>
      <c r="G96" s="32">
        <v>1</v>
      </c>
      <c r="H96" s="33">
        <v>0</v>
      </c>
      <c r="I96" s="34">
        <f>ROUND(ROUND(H96,2)*ROUND(G96,3),2)</f>
      </c>
      <c r="O96">
        <f>(I96*21)/100</f>
      </c>
      <c r="P96" t="s">
        <v>22</v>
      </c>
    </row>
    <row r="97" spans="1:5" ht="12.75">
      <c r="A97" s="35" t="s">
        <v>48</v>
      </c>
      <c r="E97" s="36" t="s">
        <v>45</v>
      </c>
    </row>
    <row r="98" spans="1:5" ht="12.75">
      <c r="A98" s="37" t="s">
        <v>49</v>
      </c>
      <c r="E98" s="38" t="s">
        <v>45</v>
      </c>
    </row>
    <row r="99" spans="1:5" ht="12.75">
      <c r="A99" t="s">
        <v>50</v>
      </c>
      <c r="E99" s="36" t="s">
        <v>45</v>
      </c>
    </row>
    <row r="100" spans="1:16" ht="12.75">
      <c r="A100" s="25" t="s">
        <v>43</v>
      </c>
      <c r="B100" s="29" t="s">
        <v>200</v>
      </c>
      <c r="C100" s="29" t="s">
        <v>200</v>
      </c>
      <c r="D100" s="25" t="s">
        <v>45</v>
      </c>
      <c r="E100" s="30" t="s">
        <v>1730</v>
      </c>
      <c r="F100" s="31" t="s">
        <v>118</v>
      </c>
      <c r="G100" s="32">
        <v>1</v>
      </c>
      <c r="H100" s="33">
        <v>0</v>
      </c>
      <c r="I100" s="34">
        <f>ROUND(ROUND(H100,2)*ROUND(G100,3),2)</f>
      </c>
      <c r="O100">
        <f>(I100*21)/100</f>
      </c>
      <c r="P100" t="s">
        <v>22</v>
      </c>
    </row>
    <row r="101" spans="1:5" ht="12.75">
      <c r="A101" s="35" t="s">
        <v>48</v>
      </c>
      <c r="E101" s="36" t="s">
        <v>45</v>
      </c>
    </row>
    <row r="102" spans="1:5" ht="12.75">
      <c r="A102" s="37" t="s">
        <v>49</v>
      </c>
      <c r="E102" s="38" t="s">
        <v>45</v>
      </c>
    </row>
    <row r="103" spans="1:5" ht="12.75">
      <c r="A103" t="s">
        <v>50</v>
      </c>
      <c r="E103" s="36" t="s">
        <v>45</v>
      </c>
    </row>
    <row r="104" spans="1:16" ht="12.75">
      <c r="A104" s="25" t="s">
        <v>43</v>
      </c>
      <c r="B104" s="29" t="s">
        <v>288</v>
      </c>
      <c r="C104" s="29" t="s">
        <v>288</v>
      </c>
      <c r="D104" s="25" t="s">
        <v>45</v>
      </c>
      <c r="E104" s="30" t="s">
        <v>1711</v>
      </c>
      <c r="F104" s="31" t="s">
        <v>118</v>
      </c>
      <c r="G104" s="32">
        <v>1</v>
      </c>
      <c r="H104" s="33">
        <v>0</v>
      </c>
      <c r="I104" s="34">
        <f>ROUND(ROUND(H104,2)*ROUND(G104,3),2)</f>
      </c>
      <c r="O104">
        <f>(I104*21)/100</f>
      </c>
      <c r="P104" t="s">
        <v>22</v>
      </c>
    </row>
    <row r="105" spans="1:5" ht="12.75">
      <c r="A105" s="35" t="s">
        <v>48</v>
      </c>
      <c r="E105" s="36" t="s">
        <v>45</v>
      </c>
    </row>
    <row r="106" spans="1:5" ht="12.75">
      <c r="A106" s="37" t="s">
        <v>49</v>
      </c>
      <c r="E106" s="38" t="s">
        <v>45</v>
      </c>
    </row>
    <row r="107" spans="1:5" ht="12.75">
      <c r="A107" t="s">
        <v>50</v>
      </c>
      <c r="E107" s="36" t="s">
        <v>45</v>
      </c>
    </row>
    <row r="108" spans="1:18" ht="12.75" customHeight="1">
      <c r="A108" s="6" t="s">
        <v>41</v>
      </c>
      <c r="B108" s="6"/>
      <c r="C108" s="40" t="s">
        <v>1731</v>
      </c>
      <c r="D108" s="6"/>
      <c r="E108" s="27" t="s">
        <v>1732</v>
      </c>
      <c r="F108" s="6"/>
      <c r="G108" s="6"/>
      <c r="H108" s="6"/>
      <c r="I108" s="41">
        <f>0+Q108</f>
      </c>
      <c r="O108">
        <f>0+R108</f>
      </c>
      <c r="Q108">
        <f>0+I109+I113+I117+I121+I125+I129+I133+I137+I141+I145+I149+I153+I157</f>
      </c>
      <c r="R108">
        <f>0+O109+O113+O117+O121+O125+O129+O133+O137+O141+O145+O149+O153+O157</f>
      </c>
    </row>
    <row r="109" spans="1:16" ht="25.5">
      <c r="A109" s="25" t="s">
        <v>43</v>
      </c>
      <c r="B109" s="29" t="s">
        <v>533</v>
      </c>
      <c r="C109" s="29" t="s">
        <v>533</v>
      </c>
      <c r="D109" s="25" t="s">
        <v>45</v>
      </c>
      <c r="E109" s="30" t="s">
        <v>1733</v>
      </c>
      <c r="F109" s="31" t="s">
        <v>118</v>
      </c>
      <c r="G109" s="32">
        <v>2</v>
      </c>
      <c r="H109" s="33">
        <v>0</v>
      </c>
      <c r="I109" s="34">
        <f>ROUND(ROUND(H109,2)*ROUND(G109,3),2)</f>
      </c>
      <c r="O109">
        <f>(I109*21)/100</f>
      </c>
      <c r="P109" t="s">
        <v>22</v>
      </c>
    </row>
    <row r="110" spans="1:5" ht="12.75">
      <c r="A110" s="35" t="s">
        <v>48</v>
      </c>
      <c r="E110" s="36" t="s">
        <v>45</v>
      </c>
    </row>
    <row r="111" spans="1:5" ht="12.75">
      <c r="A111" s="37" t="s">
        <v>49</v>
      </c>
      <c r="E111" s="38" t="s">
        <v>45</v>
      </c>
    </row>
    <row r="112" spans="1:5" ht="12.75">
      <c r="A112" t="s">
        <v>50</v>
      </c>
      <c r="E112" s="36" t="s">
        <v>45</v>
      </c>
    </row>
    <row r="113" spans="1:16" ht="12.75">
      <c r="A113" s="25" t="s">
        <v>43</v>
      </c>
      <c r="B113" s="29" t="s">
        <v>537</v>
      </c>
      <c r="C113" s="29" t="s">
        <v>537</v>
      </c>
      <c r="D113" s="25" t="s">
        <v>45</v>
      </c>
      <c r="E113" s="30" t="s">
        <v>1734</v>
      </c>
      <c r="F113" s="31" t="s">
        <v>118</v>
      </c>
      <c r="G113" s="32">
        <v>9</v>
      </c>
      <c r="H113" s="33">
        <v>0</v>
      </c>
      <c r="I113" s="34">
        <f>ROUND(ROUND(H113,2)*ROUND(G113,3),2)</f>
      </c>
      <c r="O113">
        <f>(I113*21)/100</f>
      </c>
      <c r="P113" t="s">
        <v>22</v>
      </c>
    </row>
    <row r="114" spans="1:5" ht="12.75">
      <c r="A114" s="35" t="s">
        <v>48</v>
      </c>
      <c r="E114" s="36" t="s">
        <v>45</v>
      </c>
    </row>
    <row r="115" spans="1:5" ht="12.75">
      <c r="A115" s="37" t="s">
        <v>49</v>
      </c>
      <c r="E115" s="38" t="s">
        <v>45</v>
      </c>
    </row>
    <row r="116" spans="1:5" ht="12.75">
      <c r="A116" t="s">
        <v>50</v>
      </c>
      <c r="E116" s="36" t="s">
        <v>45</v>
      </c>
    </row>
    <row r="117" spans="1:16" ht="12.75">
      <c r="A117" s="25" t="s">
        <v>43</v>
      </c>
      <c r="B117" s="29" t="s">
        <v>545</v>
      </c>
      <c r="C117" s="29" t="s">
        <v>545</v>
      </c>
      <c r="D117" s="25" t="s">
        <v>45</v>
      </c>
      <c r="E117" s="30" t="s">
        <v>1735</v>
      </c>
      <c r="F117" s="31" t="s">
        <v>118</v>
      </c>
      <c r="G117" s="32">
        <v>9</v>
      </c>
      <c r="H117" s="33">
        <v>0</v>
      </c>
      <c r="I117" s="34">
        <f>ROUND(ROUND(H117,2)*ROUND(G117,3),2)</f>
      </c>
      <c r="O117">
        <f>(I117*21)/100</f>
      </c>
      <c r="P117" t="s">
        <v>22</v>
      </c>
    </row>
    <row r="118" spans="1:5" ht="12.75">
      <c r="A118" s="35" t="s">
        <v>48</v>
      </c>
      <c r="E118" s="36" t="s">
        <v>45</v>
      </c>
    </row>
    <row r="119" spans="1:5" ht="12.75">
      <c r="A119" s="37" t="s">
        <v>49</v>
      </c>
      <c r="E119" s="38" t="s">
        <v>45</v>
      </c>
    </row>
    <row r="120" spans="1:5" ht="12.75">
      <c r="A120" t="s">
        <v>50</v>
      </c>
      <c r="E120" s="36" t="s">
        <v>45</v>
      </c>
    </row>
    <row r="121" spans="1:16" ht="25.5">
      <c r="A121" s="25" t="s">
        <v>43</v>
      </c>
      <c r="B121" s="29" t="s">
        <v>565</v>
      </c>
      <c r="C121" s="29" t="s">
        <v>565</v>
      </c>
      <c r="D121" s="25" t="s">
        <v>45</v>
      </c>
      <c r="E121" s="30" t="s">
        <v>1736</v>
      </c>
      <c r="F121" s="31" t="s">
        <v>118</v>
      </c>
      <c r="G121" s="32">
        <v>4</v>
      </c>
      <c r="H121" s="33">
        <v>0</v>
      </c>
      <c r="I121" s="34">
        <f>ROUND(ROUND(H121,2)*ROUND(G121,3),2)</f>
      </c>
      <c r="O121">
        <f>(I121*21)/100</f>
      </c>
      <c r="P121" t="s">
        <v>22</v>
      </c>
    </row>
    <row r="122" spans="1:5" ht="12.75">
      <c r="A122" s="35" t="s">
        <v>48</v>
      </c>
      <c r="E122" s="36" t="s">
        <v>45</v>
      </c>
    </row>
    <row r="123" spans="1:5" ht="12.75">
      <c r="A123" s="37" t="s">
        <v>49</v>
      </c>
      <c r="E123" s="38" t="s">
        <v>45</v>
      </c>
    </row>
    <row r="124" spans="1:5" ht="12.75">
      <c r="A124" t="s">
        <v>50</v>
      </c>
      <c r="E124" s="36" t="s">
        <v>45</v>
      </c>
    </row>
    <row r="125" spans="1:16" ht="38.25">
      <c r="A125" s="25" t="s">
        <v>43</v>
      </c>
      <c r="B125" s="29" t="s">
        <v>569</v>
      </c>
      <c r="C125" s="29" t="s">
        <v>569</v>
      </c>
      <c r="D125" s="25" t="s">
        <v>45</v>
      </c>
      <c r="E125" s="30" t="s">
        <v>1737</v>
      </c>
      <c r="F125" s="31" t="s">
        <v>118</v>
      </c>
      <c r="G125" s="32">
        <v>2</v>
      </c>
      <c r="H125" s="33">
        <v>0</v>
      </c>
      <c r="I125" s="34">
        <f>ROUND(ROUND(H125,2)*ROUND(G125,3),2)</f>
      </c>
      <c r="O125">
        <f>(I125*21)/100</f>
      </c>
      <c r="P125" t="s">
        <v>22</v>
      </c>
    </row>
    <row r="126" spans="1:5" ht="25.5">
      <c r="A126" s="35" t="s">
        <v>48</v>
      </c>
      <c r="E126" s="36" t="s">
        <v>1738</v>
      </c>
    </row>
    <row r="127" spans="1:5" ht="12.75">
      <c r="A127" s="37" t="s">
        <v>49</v>
      </c>
      <c r="E127" s="38" t="s">
        <v>45</v>
      </c>
    </row>
    <row r="128" spans="1:5" ht="12.75">
      <c r="A128" t="s">
        <v>50</v>
      </c>
      <c r="E128" s="36" t="s">
        <v>45</v>
      </c>
    </row>
    <row r="129" spans="1:16" ht="25.5">
      <c r="A129" s="25" t="s">
        <v>43</v>
      </c>
      <c r="B129" s="29" t="s">
        <v>574</v>
      </c>
      <c r="C129" s="29" t="s">
        <v>574</v>
      </c>
      <c r="D129" s="25" t="s">
        <v>45</v>
      </c>
      <c r="E129" s="30" t="s">
        <v>1739</v>
      </c>
      <c r="F129" s="31" t="s">
        <v>118</v>
      </c>
      <c r="G129" s="32">
        <v>2</v>
      </c>
      <c r="H129" s="33">
        <v>0</v>
      </c>
      <c r="I129" s="34">
        <f>ROUND(ROUND(H129,2)*ROUND(G129,3),2)</f>
      </c>
      <c r="O129">
        <f>(I129*21)/100</f>
      </c>
      <c r="P129" t="s">
        <v>22</v>
      </c>
    </row>
    <row r="130" spans="1:5" ht="12.75">
      <c r="A130" s="35" t="s">
        <v>48</v>
      </c>
      <c r="E130" s="36" t="s">
        <v>45</v>
      </c>
    </row>
    <row r="131" spans="1:5" ht="12.75">
      <c r="A131" s="37" t="s">
        <v>49</v>
      </c>
      <c r="E131" s="38" t="s">
        <v>45</v>
      </c>
    </row>
    <row r="132" spans="1:5" ht="12.75">
      <c r="A132" t="s">
        <v>50</v>
      </c>
      <c r="E132" s="36" t="s">
        <v>45</v>
      </c>
    </row>
    <row r="133" spans="1:16" ht="12.75">
      <c r="A133" s="25" t="s">
        <v>43</v>
      </c>
      <c r="B133" s="29" t="s">
        <v>585</v>
      </c>
      <c r="C133" s="29" t="s">
        <v>585</v>
      </c>
      <c r="D133" s="25" t="s">
        <v>45</v>
      </c>
      <c r="E133" s="30" t="s">
        <v>1740</v>
      </c>
      <c r="F133" s="31" t="s">
        <v>118</v>
      </c>
      <c r="G133" s="32">
        <v>2</v>
      </c>
      <c r="H133" s="33">
        <v>0</v>
      </c>
      <c r="I133" s="34">
        <f>ROUND(ROUND(H133,2)*ROUND(G133,3),2)</f>
      </c>
      <c r="O133">
        <f>(I133*21)/100</f>
      </c>
      <c r="P133" t="s">
        <v>22</v>
      </c>
    </row>
    <row r="134" spans="1:5" ht="12.75">
      <c r="A134" s="35" t="s">
        <v>48</v>
      </c>
      <c r="E134" s="36" t="s">
        <v>45</v>
      </c>
    </row>
    <row r="135" spans="1:5" ht="12.75">
      <c r="A135" s="37" t="s">
        <v>49</v>
      </c>
      <c r="E135" s="38" t="s">
        <v>45</v>
      </c>
    </row>
    <row r="136" spans="1:5" ht="12.75">
      <c r="A136" t="s">
        <v>50</v>
      </c>
      <c r="E136" s="36" t="s">
        <v>45</v>
      </c>
    </row>
    <row r="137" spans="1:16" ht="12.75">
      <c r="A137" s="25" t="s">
        <v>43</v>
      </c>
      <c r="B137" s="29" t="s">
        <v>593</v>
      </c>
      <c r="C137" s="29" t="s">
        <v>593</v>
      </c>
      <c r="D137" s="25" t="s">
        <v>45</v>
      </c>
      <c r="E137" s="30" t="s">
        <v>1723</v>
      </c>
      <c r="F137" s="31" t="s">
        <v>118</v>
      </c>
      <c r="G137" s="32">
        <v>2</v>
      </c>
      <c r="H137" s="33">
        <v>0</v>
      </c>
      <c r="I137" s="34">
        <f>ROUND(ROUND(H137,2)*ROUND(G137,3),2)</f>
      </c>
      <c r="O137">
        <f>(I137*21)/100</f>
      </c>
      <c r="P137" t="s">
        <v>22</v>
      </c>
    </row>
    <row r="138" spans="1:5" ht="12.75">
      <c r="A138" s="35" t="s">
        <v>48</v>
      </c>
      <c r="E138" s="36" t="s">
        <v>45</v>
      </c>
    </row>
    <row r="139" spans="1:5" ht="12.75">
      <c r="A139" s="37" t="s">
        <v>49</v>
      </c>
      <c r="E139" s="38" t="s">
        <v>45</v>
      </c>
    </row>
    <row r="140" spans="1:5" ht="12.75">
      <c r="A140" t="s">
        <v>50</v>
      </c>
      <c r="E140" s="36" t="s">
        <v>45</v>
      </c>
    </row>
    <row r="141" spans="1:16" ht="12.75">
      <c r="A141" s="25" t="s">
        <v>43</v>
      </c>
      <c r="B141" s="29" t="s">
        <v>580</v>
      </c>
      <c r="C141" s="29" t="s">
        <v>580</v>
      </c>
      <c r="D141" s="25" t="s">
        <v>45</v>
      </c>
      <c r="E141" s="30" t="s">
        <v>1724</v>
      </c>
      <c r="F141" s="31" t="s">
        <v>118</v>
      </c>
      <c r="G141" s="32">
        <v>2</v>
      </c>
      <c r="H141" s="33">
        <v>0</v>
      </c>
      <c r="I141" s="34">
        <f>ROUND(ROUND(H141,2)*ROUND(G141,3),2)</f>
      </c>
      <c r="O141">
        <f>(I141*21)/100</f>
      </c>
      <c r="P141" t="s">
        <v>22</v>
      </c>
    </row>
    <row r="142" spans="1:5" ht="12.75">
      <c r="A142" s="35" t="s">
        <v>48</v>
      </c>
      <c r="E142" s="36" t="s">
        <v>45</v>
      </c>
    </row>
    <row r="143" spans="1:5" ht="12.75">
      <c r="A143" s="37" t="s">
        <v>49</v>
      </c>
      <c r="E143" s="38" t="s">
        <v>45</v>
      </c>
    </row>
    <row r="144" spans="1:5" ht="12.75">
      <c r="A144" t="s">
        <v>50</v>
      </c>
      <c r="E144" s="36" t="s">
        <v>45</v>
      </c>
    </row>
    <row r="145" spans="1:16" ht="12.75">
      <c r="A145" s="25" t="s">
        <v>43</v>
      </c>
      <c r="B145" s="29" t="s">
        <v>589</v>
      </c>
      <c r="C145" s="29" t="s">
        <v>589</v>
      </c>
      <c r="D145" s="25" t="s">
        <v>45</v>
      </c>
      <c r="E145" s="30" t="s">
        <v>1709</v>
      </c>
      <c r="F145" s="31" t="s">
        <v>118</v>
      </c>
      <c r="G145" s="32">
        <v>2</v>
      </c>
      <c r="H145" s="33">
        <v>0</v>
      </c>
      <c r="I145" s="34">
        <f>ROUND(ROUND(H145,2)*ROUND(G145,3),2)</f>
      </c>
      <c r="O145">
        <f>(I145*21)/100</f>
      </c>
      <c r="P145" t="s">
        <v>22</v>
      </c>
    </row>
    <row r="146" spans="1:5" ht="12.75">
      <c r="A146" s="35" t="s">
        <v>48</v>
      </c>
      <c r="E146" s="36" t="s">
        <v>45</v>
      </c>
    </row>
    <row r="147" spans="1:5" ht="12.75">
      <c r="A147" s="37" t="s">
        <v>49</v>
      </c>
      <c r="E147" s="38" t="s">
        <v>45</v>
      </c>
    </row>
    <row r="148" spans="1:5" ht="12.75">
      <c r="A148" t="s">
        <v>50</v>
      </c>
      <c r="E148" s="36" t="s">
        <v>45</v>
      </c>
    </row>
    <row r="149" spans="1:16" ht="12.75">
      <c r="A149" s="25" t="s">
        <v>43</v>
      </c>
      <c r="B149" s="29" t="s">
        <v>597</v>
      </c>
      <c r="C149" s="29" t="s">
        <v>597</v>
      </c>
      <c r="D149" s="25" t="s">
        <v>45</v>
      </c>
      <c r="E149" s="30" t="s">
        <v>1741</v>
      </c>
      <c r="F149" s="31" t="s">
        <v>118</v>
      </c>
      <c r="G149" s="32">
        <v>2</v>
      </c>
      <c r="H149" s="33">
        <v>0</v>
      </c>
      <c r="I149" s="34">
        <f>ROUND(ROUND(H149,2)*ROUND(G149,3),2)</f>
      </c>
      <c r="O149">
        <f>(I149*21)/100</f>
      </c>
      <c r="P149" t="s">
        <v>22</v>
      </c>
    </row>
    <row r="150" spans="1:5" ht="12.75">
      <c r="A150" s="35" t="s">
        <v>48</v>
      </c>
      <c r="E150" s="36" t="s">
        <v>45</v>
      </c>
    </row>
    <row r="151" spans="1:5" ht="12.75">
      <c r="A151" s="37" t="s">
        <v>49</v>
      </c>
      <c r="E151" s="38" t="s">
        <v>45</v>
      </c>
    </row>
    <row r="152" spans="1:5" ht="12.75">
      <c r="A152" t="s">
        <v>50</v>
      </c>
      <c r="E152" s="36" t="s">
        <v>45</v>
      </c>
    </row>
    <row r="153" spans="1:16" ht="12.75">
      <c r="A153" s="25" t="s">
        <v>43</v>
      </c>
      <c r="B153" s="29" t="s">
        <v>645</v>
      </c>
      <c r="C153" s="29" t="s">
        <v>645</v>
      </c>
      <c r="D153" s="25" t="s">
        <v>45</v>
      </c>
      <c r="E153" s="30" t="s">
        <v>1742</v>
      </c>
      <c r="F153" s="31" t="s">
        <v>118</v>
      </c>
      <c r="G153" s="32">
        <v>2</v>
      </c>
      <c r="H153" s="33">
        <v>0</v>
      </c>
      <c r="I153" s="34">
        <f>ROUND(ROUND(H153,2)*ROUND(G153,3),2)</f>
      </c>
      <c r="O153">
        <f>(I153*21)/100</f>
      </c>
      <c r="P153" t="s">
        <v>22</v>
      </c>
    </row>
    <row r="154" spans="1:5" ht="12.75">
      <c r="A154" s="35" t="s">
        <v>48</v>
      </c>
      <c r="E154" s="36" t="s">
        <v>45</v>
      </c>
    </row>
    <row r="155" spans="1:5" ht="12.75">
      <c r="A155" s="37" t="s">
        <v>49</v>
      </c>
      <c r="E155" s="38" t="s">
        <v>45</v>
      </c>
    </row>
    <row r="156" spans="1:5" ht="12.75">
      <c r="A156" t="s">
        <v>50</v>
      </c>
      <c r="E156" s="36" t="s">
        <v>45</v>
      </c>
    </row>
    <row r="157" spans="1:16" ht="12.75">
      <c r="A157" s="25" t="s">
        <v>43</v>
      </c>
      <c r="B157" s="29" t="s">
        <v>620</v>
      </c>
      <c r="C157" s="29" t="s">
        <v>620</v>
      </c>
      <c r="D157" s="25" t="s">
        <v>45</v>
      </c>
      <c r="E157" s="30" t="s">
        <v>1711</v>
      </c>
      <c r="F157" s="31" t="s">
        <v>118</v>
      </c>
      <c r="G157" s="32">
        <v>2</v>
      </c>
      <c r="H157" s="33">
        <v>0</v>
      </c>
      <c r="I157" s="34">
        <f>ROUND(ROUND(H157,2)*ROUND(G157,3),2)</f>
      </c>
      <c r="O157">
        <f>(I157*21)/100</f>
      </c>
      <c r="P157" t="s">
        <v>22</v>
      </c>
    </row>
    <row r="158" spans="1:5" ht="12.75">
      <c r="A158" s="35" t="s">
        <v>48</v>
      </c>
      <c r="E158" s="36" t="s">
        <v>45</v>
      </c>
    </row>
    <row r="159" spans="1:5" ht="12.75">
      <c r="A159" s="37" t="s">
        <v>49</v>
      </c>
      <c r="E159" s="38" t="s">
        <v>45</v>
      </c>
    </row>
    <row r="160" spans="1:5" ht="12.75">
      <c r="A160" t="s">
        <v>50</v>
      </c>
      <c r="E160" s="36" t="s">
        <v>45</v>
      </c>
    </row>
    <row r="161" spans="1:18" ht="12.75" customHeight="1">
      <c r="A161" s="6" t="s">
        <v>41</v>
      </c>
      <c r="B161" s="6"/>
      <c r="C161" s="40" t="s">
        <v>1743</v>
      </c>
      <c r="D161" s="6"/>
      <c r="E161" s="27" t="s">
        <v>1744</v>
      </c>
      <c r="F161" s="6"/>
      <c r="G161" s="6"/>
      <c r="H161" s="6"/>
      <c r="I161" s="41">
        <f>0+Q161</f>
      </c>
      <c r="O161">
        <f>0+R161</f>
      </c>
      <c r="Q161">
        <f>0+I162+I166+I170+I174+I178+I182+I186+I190+I194+I198+I202+I206+I210+I214+I218+I222+I226+I230+I234</f>
      </c>
      <c r="R161">
        <f>0+O162+O166+O170+O174+O178+O182+O186+O190+O194+O198+O202+O206+O210+O214+O218+O222+O226+O230+O234</f>
      </c>
    </row>
    <row r="162" spans="1:16" ht="25.5">
      <c r="A162" s="25" t="s">
        <v>43</v>
      </c>
      <c r="B162" s="29" t="s">
        <v>329</v>
      </c>
      <c r="C162" s="29" t="s">
        <v>329</v>
      </c>
      <c r="D162" s="25" t="s">
        <v>45</v>
      </c>
      <c r="E162" s="30" t="s">
        <v>1745</v>
      </c>
      <c r="F162" s="31" t="s">
        <v>118</v>
      </c>
      <c r="G162" s="32">
        <v>1</v>
      </c>
      <c r="H162" s="33">
        <v>0</v>
      </c>
      <c r="I162" s="34">
        <f>ROUND(ROUND(H162,2)*ROUND(G162,3),2)</f>
      </c>
      <c r="O162">
        <f>(I162*21)/100</f>
      </c>
      <c r="P162" t="s">
        <v>22</v>
      </c>
    </row>
    <row r="163" spans="1:5" ht="12.75">
      <c r="A163" s="35" t="s">
        <v>48</v>
      </c>
      <c r="E163" s="36" t="s">
        <v>45</v>
      </c>
    </row>
    <row r="164" spans="1:5" ht="12.75">
      <c r="A164" s="37" t="s">
        <v>49</v>
      </c>
      <c r="E164" s="38" t="s">
        <v>45</v>
      </c>
    </row>
    <row r="165" spans="1:5" ht="12.75">
      <c r="A165" t="s">
        <v>50</v>
      </c>
      <c r="E165" s="36" t="s">
        <v>45</v>
      </c>
    </row>
    <row r="166" spans="1:16" ht="25.5">
      <c r="A166" s="25" t="s">
        <v>43</v>
      </c>
      <c r="B166" s="29" t="s">
        <v>334</v>
      </c>
      <c r="C166" s="29" t="s">
        <v>334</v>
      </c>
      <c r="D166" s="25" t="s">
        <v>45</v>
      </c>
      <c r="E166" s="30" t="s">
        <v>1746</v>
      </c>
      <c r="F166" s="31" t="s">
        <v>118</v>
      </c>
      <c r="G166" s="32">
        <v>1</v>
      </c>
      <c r="H166" s="33">
        <v>0</v>
      </c>
      <c r="I166" s="34">
        <f>ROUND(ROUND(H166,2)*ROUND(G166,3),2)</f>
      </c>
      <c r="O166">
        <f>(I166*21)/100</f>
      </c>
      <c r="P166" t="s">
        <v>22</v>
      </c>
    </row>
    <row r="167" spans="1:5" ht="12.75">
      <c r="A167" s="35" t="s">
        <v>48</v>
      </c>
      <c r="E167" s="36" t="s">
        <v>45</v>
      </c>
    </row>
    <row r="168" spans="1:5" ht="12.75">
      <c r="A168" s="37" t="s">
        <v>49</v>
      </c>
      <c r="E168" s="38" t="s">
        <v>45</v>
      </c>
    </row>
    <row r="169" spans="1:5" ht="12.75">
      <c r="A169" t="s">
        <v>50</v>
      </c>
      <c r="E169" s="36" t="s">
        <v>45</v>
      </c>
    </row>
    <row r="170" spans="1:16" ht="12.75">
      <c r="A170" s="25" t="s">
        <v>43</v>
      </c>
      <c r="B170" s="29" t="s">
        <v>311</v>
      </c>
      <c r="C170" s="29" t="s">
        <v>311</v>
      </c>
      <c r="D170" s="25" t="s">
        <v>45</v>
      </c>
      <c r="E170" s="30" t="s">
        <v>1747</v>
      </c>
      <c r="F170" s="31" t="s">
        <v>118</v>
      </c>
      <c r="G170" s="32">
        <v>1</v>
      </c>
      <c r="H170" s="33">
        <v>0</v>
      </c>
      <c r="I170" s="34">
        <f>ROUND(ROUND(H170,2)*ROUND(G170,3),2)</f>
      </c>
      <c r="O170">
        <f>(I170*21)/100</f>
      </c>
      <c r="P170" t="s">
        <v>22</v>
      </c>
    </row>
    <row r="171" spans="1:5" ht="12.75">
      <c r="A171" s="35" t="s">
        <v>48</v>
      </c>
      <c r="E171" s="36" t="s">
        <v>45</v>
      </c>
    </row>
    <row r="172" spans="1:5" ht="12.75">
      <c r="A172" s="37" t="s">
        <v>49</v>
      </c>
      <c r="E172" s="38" t="s">
        <v>45</v>
      </c>
    </row>
    <row r="173" spans="1:5" ht="12.75">
      <c r="A173" t="s">
        <v>50</v>
      </c>
      <c r="E173" s="36" t="s">
        <v>45</v>
      </c>
    </row>
    <row r="174" spans="1:16" ht="12.75">
      <c r="A174" s="25" t="s">
        <v>43</v>
      </c>
      <c r="B174" s="29" t="s">
        <v>320</v>
      </c>
      <c r="C174" s="29" t="s">
        <v>320</v>
      </c>
      <c r="D174" s="25" t="s">
        <v>45</v>
      </c>
      <c r="E174" s="30" t="s">
        <v>1748</v>
      </c>
      <c r="F174" s="31" t="s">
        <v>118</v>
      </c>
      <c r="G174" s="32">
        <v>1</v>
      </c>
      <c r="H174" s="33">
        <v>0</v>
      </c>
      <c r="I174" s="34">
        <f>ROUND(ROUND(H174,2)*ROUND(G174,3),2)</f>
      </c>
      <c r="O174">
        <f>(I174*21)/100</f>
      </c>
      <c r="P174" t="s">
        <v>22</v>
      </c>
    </row>
    <row r="175" spans="1:5" ht="12.75">
      <c r="A175" s="35" t="s">
        <v>48</v>
      </c>
      <c r="E175" s="36" t="s">
        <v>45</v>
      </c>
    </row>
    <row r="176" spans="1:5" ht="12.75">
      <c r="A176" s="37" t="s">
        <v>49</v>
      </c>
      <c r="E176" s="38" t="s">
        <v>45</v>
      </c>
    </row>
    <row r="177" spans="1:5" ht="12.75">
      <c r="A177" t="s">
        <v>50</v>
      </c>
      <c r="E177" s="36" t="s">
        <v>45</v>
      </c>
    </row>
    <row r="178" spans="1:16" ht="12.75">
      <c r="A178" s="25" t="s">
        <v>43</v>
      </c>
      <c r="B178" s="29" t="s">
        <v>316</v>
      </c>
      <c r="C178" s="29" t="s">
        <v>316</v>
      </c>
      <c r="D178" s="25" t="s">
        <v>45</v>
      </c>
      <c r="E178" s="30" t="s">
        <v>1749</v>
      </c>
      <c r="F178" s="31" t="s">
        <v>118</v>
      </c>
      <c r="G178" s="32">
        <v>0</v>
      </c>
      <c r="H178" s="33">
        <v>0</v>
      </c>
      <c r="I178" s="34">
        <f>ROUND(ROUND(H178,2)*ROUND(G178,3),2)</f>
      </c>
      <c r="O178">
        <f>(I178*21)/100</f>
      </c>
      <c r="P178" t="s">
        <v>22</v>
      </c>
    </row>
    <row r="179" spans="1:5" ht="12.75">
      <c r="A179" s="35" t="s">
        <v>48</v>
      </c>
      <c r="E179" s="36" t="s">
        <v>45</v>
      </c>
    </row>
    <row r="180" spans="1:5" ht="12.75">
      <c r="A180" s="37" t="s">
        <v>49</v>
      </c>
      <c r="E180" s="38" t="s">
        <v>45</v>
      </c>
    </row>
    <row r="181" spans="1:5" ht="12.75">
      <c r="A181" t="s">
        <v>50</v>
      </c>
      <c r="E181" s="36" t="s">
        <v>45</v>
      </c>
    </row>
    <row r="182" spans="1:16" ht="25.5">
      <c r="A182" s="25" t="s">
        <v>43</v>
      </c>
      <c r="B182" s="29" t="s">
        <v>324</v>
      </c>
      <c r="C182" s="29" t="s">
        <v>324</v>
      </c>
      <c r="D182" s="25" t="s">
        <v>45</v>
      </c>
      <c r="E182" s="30" t="s">
        <v>1750</v>
      </c>
      <c r="F182" s="31" t="s">
        <v>118</v>
      </c>
      <c r="G182" s="32">
        <v>0</v>
      </c>
      <c r="H182" s="33">
        <v>0</v>
      </c>
      <c r="I182" s="34">
        <f>ROUND(ROUND(H182,2)*ROUND(G182,3),2)</f>
      </c>
      <c r="O182">
        <f>(I182*21)/100</f>
      </c>
      <c r="P182" t="s">
        <v>22</v>
      </c>
    </row>
    <row r="183" spans="1:5" ht="12.75">
      <c r="A183" s="35" t="s">
        <v>48</v>
      </c>
      <c r="E183" s="36" t="s">
        <v>45</v>
      </c>
    </row>
    <row r="184" spans="1:5" ht="12.75">
      <c r="A184" s="37" t="s">
        <v>49</v>
      </c>
      <c r="E184" s="38" t="s">
        <v>45</v>
      </c>
    </row>
    <row r="185" spans="1:5" ht="12.75">
      <c r="A185" t="s">
        <v>50</v>
      </c>
      <c r="E185" s="36" t="s">
        <v>45</v>
      </c>
    </row>
    <row r="186" spans="1:16" ht="12.75">
      <c r="A186" s="25" t="s">
        <v>43</v>
      </c>
      <c r="B186" s="29" t="s">
        <v>278</v>
      </c>
      <c r="C186" s="29" t="s">
        <v>278</v>
      </c>
      <c r="D186" s="25" t="s">
        <v>45</v>
      </c>
      <c r="E186" s="30" t="s">
        <v>1751</v>
      </c>
      <c r="F186" s="31" t="s">
        <v>118</v>
      </c>
      <c r="G186" s="32">
        <v>0</v>
      </c>
      <c r="H186" s="33">
        <v>0</v>
      </c>
      <c r="I186" s="34">
        <f>ROUND(ROUND(H186,2)*ROUND(G186,3),2)</f>
      </c>
      <c r="O186">
        <f>(I186*21)/100</f>
      </c>
      <c r="P186" t="s">
        <v>22</v>
      </c>
    </row>
    <row r="187" spans="1:5" ht="12.75">
      <c r="A187" s="35" t="s">
        <v>48</v>
      </c>
      <c r="E187" s="36" t="s">
        <v>45</v>
      </c>
    </row>
    <row r="188" spans="1:5" ht="12.75">
      <c r="A188" s="37" t="s">
        <v>49</v>
      </c>
      <c r="E188" s="38" t="s">
        <v>45</v>
      </c>
    </row>
    <row r="189" spans="1:5" ht="12.75">
      <c r="A189" t="s">
        <v>50</v>
      </c>
      <c r="E189" s="36" t="s">
        <v>45</v>
      </c>
    </row>
    <row r="190" spans="1:16" ht="12.75">
      <c r="A190" s="25" t="s">
        <v>43</v>
      </c>
      <c r="B190" s="29" t="s">
        <v>305</v>
      </c>
      <c r="C190" s="29" t="s">
        <v>305</v>
      </c>
      <c r="D190" s="25" t="s">
        <v>45</v>
      </c>
      <c r="E190" s="30" t="s">
        <v>1752</v>
      </c>
      <c r="F190" s="31" t="s">
        <v>118</v>
      </c>
      <c r="G190" s="32">
        <v>0</v>
      </c>
      <c r="H190" s="33">
        <v>0</v>
      </c>
      <c r="I190" s="34">
        <f>ROUND(ROUND(H190,2)*ROUND(G190,3),2)</f>
      </c>
      <c r="O190">
        <f>(I190*21)/100</f>
      </c>
      <c r="P190" t="s">
        <v>22</v>
      </c>
    </row>
    <row r="191" spans="1:5" ht="12.75">
      <c r="A191" s="35" t="s">
        <v>48</v>
      </c>
      <c r="E191" s="36" t="s">
        <v>45</v>
      </c>
    </row>
    <row r="192" spans="1:5" ht="12.75">
      <c r="A192" s="37" t="s">
        <v>49</v>
      </c>
      <c r="E192" s="38" t="s">
        <v>45</v>
      </c>
    </row>
    <row r="193" spans="1:5" ht="12.75">
      <c r="A193" t="s">
        <v>50</v>
      </c>
      <c r="E193" s="36" t="s">
        <v>45</v>
      </c>
    </row>
    <row r="194" spans="1:16" ht="25.5">
      <c r="A194" s="25" t="s">
        <v>43</v>
      </c>
      <c r="B194" s="29" t="s">
        <v>477</v>
      </c>
      <c r="C194" s="29" t="s">
        <v>477</v>
      </c>
      <c r="D194" s="25" t="s">
        <v>45</v>
      </c>
      <c r="E194" s="30" t="s">
        <v>1753</v>
      </c>
      <c r="F194" s="31" t="s">
        <v>118</v>
      </c>
      <c r="G194" s="32">
        <v>25</v>
      </c>
      <c r="H194" s="33">
        <v>0</v>
      </c>
      <c r="I194" s="34">
        <f>ROUND(ROUND(H194,2)*ROUND(G194,3),2)</f>
      </c>
      <c r="O194">
        <f>(I194*21)/100</f>
      </c>
      <c r="P194" t="s">
        <v>22</v>
      </c>
    </row>
    <row r="195" spans="1:5" ht="12.75">
      <c r="A195" s="35" t="s">
        <v>48</v>
      </c>
      <c r="E195" s="36" t="s">
        <v>45</v>
      </c>
    </row>
    <row r="196" spans="1:5" ht="12.75">
      <c r="A196" s="37" t="s">
        <v>49</v>
      </c>
      <c r="E196" s="38" t="s">
        <v>45</v>
      </c>
    </row>
    <row r="197" spans="1:5" ht="12.75">
      <c r="A197" t="s">
        <v>50</v>
      </c>
      <c r="E197" s="36" t="s">
        <v>45</v>
      </c>
    </row>
    <row r="198" spans="1:16" ht="12.75">
      <c r="A198" s="25" t="s">
        <v>43</v>
      </c>
      <c r="B198" s="29" t="s">
        <v>465</v>
      </c>
      <c r="C198" s="29" t="s">
        <v>465</v>
      </c>
      <c r="D198" s="25" t="s">
        <v>45</v>
      </c>
      <c r="E198" s="30" t="s">
        <v>1754</v>
      </c>
      <c r="F198" s="31" t="s">
        <v>118</v>
      </c>
      <c r="G198" s="32">
        <v>4500</v>
      </c>
      <c r="H198" s="33">
        <v>0</v>
      </c>
      <c r="I198" s="34">
        <f>ROUND(ROUND(H198,2)*ROUND(G198,3),2)</f>
      </c>
      <c r="O198">
        <f>(I198*21)/100</f>
      </c>
      <c r="P198" t="s">
        <v>22</v>
      </c>
    </row>
    <row r="199" spans="1:5" ht="12.75">
      <c r="A199" s="35" t="s">
        <v>48</v>
      </c>
      <c r="E199" s="36" t="s">
        <v>45</v>
      </c>
    </row>
    <row r="200" spans="1:5" ht="12.75">
      <c r="A200" s="37" t="s">
        <v>49</v>
      </c>
      <c r="E200" s="38" t="s">
        <v>45</v>
      </c>
    </row>
    <row r="201" spans="1:5" ht="12.75">
      <c r="A201" t="s">
        <v>50</v>
      </c>
      <c r="E201" s="36" t="s">
        <v>45</v>
      </c>
    </row>
    <row r="202" spans="1:16" ht="25.5">
      <c r="A202" s="25" t="s">
        <v>43</v>
      </c>
      <c r="B202" s="29" t="s">
        <v>462</v>
      </c>
      <c r="C202" s="29" t="s">
        <v>462</v>
      </c>
      <c r="D202" s="25" t="s">
        <v>45</v>
      </c>
      <c r="E202" s="30" t="s">
        <v>1755</v>
      </c>
      <c r="F202" s="31" t="s">
        <v>118</v>
      </c>
      <c r="G202" s="32">
        <v>0</v>
      </c>
      <c r="H202" s="33">
        <v>0</v>
      </c>
      <c r="I202" s="34">
        <f>ROUND(ROUND(H202,2)*ROUND(G202,3),2)</f>
      </c>
      <c r="O202">
        <f>(I202*21)/100</f>
      </c>
      <c r="P202" t="s">
        <v>22</v>
      </c>
    </row>
    <row r="203" spans="1:5" ht="12.75">
      <c r="A203" s="35" t="s">
        <v>48</v>
      </c>
      <c r="E203" s="36" t="s">
        <v>45</v>
      </c>
    </row>
    <row r="204" spans="1:5" ht="12.75">
      <c r="A204" s="37" t="s">
        <v>49</v>
      </c>
      <c r="E204" s="38" t="s">
        <v>45</v>
      </c>
    </row>
    <row r="205" spans="1:5" ht="12.75">
      <c r="A205" t="s">
        <v>50</v>
      </c>
      <c r="E205" s="36" t="s">
        <v>45</v>
      </c>
    </row>
    <row r="206" spans="1:16" ht="12.75">
      <c r="A206" s="25" t="s">
        <v>43</v>
      </c>
      <c r="B206" s="29" t="s">
        <v>481</v>
      </c>
      <c r="C206" s="29" t="s">
        <v>481</v>
      </c>
      <c r="D206" s="25" t="s">
        <v>45</v>
      </c>
      <c r="E206" s="30" t="s">
        <v>1756</v>
      </c>
      <c r="F206" s="31" t="s">
        <v>118</v>
      </c>
      <c r="G206" s="32">
        <v>4200</v>
      </c>
      <c r="H206" s="33">
        <v>0</v>
      </c>
      <c r="I206" s="34">
        <f>ROUND(ROUND(H206,2)*ROUND(G206,3),2)</f>
      </c>
      <c r="O206">
        <f>(I206*21)/100</f>
      </c>
      <c r="P206" t="s">
        <v>22</v>
      </c>
    </row>
    <row r="207" spans="1:5" ht="12.75">
      <c r="A207" s="35" t="s">
        <v>48</v>
      </c>
      <c r="E207" s="36" t="s">
        <v>45</v>
      </c>
    </row>
    <row r="208" spans="1:5" ht="12.75">
      <c r="A208" s="37" t="s">
        <v>49</v>
      </c>
      <c r="E208" s="38" t="s">
        <v>45</v>
      </c>
    </row>
    <row r="209" spans="1:5" ht="12.75">
      <c r="A209" t="s">
        <v>50</v>
      </c>
      <c r="E209" s="36" t="s">
        <v>45</v>
      </c>
    </row>
    <row r="210" spans="1:16" ht="12.75">
      <c r="A210" s="25" t="s">
        <v>43</v>
      </c>
      <c r="B210" s="29" t="s">
        <v>485</v>
      </c>
      <c r="C210" s="29" t="s">
        <v>485</v>
      </c>
      <c r="D210" s="25" t="s">
        <v>45</v>
      </c>
      <c r="E210" s="30" t="s">
        <v>1708</v>
      </c>
      <c r="F210" s="31" t="s">
        <v>118</v>
      </c>
      <c r="G210" s="32">
        <v>1</v>
      </c>
      <c r="H210" s="33">
        <v>0</v>
      </c>
      <c r="I210" s="34">
        <f>ROUND(ROUND(H210,2)*ROUND(G210,3),2)</f>
      </c>
      <c r="O210">
        <f>(I210*21)/100</f>
      </c>
      <c r="P210" t="s">
        <v>22</v>
      </c>
    </row>
    <row r="211" spans="1:5" ht="12.75">
      <c r="A211" s="35" t="s">
        <v>48</v>
      </c>
      <c r="E211" s="36" t="s">
        <v>45</v>
      </c>
    </row>
    <row r="212" spans="1:5" ht="12.75">
      <c r="A212" s="37" t="s">
        <v>49</v>
      </c>
      <c r="E212" s="38" t="s">
        <v>45</v>
      </c>
    </row>
    <row r="213" spans="1:5" ht="12.75">
      <c r="A213" t="s">
        <v>50</v>
      </c>
      <c r="E213" s="36" t="s">
        <v>45</v>
      </c>
    </row>
    <row r="214" spans="1:16" ht="12.75">
      <c r="A214" s="25" t="s">
        <v>43</v>
      </c>
      <c r="B214" s="29" t="s">
        <v>490</v>
      </c>
      <c r="C214" s="29" t="s">
        <v>490</v>
      </c>
      <c r="D214" s="25" t="s">
        <v>45</v>
      </c>
      <c r="E214" s="30" t="s">
        <v>1724</v>
      </c>
      <c r="F214" s="31" t="s">
        <v>118</v>
      </c>
      <c r="G214" s="32">
        <v>1</v>
      </c>
      <c r="H214" s="33">
        <v>0</v>
      </c>
      <c r="I214" s="34">
        <f>ROUND(ROUND(H214,2)*ROUND(G214,3),2)</f>
      </c>
      <c r="O214">
        <f>(I214*21)/100</f>
      </c>
      <c r="P214" t="s">
        <v>22</v>
      </c>
    </row>
    <row r="215" spans="1:5" ht="12.75">
      <c r="A215" s="35" t="s">
        <v>48</v>
      </c>
      <c r="E215" s="36" t="s">
        <v>45</v>
      </c>
    </row>
    <row r="216" spans="1:5" ht="12.75">
      <c r="A216" s="37" t="s">
        <v>49</v>
      </c>
      <c r="E216" s="38" t="s">
        <v>45</v>
      </c>
    </row>
    <row r="217" spans="1:5" ht="12.75">
      <c r="A217" t="s">
        <v>50</v>
      </c>
      <c r="E217" s="36" t="s">
        <v>45</v>
      </c>
    </row>
    <row r="218" spans="1:16" ht="12.75">
      <c r="A218" s="25" t="s">
        <v>43</v>
      </c>
      <c r="B218" s="29" t="s">
        <v>494</v>
      </c>
      <c r="C218" s="29" t="s">
        <v>494</v>
      </c>
      <c r="D218" s="25" t="s">
        <v>45</v>
      </c>
      <c r="E218" s="30" t="s">
        <v>1709</v>
      </c>
      <c r="F218" s="31" t="s">
        <v>118</v>
      </c>
      <c r="G218" s="32">
        <v>1</v>
      </c>
      <c r="H218" s="33">
        <v>0</v>
      </c>
      <c r="I218" s="34">
        <f>ROUND(ROUND(H218,2)*ROUND(G218,3),2)</f>
      </c>
      <c r="O218">
        <f>(I218*21)/100</f>
      </c>
      <c r="P218" t="s">
        <v>22</v>
      </c>
    </row>
    <row r="219" spans="1:5" ht="12.75">
      <c r="A219" s="35" t="s">
        <v>48</v>
      </c>
      <c r="E219" s="36" t="s">
        <v>45</v>
      </c>
    </row>
    <row r="220" spans="1:5" ht="12.75">
      <c r="A220" s="37" t="s">
        <v>49</v>
      </c>
      <c r="E220" s="38" t="s">
        <v>45</v>
      </c>
    </row>
    <row r="221" spans="1:5" ht="12.75">
      <c r="A221" t="s">
        <v>50</v>
      </c>
      <c r="E221" s="36" t="s">
        <v>45</v>
      </c>
    </row>
    <row r="222" spans="1:16" ht="12.75">
      <c r="A222" s="25" t="s">
        <v>43</v>
      </c>
      <c r="B222" s="29" t="s">
        <v>497</v>
      </c>
      <c r="C222" s="29" t="s">
        <v>497</v>
      </c>
      <c r="D222" s="25" t="s">
        <v>45</v>
      </c>
      <c r="E222" s="30" t="s">
        <v>1757</v>
      </c>
      <c r="F222" s="31" t="s">
        <v>118</v>
      </c>
      <c r="G222" s="32">
        <v>1</v>
      </c>
      <c r="H222" s="33">
        <v>0</v>
      </c>
      <c r="I222" s="34">
        <f>ROUND(ROUND(H222,2)*ROUND(G222,3),2)</f>
      </c>
      <c r="O222">
        <f>(I222*21)/100</f>
      </c>
      <c r="P222" t="s">
        <v>22</v>
      </c>
    </row>
    <row r="223" spans="1:5" ht="12.75">
      <c r="A223" s="35" t="s">
        <v>48</v>
      </c>
      <c r="E223" s="36" t="s">
        <v>45</v>
      </c>
    </row>
    <row r="224" spans="1:5" ht="12.75">
      <c r="A224" s="37" t="s">
        <v>49</v>
      </c>
      <c r="E224" s="38" t="s">
        <v>45</v>
      </c>
    </row>
    <row r="225" spans="1:5" ht="12.75">
      <c r="A225" t="s">
        <v>50</v>
      </c>
      <c r="E225" s="36" t="s">
        <v>45</v>
      </c>
    </row>
    <row r="226" spans="1:16" ht="12.75">
      <c r="A226" s="25" t="s">
        <v>43</v>
      </c>
      <c r="B226" s="29" t="s">
        <v>500</v>
      </c>
      <c r="C226" s="29" t="s">
        <v>500</v>
      </c>
      <c r="D226" s="25" t="s">
        <v>45</v>
      </c>
      <c r="E226" s="30" t="s">
        <v>1758</v>
      </c>
      <c r="F226" s="31" t="s">
        <v>118</v>
      </c>
      <c r="G226" s="32">
        <v>1</v>
      </c>
      <c r="H226" s="33">
        <v>0</v>
      </c>
      <c r="I226" s="34">
        <f>ROUND(ROUND(H226,2)*ROUND(G226,3),2)</f>
      </c>
      <c r="O226">
        <f>(I226*21)/100</f>
      </c>
      <c r="P226" t="s">
        <v>22</v>
      </c>
    </row>
    <row r="227" spans="1:5" ht="12.75">
      <c r="A227" s="35" t="s">
        <v>48</v>
      </c>
      <c r="E227" s="36" t="s">
        <v>45</v>
      </c>
    </row>
    <row r="228" spans="1:5" ht="12.75">
      <c r="A228" s="37" t="s">
        <v>49</v>
      </c>
      <c r="E228" s="38" t="s">
        <v>45</v>
      </c>
    </row>
    <row r="229" spans="1:5" ht="12.75">
      <c r="A229" t="s">
        <v>50</v>
      </c>
      <c r="E229" s="36" t="s">
        <v>45</v>
      </c>
    </row>
    <row r="230" spans="1:16" ht="12.75">
      <c r="A230" s="25" t="s">
        <v>43</v>
      </c>
      <c r="B230" s="29" t="s">
        <v>503</v>
      </c>
      <c r="C230" s="29" t="s">
        <v>503</v>
      </c>
      <c r="D230" s="25" t="s">
        <v>45</v>
      </c>
      <c r="E230" s="30" t="s">
        <v>1759</v>
      </c>
      <c r="F230" s="31" t="s">
        <v>118</v>
      </c>
      <c r="G230" s="32">
        <v>1</v>
      </c>
      <c r="H230" s="33">
        <v>0</v>
      </c>
      <c r="I230" s="34">
        <f>ROUND(ROUND(H230,2)*ROUND(G230,3),2)</f>
      </c>
      <c r="O230">
        <f>(I230*21)/100</f>
      </c>
      <c r="P230" t="s">
        <v>22</v>
      </c>
    </row>
    <row r="231" spans="1:5" ht="12.75">
      <c r="A231" s="35" t="s">
        <v>48</v>
      </c>
      <c r="E231" s="36" t="s">
        <v>45</v>
      </c>
    </row>
    <row r="232" spans="1:5" ht="12.75">
      <c r="A232" s="37" t="s">
        <v>49</v>
      </c>
      <c r="E232" s="38" t="s">
        <v>45</v>
      </c>
    </row>
    <row r="233" spans="1:5" ht="12.75">
      <c r="A233" t="s">
        <v>50</v>
      </c>
      <c r="E233" s="36" t="s">
        <v>45</v>
      </c>
    </row>
    <row r="234" spans="1:16" ht="12.75">
      <c r="A234" s="25" t="s">
        <v>43</v>
      </c>
      <c r="B234" s="29" t="s">
        <v>506</v>
      </c>
      <c r="C234" s="29" t="s">
        <v>506</v>
      </c>
      <c r="D234" s="25" t="s">
        <v>45</v>
      </c>
      <c r="E234" s="30" t="s">
        <v>1711</v>
      </c>
      <c r="F234" s="31" t="s">
        <v>118</v>
      </c>
      <c r="G234" s="32">
        <v>1</v>
      </c>
      <c r="H234" s="33">
        <v>0</v>
      </c>
      <c r="I234" s="34">
        <f>ROUND(ROUND(H234,2)*ROUND(G234,3),2)</f>
      </c>
      <c r="O234">
        <f>(I234*21)/100</f>
      </c>
      <c r="P234" t="s">
        <v>22</v>
      </c>
    </row>
    <row r="235" spans="1:5" ht="12.75">
      <c r="A235" s="35" t="s">
        <v>48</v>
      </c>
      <c r="E235" s="36" t="s">
        <v>45</v>
      </c>
    </row>
    <row r="236" spans="1:5" ht="12.75">
      <c r="A236" s="37" t="s">
        <v>49</v>
      </c>
      <c r="E236" s="38" t="s">
        <v>45</v>
      </c>
    </row>
    <row r="237" spans="1:5" ht="12.75">
      <c r="A237" t="s">
        <v>50</v>
      </c>
      <c r="E237" s="36" t="s">
        <v>45</v>
      </c>
    </row>
    <row r="238" spans="1:18" ht="12.75" customHeight="1">
      <c r="A238" s="6" t="s">
        <v>41</v>
      </c>
      <c r="B238" s="6"/>
      <c r="C238" s="40" t="s">
        <v>1760</v>
      </c>
      <c r="D238" s="6"/>
      <c r="E238" s="27" t="s">
        <v>1760</v>
      </c>
      <c r="F238" s="6"/>
      <c r="G238" s="6"/>
      <c r="H238" s="6"/>
      <c r="I238" s="41">
        <f>0+Q238</f>
      </c>
      <c r="O238">
        <f>0+R238</f>
      </c>
      <c r="Q238">
        <f>0+I239+I243+I247+I251+I255+I259+I263+I267+I271+I275+I279+I283+I287+I291+I295+I299+I303+I307+I311+I315+I319+I323+I327+I331+I335+I339+I343+I347+I351+I355+I359</f>
      </c>
      <c r="R238">
        <f>0+O239+O243+O247+O251+O255+O259+O263+O267+O271+O275+O279+O283+O287+O291+O295+O299+O303+O307+O311+O315+O319+O323+O327+O331+O335+O339+O343+O347+O351+O355+O359</f>
      </c>
    </row>
    <row r="239" spans="1:16" ht="38.25">
      <c r="A239" s="25" t="s">
        <v>43</v>
      </c>
      <c r="B239" s="29" t="s">
        <v>14</v>
      </c>
      <c r="C239" s="29" t="s">
        <v>14</v>
      </c>
      <c r="D239" s="25" t="s">
        <v>45</v>
      </c>
      <c r="E239" s="30" t="s">
        <v>1761</v>
      </c>
      <c r="F239" s="31" t="s">
        <v>118</v>
      </c>
      <c r="G239" s="32">
        <v>4</v>
      </c>
      <c r="H239" s="33">
        <v>0</v>
      </c>
      <c r="I239" s="34">
        <f>ROUND(ROUND(H239,2)*ROUND(G239,3),2)</f>
      </c>
      <c r="O239">
        <f>(I239*21)/100</f>
      </c>
      <c r="P239" t="s">
        <v>22</v>
      </c>
    </row>
    <row r="240" spans="1:5" ht="25.5">
      <c r="A240" s="35" t="s">
        <v>48</v>
      </c>
      <c r="E240" s="36" t="s">
        <v>1762</v>
      </c>
    </row>
    <row r="241" spans="1:5" ht="12.75">
      <c r="A241" s="37" t="s">
        <v>49</v>
      </c>
      <c r="E241" s="38" t="s">
        <v>45</v>
      </c>
    </row>
    <row r="242" spans="1:5" ht="12.75">
      <c r="A242" t="s">
        <v>50</v>
      </c>
      <c r="E242" s="36" t="s">
        <v>45</v>
      </c>
    </row>
    <row r="243" spans="1:16" ht="12.75">
      <c r="A243" s="25" t="s">
        <v>43</v>
      </c>
      <c r="B243" s="29" t="s">
        <v>40</v>
      </c>
      <c r="C243" s="29" t="s">
        <v>40</v>
      </c>
      <c r="D243" s="25" t="s">
        <v>45</v>
      </c>
      <c r="E243" s="30" t="s">
        <v>1763</v>
      </c>
      <c r="F243" s="31" t="s">
        <v>1764</v>
      </c>
      <c r="G243" s="32">
        <v>4</v>
      </c>
      <c r="H243" s="33">
        <v>0</v>
      </c>
      <c r="I243" s="34">
        <f>ROUND(ROUND(H243,2)*ROUND(G243,3),2)</f>
      </c>
      <c r="O243">
        <f>(I243*21)/100</f>
      </c>
      <c r="P243" t="s">
        <v>22</v>
      </c>
    </row>
    <row r="244" spans="1:5" ht="12.75">
      <c r="A244" s="35" t="s">
        <v>48</v>
      </c>
      <c r="E244" s="36" t="s">
        <v>45</v>
      </c>
    </row>
    <row r="245" spans="1:5" ht="12.75">
      <c r="A245" s="37" t="s">
        <v>49</v>
      </c>
      <c r="E245" s="38" t="s">
        <v>45</v>
      </c>
    </row>
    <row r="246" spans="1:5" ht="12.75">
      <c r="A246" t="s">
        <v>50</v>
      </c>
      <c r="E246" s="36" t="s">
        <v>45</v>
      </c>
    </row>
    <row r="247" spans="1:16" ht="25.5">
      <c r="A247" s="25" t="s">
        <v>43</v>
      </c>
      <c r="B247" s="29" t="s">
        <v>115</v>
      </c>
      <c r="C247" s="29" t="s">
        <v>115</v>
      </c>
      <c r="D247" s="25" t="s">
        <v>45</v>
      </c>
      <c r="E247" s="30" t="s">
        <v>1765</v>
      </c>
      <c r="F247" s="31" t="s">
        <v>118</v>
      </c>
      <c r="G247" s="32">
        <v>2</v>
      </c>
      <c r="H247" s="33">
        <v>0</v>
      </c>
      <c r="I247" s="34">
        <f>ROUND(ROUND(H247,2)*ROUND(G247,3),2)</f>
      </c>
      <c r="O247">
        <f>(I247*21)/100</f>
      </c>
      <c r="P247" t="s">
        <v>22</v>
      </c>
    </row>
    <row r="248" spans="1:5" ht="12.75">
      <c r="A248" s="35" t="s">
        <v>48</v>
      </c>
      <c r="E248" s="36" t="s">
        <v>45</v>
      </c>
    </row>
    <row r="249" spans="1:5" ht="12.75">
      <c r="A249" s="37" t="s">
        <v>49</v>
      </c>
      <c r="E249" s="38" t="s">
        <v>45</v>
      </c>
    </row>
    <row r="250" spans="1:5" ht="12.75">
      <c r="A250" t="s">
        <v>50</v>
      </c>
      <c r="E250" s="36" t="s">
        <v>45</v>
      </c>
    </row>
    <row r="251" spans="1:16" ht="25.5">
      <c r="A251" s="25" t="s">
        <v>43</v>
      </c>
      <c r="B251" s="29" t="s">
        <v>106</v>
      </c>
      <c r="C251" s="29" t="s">
        <v>106</v>
      </c>
      <c r="D251" s="25" t="s">
        <v>45</v>
      </c>
      <c r="E251" s="30" t="s">
        <v>1766</v>
      </c>
      <c r="F251" s="31" t="s">
        <v>1764</v>
      </c>
      <c r="G251" s="32">
        <v>46</v>
      </c>
      <c r="H251" s="33">
        <v>0</v>
      </c>
      <c r="I251" s="34">
        <f>ROUND(ROUND(H251,2)*ROUND(G251,3),2)</f>
      </c>
      <c r="O251">
        <f>(I251*21)/100</f>
      </c>
      <c r="P251" t="s">
        <v>22</v>
      </c>
    </row>
    <row r="252" spans="1:5" ht="12.75">
      <c r="A252" s="35" t="s">
        <v>48</v>
      </c>
      <c r="E252" s="36" t="s">
        <v>45</v>
      </c>
    </row>
    <row r="253" spans="1:5" ht="12.75">
      <c r="A253" s="37" t="s">
        <v>49</v>
      </c>
      <c r="E253" s="38" t="s">
        <v>45</v>
      </c>
    </row>
    <row r="254" spans="1:5" ht="12.75">
      <c r="A254" t="s">
        <v>50</v>
      </c>
      <c r="E254" s="36" t="s">
        <v>45</v>
      </c>
    </row>
    <row r="255" spans="1:16" ht="25.5">
      <c r="A255" s="25" t="s">
        <v>43</v>
      </c>
      <c r="B255" s="29" t="s">
        <v>112</v>
      </c>
      <c r="C255" s="29" t="s">
        <v>112</v>
      </c>
      <c r="D255" s="25" t="s">
        <v>45</v>
      </c>
      <c r="E255" s="30" t="s">
        <v>1767</v>
      </c>
      <c r="F255" s="31" t="s">
        <v>1764</v>
      </c>
      <c r="G255" s="32">
        <v>363</v>
      </c>
      <c r="H255" s="33">
        <v>0</v>
      </c>
      <c r="I255" s="34">
        <f>ROUND(ROUND(H255,2)*ROUND(G255,3),2)</f>
      </c>
      <c r="O255">
        <f>(I255*21)/100</f>
      </c>
      <c r="P255" t="s">
        <v>22</v>
      </c>
    </row>
    <row r="256" spans="1:5" ht="12.75">
      <c r="A256" s="35" t="s">
        <v>48</v>
      </c>
      <c r="E256" s="36" t="s">
        <v>45</v>
      </c>
    </row>
    <row r="257" spans="1:5" ht="12.75">
      <c r="A257" s="37" t="s">
        <v>49</v>
      </c>
      <c r="E257" s="38" t="s">
        <v>45</v>
      </c>
    </row>
    <row r="258" spans="1:5" ht="12.75">
      <c r="A258" t="s">
        <v>50</v>
      </c>
      <c r="E258" s="36" t="s">
        <v>45</v>
      </c>
    </row>
    <row r="259" spans="1:16" ht="12.75">
      <c r="A259" s="25" t="s">
        <v>43</v>
      </c>
      <c r="B259" s="29" t="s">
        <v>97</v>
      </c>
      <c r="C259" s="29" t="s">
        <v>97</v>
      </c>
      <c r="D259" s="25" t="s">
        <v>45</v>
      </c>
      <c r="E259" s="30" t="s">
        <v>1768</v>
      </c>
      <c r="F259" s="31" t="s">
        <v>61</v>
      </c>
      <c r="G259" s="32">
        <v>290</v>
      </c>
      <c r="H259" s="33">
        <v>0</v>
      </c>
      <c r="I259" s="34">
        <f>ROUND(ROUND(H259,2)*ROUND(G259,3),2)</f>
      </c>
      <c r="O259">
        <f>(I259*21)/100</f>
      </c>
      <c r="P259" t="s">
        <v>22</v>
      </c>
    </row>
    <row r="260" spans="1:5" ht="12.75">
      <c r="A260" s="35" t="s">
        <v>48</v>
      </c>
      <c r="E260" s="36" t="s">
        <v>45</v>
      </c>
    </row>
    <row r="261" spans="1:5" ht="12.75">
      <c r="A261" s="37" t="s">
        <v>49</v>
      </c>
      <c r="E261" s="38" t="s">
        <v>45</v>
      </c>
    </row>
    <row r="262" spans="1:5" ht="12.75">
      <c r="A262" t="s">
        <v>50</v>
      </c>
      <c r="E262" s="36" t="s">
        <v>45</v>
      </c>
    </row>
    <row r="263" spans="1:16" ht="12.75">
      <c r="A263" s="25" t="s">
        <v>43</v>
      </c>
      <c r="B263" s="29" t="s">
        <v>94</v>
      </c>
      <c r="C263" s="29" t="s">
        <v>94</v>
      </c>
      <c r="D263" s="25" t="s">
        <v>45</v>
      </c>
      <c r="E263" s="30" t="s">
        <v>1769</v>
      </c>
      <c r="F263" s="31" t="s">
        <v>61</v>
      </c>
      <c r="G263" s="32">
        <v>26</v>
      </c>
      <c r="H263" s="33">
        <v>0</v>
      </c>
      <c r="I263" s="34">
        <f>ROUND(ROUND(H263,2)*ROUND(G263,3),2)</f>
      </c>
      <c r="O263">
        <f>(I263*21)/100</f>
      </c>
      <c r="P263" t="s">
        <v>22</v>
      </c>
    </row>
    <row r="264" spans="1:5" ht="12.75">
      <c r="A264" s="35" t="s">
        <v>48</v>
      </c>
      <c r="E264" s="36" t="s">
        <v>45</v>
      </c>
    </row>
    <row r="265" spans="1:5" ht="12.75">
      <c r="A265" s="37" t="s">
        <v>49</v>
      </c>
      <c r="E265" s="38" t="s">
        <v>45</v>
      </c>
    </row>
    <row r="266" spans="1:5" ht="12.75">
      <c r="A266" t="s">
        <v>50</v>
      </c>
      <c r="E266" s="36" t="s">
        <v>45</v>
      </c>
    </row>
    <row r="267" spans="1:16" ht="12.75">
      <c r="A267" s="25" t="s">
        <v>43</v>
      </c>
      <c r="B267" s="29" t="s">
        <v>100</v>
      </c>
      <c r="C267" s="29" t="s">
        <v>100</v>
      </c>
      <c r="D267" s="25" t="s">
        <v>45</v>
      </c>
      <c r="E267" s="30" t="s">
        <v>1770</v>
      </c>
      <c r="F267" s="31" t="s">
        <v>61</v>
      </c>
      <c r="G267" s="32">
        <v>24</v>
      </c>
      <c r="H267" s="33">
        <v>0</v>
      </c>
      <c r="I267" s="34">
        <f>ROUND(ROUND(H267,2)*ROUND(G267,3),2)</f>
      </c>
      <c r="O267">
        <f>(I267*21)/100</f>
      </c>
      <c r="P267" t="s">
        <v>22</v>
      </c>
    </row>
    <row r="268" spans="1:5" ht="12.75">
      <c r="A268" s="35" t="s">
        <v>48</v>
      </c>
      <c r="E268" s="36" t="s">
        <v>45</v>
      </c>
    </row>
    <row r="269" spans="1:5" ht="12.75">
      <c r="A269" s="37" t="s">
        <v>49</v>
      </c>
      <c r="E269" s="38" t="s">
        <v>45</v>
      </c>
    </row>
    <row r="270" spans="1:5" ht="12.75">
      <c r="A270" t="s">
        <v>50</v>
      </c>
      <c r="E270" s="36" t="s">
        <v>45</v>
      </c>
    </row>
    <row r="271" spans="1:16" ht="12.75">
      <c r="A271" s="25" t="s">
        <v>43</v>
      </c>
      <c r="B271" s="29" t="s">
        <v>103</v>
      </c>
      <c r="C271" s="29" t="s">
        <v>103</v>
      </c>
      <c r="D271" s="25" t="s">
        <v>45</v>
      </c>
      <c r="E271" s="30" t="s">
        <v>1771</v>
      </c>
      <c r="F271" s="31" t="s">
        <v>61</v>
      </c>
      <c r="G271" s="32">
        <v>4</v>
      </c>
      <c r="H271" s="33">
        <v>0</v>
      </c>
      <c r="I271" s="34">
        <f>ROUND(ROUND(H271,2)*ROUND(G271,3),2)</f>
      </c>
      <c r="O271">
        <f>(I271*21)/100</f>
      </c>
      <c r="P271" t="s">
        <v>22</v>
      </c>
    </row>
    <row r="272" spans="1:5" ht="12.75">
      <c r="A272" s="35" t="s">
        <v>48</v>
      </c>
      <c r="E272" s="36" t="s">
        <v>45</v>
      </c>
    </row>
    <row r="273" spans="1:5" ht="12.75">
      <c r="A273" s="37" t="s">
        <v>49</v>
      </c>
      <c r="E273" s="38" t="s">
        <v>45</v>
      </c>
    </row>
    <row r="274" spans="1:5" ht="12.75">
      <c r="A274" t="s">
        <v>50</v>
      </c>
      <c r="E274" s="36" t="s">
        <v>45</v>
      </c>
    </row>
    <row r="275" spans="1:16" ht="12.75">
      <c r="A275" s="25" t="s">
        <v>43</v>
      </c>
      <c r="B275" s="29" t="s">
        <v>109</v>
      </c>
      <c r="C275" s="29" t="s">
        <v>109</v>
      </c>
      <c r="D275" s="25" t="s">
        <v>45</v>
      </c>
      <c r="E275" s="30" t="s">
        <v>1772</v>
      </c>
      <c r="F275" s="31" t="s">
        <v>61</v>
      </c>
      <c r="G275" s="32">
        <v>10</v>
      </c>
      <c r="H275" s="33">
        <v>0</v>
      </c>
      <c r="I275" s="34">
        <f>ROUND(ROUND(H275,2)*ROUND(G275,3),2)</f>
      </c>
      <c r="O275">
        <f>(I275*21)/100</f>
      </c>
      <c r="P275" t="s">
        <v>22</v>
      </c>
    </row>
    <row r="276" spans="1:5" ht="12.75">
      <c r="A276" s="35" t="s">
        <v>48</v>
      </c>
      <c r="E276" s="36" t="s">
        <v>45</v>
      </c>
    </row>
    <row r="277" spans="1:5" ht="12.75">
      <c r="A277" s="37" t="s">
        <v>49</v>
      </c>
      <c r="E277" s="38" t="s">
        <v>45</v>
      </c>
    </row>
    <row r="278" spans="1:5" ht="12.75">
      <c r="A278" t="s">
        <v>50</v>
      </c>
      <c r="E278" s="36" t="s">
        <v>45</v>
      </c>
    </row>
    <row r="279" spans="1:16" ht="12.75">
      <c r="A279" s="25" t="s">
        <v>43</v>
      </c>
      <c r="B279" s="29" t="s">
        <v>121</v>
      </c>
      <c r="C279" s="29" t="s">
        <v>121</v>
      </c>
      <c r="D279" s="25" t="s">
        <v>45</v>
      </c>
      <c r="E279" s="30" t="s">
        <v>1773</v>
      </c>
      <c r="F279" s="31" t="s">
        <v>61</v>
      </c>
      <c r="G279" s="32">
        <v>1</v>
      </c>
      <c r="H279" s="33">
        <v>0</v>
      </c>
      <c r="I279" s="34">
        <f>ROUND(ROUND(H279,2)*ROUND(G279,3),2)</f>
      </c>
      <c r="O279">
        <f>(I279*21)/100</f>
      </c>
      <c r="P279" t="s">
        <v>22</v>
      </c>
    </row>
    <row r="280" spans="1:5" ht="12.75">
      <c r="A280" s="35" t="s">
        <v>48</v>
      </c>
      <c r="E280" s="36" t="s">
        <v>45</v>
      </c>
    </row>
    <row r="281" spans="1:5" ht="12.75">
      <c r="A281" s="37" t="s">
        <v>49</v>
      </c>
      <c r="E281" s="38" t="s">
        <v>45</v>
      </c>
    </row>
    <row r="282" spans="1:5" ht="12.75">
      <c r="A282" t="s">
        <v>50</v>
      </c>
      <c r="E282" s="36" t="s">
        <v>45</v>
      </c>
    </row>
    <row r="283" spans="1:16" ht="12.75">
      <c r="A283" s="25" t="s">
        <v>43</v>
      </c>
      <c r="B283" s="29" t="s">
        <v>22</v>
      </c>
      <c r="C283" s="29" t="s">
        <v>22</v>
      </c>
      <c r="D283" s="25" t="s">
        <v>45</v>
      </c>
      <c r="E283" s="30" t="s">
        <v>1774</v>
      </c>
      <c r="F283" s="31" t="s">
        <v>61</v>
      </c>
      <c r="G283" s="32">
        <v>25</v>
      </c>
      <c r="H283" s="33">
        <v>0</v>
      </c>
      <c r="I283" s="34">
        <f>ROUND(ROUND(H283,2)*ROUND(G283,3),2)</f>
      </c>
      <c r="O283">
        <f>(I283*21)/100</f>
      </c>
      <c r="P283" t="s">
        <v>22</v>
      </c>
    </row>
    <row r="284" spans="1:5" ht="12.75">
      <c r="A284" s="35" t="s">
        <v>48</v>
      </c>
      <c r="E284" s="36" t="s">
        <v>45</v>
      </c>
    </row>
    <row r="285" spans="1:5" ht="12.75">
      <c r="A285" s="37" t="s">
        <v>49</v>
      </c>
      <c r="E285" s="38" t="s">
        <v>45</v>
      </c>
    </row>
    <row r="286" spans="1:5" ht="12.75">
      <c r="A286" t="s">
        <v>50</v>
      </c>
      <c r="E286" s="36" t="s">
        <v>45</v>
      </c>
    </row>
    <row r="287" spans="1:16" ht="12.75">
      <c r="A287" s="25" t="s">
        <v>43</v>
      </c>
      <c r="B287" s="29" t="s">
        <v>126</v>
      </c>
      <c r="C287" s="29" t="s">
        <v>126</v>
      </c>
      <c r="D287" s="25" t="s">
        <v>45</v>
      </c>
      <c r="E287" s="30" t="s">
        <v>1775</v>
      </c>
      <c r="F287" s="31" t="s">
        <v>61</v>
      </c>
      <c r="G287" s="32">
        <v>1950</v>
      </c>
      <c r="H287" s="33">
        <v>0</v>
      </c>
      <c r="I287" s="34">
        <f>ROUND(ROUND(H287,2)*ROUND(G287,3),2)</f>
      </c>
      <c r="O287">
        <f>(I287*21)/100</f>
      </c>
      <c r="P287" t="s">
        <v>22</v>
      </c>
    </row>
    <row r="288" spans="1:5" ht="12.75">
      <c r="A288" s="35" t="s">
        <v>48</v>
      </c>
      <c r="E288" s="36" t="s">
        <v>45</v>
      </c>
    </row>
    <row r="289" spans="1:5" ht="12.75">
      <c r="A289" s="37" t="s">
        <v>49</v>
      </c>
      <c r="E289" s="38" t="s">
        <v>45</v>
      </c>
    </row>
    <row r="290" spans="1:5" ht="12.75">
      <c r="A290" t="s">
        <v>50</v>
      </c>
      <c r="E290" s="36" t="s">
        <v>45</v>
      </c>
    </row>
    <row r="291" spans="1:16" ht="12.75">
      <c r="A291" s="25" t="s">
        <v>43</v>
      </c>
      <c r="B291" s="29" t="s">
        <v>77</v>
      </c>
      <c r="C291" s="29" t="s">
        <v>77</v>
      </c>
      <c r="D291" s="25" t="s">
        <v>45</v>
      </c>
      <c r="E291" s="30" t="s">
        <v>1776</v>
      </c>
      <c r="F291" s="31" t="s">
        <v>61</v>
      </c>
      <c r="G291" s="32">
        <v>1800</v>
      </c>
      <c r="H291" s="33">
        <v>0</v>
      </c>
      <c r="I291" s="34">
        <f>ROUND(ROUND(H291,2)*ROUND(G291,3),2)</f>
      </c>
      <c r="O291">
        <f>(I291*21)/100</f>
      </c>
      <c r="P291" t="s">
        <v>22</v>
      </c>
    </row>
    <row r="292" spans="1:5" ht="12.75">
      <c r="A292" s="35" t="s">
        <v>48</v>
      </c>
      <c r="E292" s="36" t="s">
        <v>45</v>
      </c>
    </row>
    <row r="293" spans="1:5" ht="12.75">
      <c r="A293" s="37" t="s">
        <v>49</v>
      </c>
      <c r="E293" s="38" t="s">
        <v>45</v>
      </c>
    </row>
    <row r="294" spans="1:5" ht="12.75">
      <c r="A294" t="s">
        <v>50</v>
      </c>
      <c r="E294" s="36" t="s">
        <v>45</v>
      </c>
    </row>
    <row r="295" spans="1:16" ht="12.75">
      <c r="A295" s="25" t="s">
        <v>43</v>
      </c>
      <c r="B295" s="29" t="s">
        <v>83</v>
      </c>
      <c r="C295" s="29" t="s">
        <v>83</v>
      </c>
      <c r="D295" s="25" t="s">
        <v>45</v>
      </c>
      <c r="E295" s="30" t="s">
        <v>1777</v>
      </c>
      <c r="F295" s="31" t="s">
        <v>61</v>
      </c>
      <c r="G295" s="32">
        <v>450</v>
      </c>
      <c r="H295" s="33">
        <v>0</v>
      </c>
      <c r="I295" s="34">
        <f>ROUND(ROUND(H295,2)*ROUND(G295,3),2)</f>
      </c>
      <c r="O295">
        <f>(I295*21)/100</f>
      </c>
      <c r="P295" t="s">
        <v>22</v>
      </c>
    </row>
    <row r="296" spans="1:5" ht="12.75">
      <c r="A296" s="35" t="s">
        <v>48</v>
      </c>
      <c r="E296" s="36" t="s">
        <v>45</v>
      </c>
    </row>
    <row r="297" spans="1:5" ht="12.75">
      <c r="A297" s="37" t="s">
        <v>49</v>
      </c>
      <c r="E297" s="38" t="s">
        <v>45</v>
      </c>
    </row>
    <row r="298" spans="1:5" ht="12.75">
      <c r="A298" t="s">
        <v>50</v>
      </c>
      <c r="E298" s="36" t="s">
        <v>45</v>
      </c>
    </row>
    <row r="299" spans="1:16" ht="12.75">
      <c r="A299" s="25" t="s">
        <v>43</v>
      </c>
      <c r="B299" s="29" t="s">
        <v>80</v>
      </c>
      <c r="C299" s="29" t="s">
        <v>80</v>
      </c>
      <c r="D299" s="25" t="s">
        <v>45</v>
      </c>
      <c r="E299" s="30" t="s">
        <v>1778</v>
      </c>
      <c r="F299" s="31" t="s">
        <v>61</v>
      </c>
      <c r="G299" s="32">
        <v>530</v>
      </c>
      <c r="H299" s="33">
        <v>0</v>
      </c>
      <c r="I299" s="34">
        <f>ROUND(ROUND(H299,2)*ROUND(G299,3),2)</f>
      </c>
      <c r="O299">
        <f>(I299*21)/100</f>
      </c>
      <c r="P299" t="s">
        <v>22</v>
      </c>
    </row>
    <row r="300" spans="1:5" ht="12.75">
      <c r="A300" s="35" t="s">
        <v>48</v>
      </c>
      <c r="E300" s="36" t="s">
        <v>45</v>
      </c>
    </row>
    <row r="301" spans="1:5" ht="12.75">
      <c r="A301" s="37" t="s">
        <v>49</v>
      </c>
      <c r="E301" s="38" t="s">
        <v>45</v>
      </c>
    </row>
    <row r="302" spans="1:5" ht="12.75">
      <c r="A302" t="s">
        <v>50</v>
      </c>
      <c r="E302" s="36" t="s">
        <v>45</v>
      </c>
    </row>
    <row r="303" spans="1:16" ht="12.75">
      <c r="A303" s="25" t="s">
        <v>43</v>
      </c>
      <c r="B303" s="29" t="s">
        <v>86</v>
      </c>
      <c r="C303" s="29" t="s">
        <v>86</v>
      </c>
      <c r="D303" s="25" t="s">
        <v>45</v>
      </c>
      <c r="E303" s="30" t="s">
        <v>1779</v>
      </c>
      <c r="F303" s="31" t="s">
        <v>61</v>
      </c>
      <c r="G303" s="32">
        <v>1500</v>
      </c>
      <c r="H303" s="33">
        <v>0</v>
      </c>
      <c r="I303" s="34">
        <f>ROUND(ROUND(H303,2)*ROUND(G303,3),2)</f>
      </c>
      <c r="O303">
        <f>(I303*21)/100</f>
      </c>
      <c r="P303" t="s">
        <v>22</v>
      </c>
    </row>
    <row r="304" spans="1:5" ht="12.75">
      <c r="A304" s="35" t="s">
        <v>48</v>
      </c>
      <c r="E304" s="36" t="s">
        <v>45</v>
      </c>
    </row>
    <row r="305" spans="1:5" ht="12.75">
      <c r="A305" s="37" t="s">
        <v>49</v>
      </c>
      <c r="E305" s="38" t="s">
        <v>45</v>
      </c>
    </row>
    <row r="306" spans="1:5" ht="12.75">
      <c r="A306" t="s">
        <v>50</v>
      </c>
      <c r="E306" s="36" t="s">
        <v>45</v>
      </c>
    </row>
    <row r="307" spans="1:16" ht="12.75">
      <c r="A307" s="25" t="s">
        <v>43</v>
      </c>
      <c r="B307" s="29" t="s">
        <v>73</v>
      </c>
      <c r="C307" s="29" t="s">
        <v>73</v>
      </c>
      <c r="D307" s="25" t="s">
        <v>45</v>
      </c>
      <c r="E307" s="30" t="s">
        <v>1780</v>
      </c>
      <c r="F307" s="31" t="s">
        <v>61</v>
      </c>
      <c r="G307" s="32">
        <v>250</v>
      </c>
      <c r="H307" s="33">
        <v>0</v>
      </c>
      <c r="I307" s="34">
        <f>ROUND(ROUND(H307,2)*ROUND(G307,3),2)</f>
      </c>
      <c r="O307">
        <f>(I307*21)/100</f>
      </c>
      <c r="P307" t="s">
        <v>22</v>
      </c>
    </row>
    <row r="308" spans="1:5" ht="12.75">
      <c r="A308" s="35" t="s">
        <v>48</v>
      </c>
      <c r="E308" s="36" t="s">
        <v>45</v>
      </c>
    </row>
    <row r="309" spans="1:5" ht="12.75">
      <c r="A309" s="37" t="s">
        <v>49</v>
      </c>
      <c r="E309" s="38" t="s">
        <v>45</v>
      </c>
    </row>
    <row r="310" spans="1:5" ht="12.75">
      <c r="A310" t="s">
        <v>50</v>
      </c>
      <c r="E310" s="36" t="s">
        <v>45</v>
      </c>
    </row>
    <row r="311" spans="1:16" ht="12.75">
      <c r="A311" s="25" t="s">
        <v>43</v>
      </c>
      <c r="B311" s="29" t="s">
        <v>89</v>
      </c>
      <c r="C311" s="29" t="s">
        <v>89</v>
      </c>
      <c r="D311" s="25" t="s">
        <v>45</v>
      </c>
      <c r="E311" s="30" t="s">
        <v>1781</v>
      </c>
      <c r="F311" s="31" t="s">
        <v>118</v>
      </c>
      <c r="G311" s="32">
        <v>1</v>
      </c>
      <c r="H311" s="33">
        <v>0</v>
      </c>
      <c r="I311" s="34">
        <f>ROUND(ROUND(H311,2)*ROUND(G311,3),2)</f>
      </c>
      <c r="O311">
        <f>(I311*21)/100</f>
      </c>
      <c r="P311" t="s">
        <v>22</v>
      </c>
    </row>
    <row r="312" spans="1:5" ht="12.75">
      <c r="A312" s="35" t="s">
        <v>48</v>
      </c>
      <c r="E312" s="36" t="s">
        <v>45</v>
      </c>
    </row>
    <row r="313" spans="1:5" ht="12.75">
      <c r="A313" s="37" t="s">
        <v>49</v>
      </c>
      <c r="E313" s="38" t="s">
        <v>45</v>
      </c>
    </row>
    <row r="314" spans="1:5" ht="12.75">
      <c r="A314" t="s">
        <v>50</v>
      </c>
      <c r="E314" s="36" t="s">
        <v>45</v>
      </c>
    </row>
    <row r="315" spans="1:16" ht="12.75">
      <c r="A315" s="25" t="s">
        <v>43</v>
      </c>
      <c r="B315" s="29" t="s">
        <v>292</v>
      </c>
      <c r="C315" s="29" t="s">
        <v>292</v>
      </c>
      <c r="D315" s="25" t="s">
        <v>45</v>
      </c>
      <c r="E315" s="30" t="s">
        <v>1724</v>
      </c>
      <c r="F315" s="31" t="s">
        <v>118</v>
      </c>
      <c r="G315" s="32">
        <v>1</v>
      </c>
      <c r="H315" s="33">
        <v>0</v>
      </c>
      <c r="I315" s="34">
        <f>ROUND(ROUND(H315,2)*ROUND(G315,3),2)</f>
      </c>
      <c r="O315">
        <f>(I315*21)/100</f>
      </c>
      <c r="P315" t="s">
        <v>22</v>
      </c>
    </row>
    <row r="316" spans="1:5" ht="12.75">
      <c r="A316" s="35" t="s">
        <v>48</v>
      </c>
      <c r="E316" s="36" t="s">
        <v>45</v>
      </c>
    </row>
    <row r="317" spans="1:5" ht="12.75">
      <c r="A317" s="37" t="s">
        <v>49</v>
      </c>
      <c r="E317" s="38" t="s">
        <v>45</v>
      </c>
    </row>
    <row r="318" spans="1:5" ht="12.75">
      <c r="A318" t="s">
        <v>50</v>
      </c>
      <c r="E318" s="36" t="s">
        <v>45</v>
      </c>
    </row>
    <row r="319" spans="1:16" ht="12.75">
      <c r="A319" s="25" t="s">
        <v>43</v>
      </c>
      <c r="B319" s="29" t="s">
        <v>301</v>
      </c>
      <c r="C319" s="29" t="s">
        <v>301</v>
      </c>
      <c r="D319" s="25" t="s">
        <v>45</v>
      </c>
      <c r="E319" s="30" t="s">
        <v>1782</v>
      </c>
      <c r="F319" s="31" t="s">
        <v>118</v>
      </c>
      <c r="G319" s="32">
        <v>1</v>
      </c>
      <c r="H319" s="33">
        <v>0</v>
      </c>
      <c r="I319" s="34">
        <f>ROUND(ROUND(H319,2)*ROUND(G319,3),2)</f>
      </c>
      <c r="O319">
        <f>(I319*21)/100</f>
      </c>
      <c r="P319" t="s">
        <v>22</v>
      </c>
    </row>
    <row r="320" spans="1:5" ht="12.75">
      <c r="A320" s="35" t="s">
        <v>48</v>
      </c>
      <c r="E320" s="36" t="s">
        <v>45</v>
      </c>
    </row>
    <row r="321" spans="1:5" ht="12.75">
      <c r="A321" s="37" t="s">
        <v>49</v>
      </c>
      <c r="E321" s="38" t="s">
        <v>45</v>
      </c>
    </row>
    <row r="322" spans="1:5" ht="12.75">
      <c r="A322" t="s">
        <v>50</v>
      </c>
      <c r="E322" s="36" t="s">
        <v>45</v>
      </c>
    </row>
    <row r="323" spans="1:16" ht="12.75">
      <c r="A323" s="25" t="s">
        <v>43</v>
      </c>
      <c r="B323" s="29" t="s">
        <v>283</v>
      </c>
      <c r="C323" s="29" t="s">
        <v>283</v>
      </c>
      <c r="D323" s="25" t="s">
        <v>45</v>
      </c>
      <c r="E323" s="30" t="s">
        <v>1783</v>
      </c>
      <c r="F323" s="31" t="s">
        <v>118</v>
      </c>
      <c r="G323" s="32">
        <v>1</v>
      </c>
      <c r="H323" s="33">
        <v>0</v>
      </c>
      <c r="I323" s="34">
        <f>ROUND(ROUND(H323,2)*ROUND(G323,3),2)</f>
      </c>
      <c r="O323">
        <f>(I323*21)/100</f>
      </c>
      <c r="P323" t="s">
        <v>22</v>
      </c>
    </row>
    <row r="324" spans="1:5" ht="12.75">
      <c r="A324" s="35" t="s">
        <v>48</v>
      </c>
      <c r="E324" s="36" t="s">
        <v>45</v>
      </c>
    </row>
    <row r="325" spans="1:5" ht="12.75">
      <c r="A325" s="37" t="s">
        <v>49</v>
      </c>
      <c r="E325" s="38" t="s">
        <v>45</v>
      </c>
    </row>
    <row r="326" spans="1:5" ht="12.75">
      <c r="A326" t="s">
        <v>50</v>
      </c>
      <c r="E326" s="36" t="s">
        <v>45</v>
      </c>
    </row>
    <row r="327" spans="1:16" ht="38.25">
      <c r="A327" s="25" t="s">
        <v>43</v>
      </c>
      <c r="B327" s="29" t="s">
        <v>21</v>
      </c>
      <c r="C327" s="29" t="s">
        <v>21</v>
      </c>
      <c r="D327" s="25" t="s">
        <v>45</v>
      </c>
      <c r="E327" s="30" t="s">
        <v>1784</v>
      </c>
      <c r="F327" s="31" t="s">
        <v>118</v>
      </c>
      <c r="G327" s="32">
        <v>2</v>
      </c>
      <c r="H327" s="33">
        <v>0</v>
      </c>
      <c r="I327" s="34">
        <f>ROUND(ROUND(H327,2)*ROUND(G327,3),2)</f>
      </c>
      <c r="O327">
        <f>(I327*21)/100</f>
      </c>
      <c r="P327" t="s">
        <v>22</v>
      </c>
    </row>
    <row r="328" spans="1:5" ht="25.5">
      <c r="A328" s="35" t="s">
        <v>48</v>
      </c>
      <c r="E328" s="36" t="s">
        <v>1785</v>
      </c>
    </row>
    <row r="329" spans="1:5" ht="12.75">
      <c r="A329" s="37" t="s">
        <v>49</v>
      </c>
      <c r="E329" s="38" t="s">
        <v>45</v>
      </c>
    </row>
    <row r="330" spans="1:5" ht="12.75">
      <c r="A330" t="s">
        <v>50</v>
      </c>
      <c r="E330" s="36" t="s">
        <v>45</v>
      </c>
    </row>
    <row r="331" spans="1:16" ht="12.75">
      <c r="A331" s="25" t="s">
        <v>43</v>
      </c>
      <c r="B331" s="29" t="s">
        <v>272</v>
      </c>
      <c r="C331" s="29" t="s">
        <v>272</v>
      </c>
      <c r="D331" s="25" t="s">
        <v>45</v>
      </c>
      <c r="E331" s="30" t="s">
        <v>1786</v>
      </c>
      <c r="F331" s="31" t="s">
        <v>61</v>
      </c>
      <c r="G331" s="32">
        <v>1</v>
      </c>
      <c r="H331" s="33">
        <v>0</v>
      </c>
      <c r="I331" s="34">
        <f>ROUND(ROUND(H331,2)*ROUND(G331,3),2)</f>
      </c>
      <c r="O331">
        <f>(I331*21)/100</f>
      </c>
      <c r="P331" t="s">
        <v>22</v>
      </c>
    </row>
    <row r="332" spans="1:5" ht="12.75">
      <c r="A332" s="35" t="s">
        <v>48</v>
      </c>
      <c r="E332" s="36" t="s">
        <v>45</v>
      </c>
    </row>
    <row r="333" spans="1:5" ht="12.75">
      <c r="A333" s="37" t="s">
        <v>49</v>
      </c>
      <c r="E333" s="38" t="s">
        <v>45</v>
      </c>
    </row>
    <row r="334" spans="1:5" ht="12.75">
      <c r="A334" t="s">
        <v>50</v>
      </c>
      <c r="E334" s="36" t="s">
        <v>45</v>
      </c>
    </row>
    <row r="335" spans="1:16" ht="12.75">
      <c r="A335" s="25" t="s">
        <v>43</v>
      </c>
      <c r="B335" s="29" t="s">
        <v>266</v>
      </c>
      <c r="C335" s="29" t="s">
        <v>266</v>
      </c>
      <c r="D335" s="25" t="s">
        <v>45</v>
      </c>
      <c r="E335" s="30" t="s">
        <v>1787</v>
      </c>
      <c r="F335" s="31" t="s">
        <v>61</v>
      </c>
      <c r="G335" s="32">
        <v>1</v>
      </c>
      <c r="H335" s="33">
        <v>0</v>
      </c>
      <c r="I335" s="34">
        <f>ROUND(ROUND(H335,2)*ROUND(G335,3),2)</f>
      </c>
      <c r="O335">
        <f>(I335*21)/100</f>
      </c>
      <c r="P335" t="s">
        <v>22</v>
      </c>
    </row>
    <row r="336" spans="1:5" ht="12.75">
      <c r="A336" s="35" t="s">
        <v>48</v>
      </c>
      <c r="E336" s="36" t="s">
        <v>45</v>
      </c>
    </row>
    <row r="337" spans="1:5" ht="12.75">
      <c r="A337" s="37" t="s">
        <v>49</v>
      </c>
      <c r="E337" s="38" t="s">
        <v>45</v>
      </c>
    </row>
    <row r="338" spans="1:5" ht="12.75">
      <c r="A338" t="s">
        <v>50</v>
      </c>
      <c r="E338" s="36" t="s">
        <v>45</v>
      </c>
    </row>
    <row r="339" spans="1:16" ht="12.75">
      <c r="A339" s="25" t="s">
        <v>43</v>
      </c>
      <c r="B339" s="29" t="s">
        <v>31</v>
      </c>
      <c r="C339" s="29" t="s">
        <v>31</v>
      </c>
      <c r="D339" s="25" t="s">
        <v>45</v>
      </c>
      <c r="E339" s="30" t="s">
        <v>1788</v>
      </c>
      <c r="F339" s="31" t="s">
        <v>1764</v>
      </c>
      <c r="G339" s="32">
        <v>144</v>
      </c>
      <c r="H339" s="33">
        <v>0</v>
      </c>
      <c r="I339" s="34">
        <f>ROUND(ROUND(H339,2)*ROUND(G339,3),2)</f>
      </c>
      <c r="O339">
        <f>(I339*21)/100</f>
      </c>
      <c r="P339" t="s">
        <v>22</v>
      </c>
    </row>
    <row r="340" spans="1:5" ht="12.75">
      <c r="A340" s="35" t="s">
        <v>48</v>
      </c>
      <c r="E340" s="36" t="s">
        <v>45</v>
      </c>
    </row>
    <row r="341" spans="1:5" ht="12.75">
      <c r="A341" s="37" t="s">
        <v>49</v>
      </c>
      <c r="E341" s="38" t="s">
        <v>45</v>
      </c>
    </row>
    <row r="342" spans="1:5" ht="12.75">
      <c r="A342" t="s">
        <v>50</v>
      </c>
      <c r="E342" s="36" t="s">
        <v>45</v>
      </c>
    </row>
    <row r="343" spans="1:16" ht="12.75">
      <c r="A343" s="25" t="s">
        <v>43</v>
      </c>
      <c r="B343" s="29" t="s">
        <v>33</v>
      </c>
      <c r="C343" s="29" t="s">
        <v>33</v>
      </c>
      <c r="D343" s="25" t="s">
        <v>45</v>
      </c>
      <c r="E343" s="30" t="s">
        <v>1789</v>
      </c>
      <c r="F343" s="31" t="s">
        <v>1764</v>
      </c>
      <c r="G343" s="32">
        <v>17</v>
      </c>
      <c r="H343" s="33">
        <v>0</v>
      </c>
      <c r="I343" s="34">
        <f>ROUND(ROUND(H343,2)*ROUND(G343,3),2)</f>
      </c>
      <c r="O343">
        <f>(I343*21)/100</f>
      </c>
      <c r="P343" t="s">
        <v>22</v>
      </c>
    </row>
    <row r="344" spans="1:5" ht="12.75">
      <c r="A344" s="35" t="s">
        <v>48</v>
      </c>
      <c r="E344" s="36" t="s">
        <v>45</v>
      </c>
    </row>
    <row r="345" spans="1:5" ht="12.75">
      <c r="A345" s="37" t="s">
        <v>49</v>
      </c>
      <c r="E345" s="38" t="s">
        <v>45</v>
      </c>
    </row>
    <row r="346" spans="1:5" ht="12.75">
      <c r="A346" t="s">
        <v>50</v>
      </c>
      <c r="E346" s="36" t="s">
        <v>45</v>
      </c>
    </row>
    <row r="347" spans="1:16" ht="12.75">
      <c r="A347" s="25" t="s">
        <v>43</v>
      </c>
      <c r="B347" s="29" t="s">
        <v>35</v>
      </c>
      <c r="C347" s="29" t="s">
        <v>35</v>
      </c>
      <c r="D347" s="25" t="s">
        <v>45</v>
      </c>
      <c r="E347" s="30" t="s">
        <v>1790</v>
      </c>
      <c r="F347" s="31" t="s">
        <v>1764</v>
      </c>
      <c r="G347" s="32">
        <v>40</v>
      </c>
      <c r="H347" s="33">
        <v>0</v>
      </c>
      <c r="I347" s="34">
        <f>ROUND(ROUND(H347,2)*ROUND(G347,3),2)</f>
      </c>
      <c r="O347">
        <f>(I347*21)/100</f>
      </c>
      <c r="P347" t="s">
        <v>22</v>
      </c>
    </row>
    <row r="348" spans="1:5" ht="12.75">
      <c r="A348" s="35" t="s">
        <v>48</v>
      </c>
      <c r="E348" s="36" t="s">
        <v>45</v>
      </c>
    </row>
    <row r="349" spans="1:5" ht="12.75">
      <c r="A349" s="37" t="s">
        <v>49</v>
      </c>
      <c r="E349" s="38" t="s">
        <v>45</v>
      </c>
    </row>
    <row r="350" spans="1:5" ht="12.75">
      <c r="A350" t="s">
        <v>50</v>
      </c>
      <c r="E350" s="36" t="s">
        <v>45</v>
      </c>
    </row>
    <row r="351" spans="1:16" ht="12.75">
      <c r="A351" s="25" t="s">
        <v>43</v>
      </c>
      <c r="B351" s="29" t="s">
        <v>66</v>
      </c>
      <c r="C351" s="29" t="s">
        <v>66</v>
      </c>
      <c r="D351" s="25" t="s">
        <v>45</v>
      </c>
      <c r="E351" s="30" t="s">
        <v>1791</v>
      </c>
      <c r="F351" s="31" t="s">
        <v>1764</v>
      </c>
      <c r="G351" s="32">
        <v>25</v>
      </c>
      <c r="H351" s="33">
        <v>0</v>
      </c>
      <c r="I351" s="34">
        <f>ROUND(ROUND(H351,2)*ROUND(G351,3),2)</f>
      </c>
      <c r="O351">
        <f>(I351*21)/100</f>
      </c>
      <c r="P351" t="s">
        <v>22</v>
      </c>
    </row>
    <row r="352" spans="1:5" ht="12.75">
      <c r="A352" s="35" t="s">
        <v>48</v>
      </c>
      <c r="E352" s="36" t="s">
        <v>45</v>
      </c>
    </row>
    <row r="353" spans="1:5" ht="12.75">
      <c r="A353" s="37" t="s">
        <v>49</v>
      </c>
      <c r="E353" s="38" t="s">
        <v>45</v>
      </c>
    </row>
    <row r="354" spans="1:5" ht="12.75">
      <c r="A354" t="s">
        <v>50</v>
      </c>
      <c r="E354" s="36" t="s">
        <v>45</v>
      </c>
    </row>
    <row r="355" spans="1:16" ht="12.75">
      <c r="A355" s="25" t="s">
        <v>43</v>
      </c>
      <c r="B355" s="29" t="s">
        <v>58</v>
      </c>
      <c r="C355" s="29" t="s">
        <v>58</v>
      </c>
      <c r="D355" s="25" t="s">
        <v>45</v>
      </c>
      <c r="E355" s="30" t="s">
        <v>1792</v>
      </c>
      <c r="F355" s="31" t="s">
        <v>1764</v>
      </c>
      <c r="G355" s="32">
        <v>13</v>
      </c>
      <c r="H355" s="33">
        <v>0</v>
      </c>
      <c r="I355" s="34">
        <f>ROUND(ROUND(H355,2)*ROUND(G355,3),2)</f>
      </c>
      <c r="O355">
        <f>(I355*21)/100</f>
      </c>
      <c r="P355" t="s">
        <v>22</v>
      </c>
    </row>
    <row r="356" spans="1:5" ht="12.75">
      <c r="A356" s="35" t="s">
        <v>48</v>
      </c>
      <c r="E356" s="36" t="s">
        <v>45</v>
      </c>
    </row>
    <row r="357" spans="1:5" ht="12.75">
      <c r="A357" s="37" t="s">
        <v>49</v>
      </c>
      <c r="E357" s="38" t="s">
        <v>45</v>
      </c>
    </row>
    <row r="358" spans="1:5" ht="12.75">
      <c r="A358" t="s">
        <v>50</v>
      </c>
      <c r="E358" s="36" t="s">
        <v>45</v>
      </c>
    </row>
    <row r="359" spans="1:16" ht="12.75">
      <c r="A359" s="25" t="s">
        <v>43</v>
      </c>
      <c r="B359" s="29" t="s">
        <v>38</v>
      </c>
      <c r="C359" s="29" t="s">
        <v>38</v>
      </c>
      <c r="D359" s="25" t="s">
        <v>45</v>
      </c>
      <c r="E359" s="30" t="s">
        <v>1793</v>
      </c>
      <c r="F359" s="31" t="s">
        <v>1764</v>
      </c>
      <c r="G359" s="32">
        <v>27</v>
      </c>
      <c r="H359" s="33">
        <v>0</v>
      </c>
      <c r="I359" s="34">
        <f>ROUND(ROUND(H359,2)*ROUND(G359,3),2)</f>
      </c>
      <c r="O359">
        <f>(I359*21)/100</f>
      </c>
      <c r="P359" t="s">
        <v>22</v>
      </c>
    </row>
    <row r="360" spans="1:5" ht="12.75">
      <c r="A360" s="35" t="s">
        <v>48</v>
      </c>
      <c r="E360" s="36" t="s">
        <v>45</v>
      </c>
    </row>
    <row r="361" spans="1:5" ht="12.75">
      <c r="A361" s="37" t="s">
        <v>49</v>
      </c>
      <c r="E361" s="38" t="s">
        <v>45</v>
      </c>
    </row>
    <row r="362" spans="1:5" ht="12.75">
      <c r="A362" t="s">
        <v>50</v>
      </c>
      <c r="E362" s="36" t="s">
        <v>45</v>
      </c>
    </row>
    <row r="363" spans="1:18" ht="12.75" customHeight="1">
      <c r="A363" s="6" t="s">
        <v>41</v>
      </c>
      <c r="B363" s="6"/>
      <c r="C363" s="40" t="s">
        <v>1794</v>
      </c>
      <c r="D363" s="6"/>
      <c r="E363" s="27" t="s">
        <v>1795</v>
      </c>
      <c r="F363" s="6"/>
      <c r="G363" s="6"/>
      <c r="H363" s="6"/>
      <c r="I363" s="41">
        <f>0+Q363</f>
      </c>
      <c r="O363">
        <f>0+R363</f>
      </c>
      <c r="Q363">
        <f>0+I364+I368+I372+I376+I380+I384+I388+I392+I396+I400+I404+I408+I412+I416+I420+I424+I428+I432+I436+I440</f>
      </c>
      <c r="R363">
        <f>0+O364+O368+O372+O376+O380+O384+O388+O392+O396+O400+O404+O408+O412+O416+O420+O424+O428+O432+O436+O440</f>
      </c>
    </row>
    <row r="364" spans="1:16" ht="25.5">
      <c r="A364" s="25" t="s">
        <v>43</v>
      </c>
      <c r="B364" s="29" t="s">
        <v>14</v>
      </c>
      <c r="C364" s="29" t="s">
        <v>14</v>
      </c>
      <c r="D364" s="25" t="s">
        <v>45</v>
      </c>
      <c r="E364" s="30" t="s">
        <v>1796</v>
      </c>
      <c r="F364" s="31" t="s">
        <v>118</v>
      </c>
      <c r="G364" s="32">
        <v>25</v>
      </c>
      <c r="H364" s="33">
        <v>0</v>
      </c>
      <c r="I364" s="34">
        <f>ROUND(ROUND(H364,2)*ROUND(G364,3),2)</f>
      </c>
      <c r="O364">
        <f>(I364*21)/100</f>
      </c>
      <c r="P364" t="s">
        <v>22</v>
      </c>
    </row>
    <row r="365" spans="1:5" ht="12.75">
      <c r="A365" s="35" t="s">
        <v>48</v>
      </c>
      <c r="E365" s="36" t="s">
        <v>45</v>
      </c>
    </row>
    <row r="366" spans="1:5" ht="12.75">
      <c r="A366" s="37" t="s">
        <v>49</v>
      </c>
      <c r="E366" s="38" t="s">
        <v>45</v>
      </c>
    </row>
    <row r="367" spans="1:5" ht="12.75">
      <c r="A367" t="s">
        <v>50</v>
      </c>
      <c r="E367" s="36" t="s">
        <v>45</v>
      </c>
    </row>
    <row r="368" spans="1:16" ht="12.75">
      <c r="A368" s="25" t="s">
        <v>43</v>
      </c>
      <c r="B368" s="29" t="s">
        <v>40</v>
      </c>
      <c r="C368" s="29" t="s">
        <v>40</v>
      </c>
      <c r="D368" s="25" t="s">
        <v>45</v>
      </c>
      <c r="E368" s="30" t="s">
        <v>1797</v>
      </c>
      <c r="F368" s="31" t="s">
        <v>118</v>
      </c>
      <c r="G368" s="32">
        <v>0</v>
      </c>
      <c r="H368" s="33">
        <v>0</v>
      </c>
      <c r="I368" s="34">
        <f>ROUND(ROUND(H368,2)*ROUND(G368,3),2)</f>
      </c>
      <c r="O368">
        <f>(I368*21)/100</f>
      </c>
      <c r="P368" t="s">
        <v>22</v>
      </c>
    </row>
    <row r="369" spans="1:5" ht="12.75">
      <c r="A369" s="35" t="s">
        <v>48</v>
      </c>
      <c r="E369" s="36" t="s">
        <v>45</v>
      </c>
    </row>
    <row r="370" spans="1:5" ht="12.75">
      <c r="A370" s="37" t="s">
        <v>49</v>
      </c>
      <c r="E370" s="38" t="s">
        <v>45</v>
      </c>
    </row>
    <row r="371" spans="1:5" ht="12.75">
      <c r="A371" t="s">
        <v>50</v>
      </c>
      <c r="E371" s="36" t="s">
        <v>45</v>
      </c>
    </row>
    <row r="372" spans="1:16" ht="12.75">
      <c r="A372" s="25" t="s">
        <v>43</v>
      </c>
      <c r="B372" s="29" t="s">
        <v>115</v>
      </c>
      <c r="C372" s="29" t="s">
        <v>115</v>
      </c>
      <c r="D372" s="25" t="s">
        <v>45</v>
      </c>
      <c r="E372" s="30" t="s">
        <v>1798</v>
      </c>
      <c r="F372" s="31" t="s">
        <v>118</v>
      </c>
      <c r="G372" s="32">
        <v>0</v>
      </c>
      <c r="H372" s="33">
        <v>0</v>
      </c>
      <c r="I372" s="34">
        <f>ROUND(ROUND(H372,2)*ROUND(G372,3),2)</f>
      </c>
      <c r="O372">
        <f>(I372*21)/100</f>
      </c>
      <c r="P372" t="s">
        <v>22</v>
      </c>
    </row>
    <row r="373" spans="1:5" ht="12.75">
      <c r="A373" s="35" t="s">
        <v>48</v>
      </c>
      <c r="E373" s="36" t="s">
        <v>45</v>
      </c>
    </row>
    <row r="374" spans="1:5" ht="12.75">
      <c r="A374" s="37" t="s">
        <v>49</v>
      </c>
      <c r="E374" s="38" t="s">
        <v>45</v>
      </c>
    </row>
    <row r="375" spans="1:5" ht="12.75">
      <c r="A375" t="s">
        <v>50</v>
      </c>
      <c r="E375" s="36" t="s">
        <v>45</v>
      </c>
    </row>
    <row r="376" spans="1:16" ht="12.75">
      <c r="A376" s="25" t="s">
        <v>43</v>
      </c>
      <c r="B376" s="29" t="s">
        <v>106</v>
      </c>
      <c r="C376" s="29" t="s">
        <v>106</v>
      </c>
      <c r="D376" s="25" t="s">
        <v>45</v>
      </c>
      <c r="E376" s="30" t="s">
        <v>1756</v>
      </c>
      <c r="F376" s="31" t="s">
        <v>118</v>
      </c>
      <c r="G376" s="32">
        <v>4300</v>
      </c>
      <c r="H376" s="33">
        <v>0</v>
      </c>
      <c r="I376" s="34">
        <f>ROUND(ROUND(H376,2)*ROUND(G376,3),2)</f>
      </c>
      <c r="O376">
        <f>(I376*21)/100</f>
      </c>
      <c r="P376" t="s">
        <v>22</v>
      </c>
    </row>
    <row r="377" spans="1:5" ht="12.75">
      <c r="A377" s="35" t="s">
        <v>48</v>
      </c>
      <c r="E377" s="36" t="s">
        <v>45</v>
      </c>
    </row>
    <row r="378" spans="1:5" ht="12.75">
      <c r="A378" s="37" t="s">
        <v>49</v>
      </c>
      <c r="E378" s="38" t="s">
        <v>45</v>
      </c>
    </row>
    <row r="379" spans="1:5" ht="12.75">
      <c r="A379" t="s">
        <v>50</v>
      </c>
      <c r="E379" s="36" t="s">
        <v>45</v>
      </c>
    </row>
    <row r="380" spans="1:16" ht="12.75">
      <c r="A380" s="25" t="s">
        <v>43</v>
      </c>
      <c r="B380" s="29" t="s">
        <v>112</v>
      </c>
      <c r="C380" s="29" t="s">
        <v>112</v>
      </c>
      <c r="D380" s="25" t="s">
        <v>45</v>
      </c>
      <c r="E380" s="30" t="s">
        <v>1708</v>
      </c>
      <c r="F380" s="31" t="s">
        <v>118</v>
      </c>
      <c r="G380" s="32">
        <v>1</v>
      </c>
      <c r="H380" s="33">
        <v>0</v>
      </c>
      <c r="I380" s="34">
        <f>ROUND(ROUND(H380,2)*ROUND(G380,3),2)</f>
      </c>
      <c r="O380">
        <f>(I380*21)/100</f>
      </c>
      <c r="P380" t="s">
        <v>22</v>
      </c>
    </row>
    <row r="381" spans="1:5" ht="12.75">
      <c r="A381" s="35" t="s">
        <v>48</v>
      </c>
      <c r="E381" s="36" t="s">
        <v>45</v>
      </c>
    </row>
    <row r="382" spans="1:5" ht="12.75">
      <c r="A382" s="37" t="s">
        <v>49</v>
      </c>
      <c r="E382" s="38" t="s">
        <v>45</v>
      </c>
    </row>
    <row r="383" spans="1:5" ht="12.75">
      <c r="A383" t="s">
        <v>50</v>
      </c>
      <c r="E383" s="36" t="s">
        <v>45</v>
      </c>
    </row>
    <row r="384" spans="1:16" ht="12.75">
      <c r="A384" s="25" t="s">
        <v>43</v>
      </c>
      <c r="B384" s="29" t="s">
        <v>97</v>
      </c>
      <c r="C384" s="29" t="s">
        <v>97</v>
      </c>
      <c r="D384" s="25" t="s">
        <v>45</v>
      </c>
      <c r="E384" s="30" t="s">
        <v>1782</v>
      </c>
      <c r="F384" s="31" t="s">
        <v>118</v>
      </c>
      <c r="G384" s="32">
        <v>1</v>
      </c>
      <c r="H384" s="33">
        <v>0</v>
      </c>
      <c r="I384" s="34">
        <f>ROUND(ROUND(H384,2)*ROUND(G384,3),2)</f>
      </c>
      <c r="O384">
        <f>(I384*21)/100</f>
      </c>
      <c r="P384" t="s">
        <v>22</v>
      </c>
    </row>
    <row r="385" spans="1:5" ht="12.75">
      <c r="A385" s="35" t="s">
        <v>48</v>
      </c>
      <c r="E385" s="36" t="s">
        <v>45</v>
      </c>
    </row>
    <row r="386" spans="1:5" ht="12.75">
      <c r="A386" s="37" t="s">
        <v>49</v>
      </c>
      <c r="E386" s="38" t="s">
        <v>45</v>
      </c>
    </row>
    <row r="387" spans="1:5" ht="12.75">
      <c r="A387" t="s">
        <v>50</v>
      </c>
      <c r="E387" s="36" t="s">
        <v>45</v>
      </c>
    </row>
    <row r="388" spans="1:16" ht="12.75">
      <c r="A388" s="25" t="s">
        <v>43</v>
      </c>
      <c r="B388" s="29" t="s">
        <v>94</v>
      </c>
      <c r="C388" s="29" t="s">
        <v>94</v>
      </c>
      <c r="D388" s="25" t="s">
        <v>45</v>
      </c>
      <c r="E388" s="30" t="s">
        <v>1724</v>
      </c>
      <c r="F388" s="31" t="s">
        <v>118</v>
      </c>
      <c r="G388" s="32">
        <v>1</v>
      </c>
      <c r="H388" s="33">
        <v>0</v>
      </c>
      <c r="I388" s="34">
        <f>ROUND(ROUND(H388,2)*ROUND(G388,3),2)</f>
      </c>
      <c r="O388">
        <f>(I388*21)/100</f>
      </c>
      <c r="P388" t="s">
        <v>22</v>
      </c>
    </row>
    <row r="389" spans="1:5" ht="12.75">
      <c r="A389" s="35" t="s">
        <v>48</v>
      </c>
      <c r="E389" s="36" t="s">
        <v>45</v>
      </c>
    </row>
    <row r="390" spans="1:5" ht="12.75">
      <c r="A390" s="37" t="s">
        <v>49</v>
      </c>
      <c r="E390" s="38" t="s">
        <v>45</v>
      </c>
    </row>
    <row r="391" spans="1:5" ht="12.75">
      <c r="A391" t="s">
        <v>50</v>
      </c>
      <c r="E391" s="36" t="s">
        <v>45</v>
      </c>
    </row>
    <row r="392" spans="1:16" ht="12.75">
      <c r="A392" s="25" t="s">
        <v>43</v>
      </c>
      <c r="B392" s="29" t="s">
        <v>100</v>
      </c>
      <c r="C392" s="29" t="s">
        <v>100</v>
      </c>
      <c r="D392" s="25" t="s">
        <v>45</v>
      </c>
      <c r="E392" s="30" t="s">
        <v>1783</v>
      </c>
      <c r="F392" s="31" t="s">
        <v>118</v>
      </c>
      <c r="G392" s="32">
        <v>1</v>
      </c>
      <c r="H392" s="33">
        <v>0</v>
      </c>
      <c r="I392" s="34">
        <f>ROUND(ROUND(H392,2)*ROUND(G392,3),2)</f>
      </c>
      <c r="O392">
        <f>(I392*21)/100</f>
      </c>
      <c r="P392" t="s">
        <v>22</v>
      </c>
    </row>
    <row r="393" spans="1:5" ht="12.75">
      <c r="A393" s="35" t="s">
        <v>48</v>
      </c>
      <c r="E393" s="36" t="s">
        <v>45</v>
      </c>
    </row>
    <row r="394" spans="1:5" ht="12.75">
      <c r="A394" s="37" t="s">
        <v>49</v>
      </c>
      <c r="E394" s="38" t="s">
        <v>45</v>
      </c>
    </row>
    <row r="395" spans="1:5" ht="12.75">
      <c r="A395" t="s">
        <v>50</v>
      </c>
      <c r="E395" s="36" t="s">
        <v>45</v>
      </c>
    </row>
    <row r="396" spans="1:16" ht="12.75">
      <c r="A396" s="25" t="s">
        <v>43</v>
      </c>
      <c r="B396" s="29" t="s">
        <v>103</v>
      </c>
      <c r="C396" s="29" t="s">
        <v>103</v>
      </c>
      <c r="D396" s="25" t="s">
        <v>45</v>
      </c>
      <c r="E396" s="30" t="s">
        <v>1799</v>
      </c>
      <c r="F396" s="31" t="s">
        <v>118</v>
      </c>
      <c r="G396" s="32">
        <v>1</v>
      </c>
      <c r="H396" s="33">
        <v>0</v>
      </c>
      <c r="I396" s="34">
        <f>ROUND(ROUND(H396,2)*ROUND(G396,3),2)</f>
      </c>
      <c r="O396">
        <f>(I396*21)/100</f>
      </c>
      <c r="P396" t="s">
        <v>22</v>
      </c>
    </row>
    <row r="397" spans="1:5" ht="12.75">
      <c r="A397" s="35" t="s">
        <v>48</v>
      </c>
      <c r="E397" s="36" t="s">
        <v>45</v>
      </c>
    </row>
    <row r="398" spans="1:5" ht="12.75">
      <c r="A398" s="37" t="s">
        <v>49</v>
      </c>
      <c r="E398" s="38" t="s">
        <v>45</v>
      </c>
    </row>
    <row r="399" spans="1:5" ht="12.75">
      <c r="A399" t="s">
        <v>50</v>
      </c>
      <c r="E399" s="36" t="s">
        <v>45</v>
      </c>
    </row>
    <row r="400" spans="1:16" ht="12.75">
      <c r="A400" s="25" t="s">
        <v>43</v>
      </c>
      <c r="B400" s="29" t="s">
        <v>109</v>
      </c>
      <c r="C400" s="29" t="s">
        <v>109</v>
      </c>
      <c r="D400" s="25" t="s">
        <v>45</v>
      </c>
      <c r="E400" s="30" t="s">
        <v>1800</v>
      </c>
      <c r="F400" s="31" t="s">
        <v>118</v>
      </c>
      <c r="G400" s="32">
        <v>1</v>
      </c>
      <c r="H400" s="33">
        <v>0</v>
      </c>
      <c r="I400" s="34">
        <f>ROUND(ROUND(H400,2)*ROUND(G400,3),2)</f>
      </c>
      <c r="O400">
        <f>(I400*21)/100</f>
      </c>
      <c r="P400" t="s">
        <v>22</v>
      </c>
    </row>
    <row r="401" spans="1:5" ht="12.75">
      <c r="A401" s="35" t="s">
        <v>48</v>
      </c>
      <c r="E401" s="36" t="s">
        <v>45</v>
      </c>
    </row>
    <row r="402" spans="1:5" ht="12.75">
      <c r="A402" s="37" t="s">
        <v>49</v>
      </c>
      <c r="E402" s="38" t="s">
        <v>45</v>
      </c>
    </row>
    <row r="403" spans="1:5" ht="12.75">
      <c r="A403" t="s">
        <v>50</v>
      </c>
      <c r="E403" s="36" t="s">
        <v>45</v>
      </c>
    </row>
    <row r="404" spans="1:16" ht="12.75">
      <c r="A404" s="25" t="s">
        <v>43</v>
      </c>
      <c r="B404" s="29" t="s">
        <v>121</v>
      </c>
      <c r="C404" s="29" t="s">
        <v>121</v>
      </c>
      <c r="D404" s="25" t="s">
        <v>45</v>
      </c>
      <c r="E404" s="30" t="s">
        <v>1759</v>
      </c>
      <c r="F404" s="31" t="s">
        <v>118</v>
      </c>
      <c r="G404" s="32">
        <v>1</v>
      </c>
      <c r="H404" s="33">
        <v>0</v>
      </c>
      <c r="I404" s="34">
        <f>ROUND(ROUND(H404,2)*ROUND(G404,3),2)</f>
      </c>
      <c r="O404">
        <f>(I404*21)/100</f>
      </c>
      <c r="P404" t="s">
        <v>22</v>
      </c>
    </row>
    <row r="405" spans="1:5" ht="12.75">
      <c r="A405" s="35" t="s">
        <v>48</v>
      </c>
      <c r="E405" s="36" t="s">
        <v>45</v>
      </c>
    </row>
    <row r="406" spans="1:5" ht="12.75">
      <c r="A406" s="37" t="s">
        <v>49</v>
      </c>
      <c r="E406" s="38" t="s">
        <v>45</v>
      </c>
    </row>
    <row r="407" spans="1:5" ht="12.75">
      <c r="A407" t="s">
        <v>50</v>
      </c>
      <c r="E407" s="36" t="s">
        <v>45</v>
      </c>
    </row>
    <row r="408" spans="1:16" ht="12.75">
      <c r="A408" s="25" t="s">
        <v>43</v>
      </c>
      <c r="B408" s="29" t="s">
        <v>22</v>
      </c>
      <c r="C408" s="29" t="s">
        <v>22</v>
      </c>
      <c r="D408" s="25" t="s">
        <v>45</v>
      </c>
      <c r="E408" s="30" t="s">
        <v>1801</v>
      </c>
      <c r="F408" s="31" t="s">
        <v>118</v>
      </c>
      <c r="G408" s="32">
        <v>1</v>
      </c>
      <c r="H408" s="33">
        <v>0</v>
      </c>
      <c r="I408" s="34">
        <f>ROUND(ROUND(H408,2)*ROUND(G408,3),2)</f>
      </c>
      <c r="O408">
        <f>(I408*21)/100</f>
      </c>
      <c r="P408" t="s">
        <v>22</v>
      </c>
    </row>
    <row r="409" spans="1:5" ht="12.75">
      <c r="A409" s="35" t="s">
        <v>48</v>
      </c>
      <c r="E409" s="36" t="s">
        <v>45</v>
      </c>
    </row>
    <row r="410" spans="1:5" ht="12.75">
      <c r="A410" s="37" t="s">
        <v>49</v>
      </c>
      <c r="E410" s="38" t="s">
        <v>45</v>
      </c>
    </row>
    <row r="411" spans="1:5" ht="12.75">
      <c r="A411" t="s">
        <v>50</v>
      </c>
      <c r="E411" s="36" t="s">
        <v>45</v>
      </c>
    </row>
    <row r="412" spans="1:16" ht="12.75">
      <c r="A412" s="25" t="s">
        <v>43</v>
      </c>
      <c r="B412" s="29" t="s">
        <v>126</v>
      </c>
      <c r="C412" s="29" t="s">
        <v>126</v>
      </c>
      <c r="D412" s="25" t="s">
        <v>45</v>
      </c>
      <c r="E412" s="30" t="s">
        <v>1711</v>
      </c>
      <c r="F412" s="31" t="s">
        <v>118</v>
      </c>
      <c r="G412" s="32">
        <v>1</v>
      </c>
      <c r="H412" s="33">
        <v>0</v>
      </c>
      <c r="I412" s="34">
        <f>ROUND(ROUND(H412,2)*ROUND(G412,3),2)</f>
      </c>
      <c r="O412">
        <f>(I412*21)/100</f>
      </c>
      <c r="P412" t="s">
        <v>22</v>
      </c>
    </row>
    <row r="413" spans="1:5" ht="12.75">
      <c r="A413" s="35" t="s">
        <v>48</v>
      </c>
      <c r="E413" s="36" t="s">
        <v>45</v>
      </c>
    </row>
    <row r="414" spans="1:5" ht="12.75">
      <c r="A414" s="37" t="s">
        <v>49</v>
      </c>
      <c r="E414" s="38" t="s">
        <v>45</v>
      </c>
    </row>
    <row r="415" spans="1:5" ht="12.75">
      <c r="A415" t="s">
        <v>50</v>
      </c>
      <c r="E415" s="36" t="s">
        <v>45</v>
      </c>
    </row>
    <row r="416" spans="1:16" ht="12.75">
      <c r="A416" s="25" t="s">
        <v>43</v>
      </c>
      <c r="B416" s="29" t="s">
        <v>21</v>
      </c>
      <c r="C416" s="29" t="s">
        <v>21</v>
      </c>
      <c r="D416" s="25" t="s">
        <v>45</v>
      </c>
      <c r="E416" s="30" t="s">
        <v>1802</v>
      </c>
      <c r="F416" s="31" t="s">
        <v>118</v>
      </c>
      <c r="G416" s="32">
        <v>4680</v>
      </c>
      <c r="H416" s="33">
        <v>0</v>
      </c>
      <c r="I416" s="34">
        <f>ROUND(ROUND(H416,2)*ROUND(G416,3),2)</f>
      </c>
      <c r="O416">
        <f>(I416*21)/100</f>
      </c>
      <c r="P416" t="s">
        <v>22</v>
      </c>
    </row>
    <row r="417" spans="1:5" ht="12.75">
      <c r="A417" s="35" t="s">
        <v>48</v>
      </c>
      <c r="E417" s="36" t="s">
        <v>45</v>
      </c>
    </row>
    <row r="418" spans="1:5" ht="12.75">
      <c r="A418" s="37" t="s">
        <v>49</v>
      </c>
      <c r="E418" s="38" t="s">
        <v>45</v>
      </c>
    </row>
    <row r="419" spans="1:5" ht="12.75">
      <c r="A419" t="s">
        <v>50</v>
      </c>
      <c r="E419" s="36" t="s">
        <v>45</v>
      </c>
    </row>
    <row r="420" spans="1:16" ht="25.5">
      <c r="A420" s="25" t="s">
        <v>43</v>
      </c>
      <c r="B420" s="29" t="s">
        <v>31</v>
      </c>
      <c r="C420" s="29" t="s">
        <v>31</v>
      </c>
      <c r="D420" s="25" t="s">
        <v>45</v>
      </c>
      <c r="E420" s="30" t="s">
        <v>1803</v>
      </c>
      <c r="F420" s="31" t="s">
        <v>118</v>
      </c>
      <c r="G420" s="32">
        <v>0</v>
      </c>
      <c r="H420" s="33">
        <v>0</v>
      </c>
      <c r="I420" s="34">
        <f>ROUND(ROUND(H420,2)*ROUND(G420,3),2)</f>
      </c>
      <c r="O420">
        <f>(I420*21)/100</f>
      </c>
      <c r="P420" t="s">
        <v>22</v>
      </c>
    </row>
    <row r="421" spans="1:5" ht="12.75">
      <c r="A421" s="35" t="s">
        <v>48</v>
      </c>
      <c r="E421" s="36" t="s">
        <v>45</v>
      </c>
    </row>
    <row r="422" spans="1:5" ht="12.75">
      <c r="A422" s="37" t="s">
        <v>49</v>
      </c>
      <c r="E422" s="38" t="s">
        <v>45</v>
      </c>
    </row>
    <row r="423" spans="1:5" ht="12.75">
      <c r="A423" t="s">
        <v>50</v>
      </c>
      <c r="E423" s="36" t="s">
        <v>45</v>
      </c>
    </row>
    <row r="424" spans="1:16" ht="12.75">
      <c r="A424" s="25" t="s">
        <v>43</v>
      </c>
      <c r="B424" s="29" t="s">
        <v>33</v>
      </c>
      <c r="C424" s="29" t="s">
        <v>33</v>
      </c>
      <c r="D424" s="25" t="s">
        <v>45</v>
      </c>
      <c r="E424" s="30" t="s">
        <v>1804</v>
      </c>
      <c r="F424" s="31" t="s">
        <v>118</v>
      </c>
      <c r="G424" s="32">
        <v>0</v>
      </c>
      <c r="H424" s="33">
        <v>0</v>
      </c>
      <c r="I424" s="34">
        <f>ROUND(ROUND(H424,2)*ROUND(G424,3),2)</f>
      </c>
      <c r="O424">
        <f>(I424*21)/100</f>
      </c>
      <c r="P424" t="s">
        <v>22</v>
      </c>
    </row>
    <row r="425" spans="1:5" ht="12.75">
      <c r="A425" s="35" t="s">
        <v>48</v>
      </c>
      <c r="E425" s="36" t="s">
        <v>45</v>
      </c>
    </row>
    <row r="426" spans="1:5" ht="12.75">
      <c r="A426" s="37" t="s">
        <v>49</v>
      </c>
      <c r="E426" s="38" t="s">
        <v>45</v>
      </c>
    </row>
    <row r="427" spans="1:5" ht="12.75">
      <c r="A427" t="s">
        <v>50</v>
      </c>
      <c r="E427" s="36" t="s">
        <v>45</v>
      </c>
    </row>
    <row r="428" spans="1:16" ht="12.75">
      <c r="A428" s="25" t="s">
        <v>43</v>
      </c>
      <c r="B428" s="29" t="s">
        <v>35</v>
      </c>
      <c r="C428" s="29" t="s">
        <v>35</v>
      </c>
      <c r="D428" s="25" t="s">
        <v>45</v>
      </c>
      <c r="E428" s="30" t="s">
        <v>1805</v>
      </c>
      <c r="F428" s="31" t="s">
        <v>118</v>
      </c>
      <c r="G428" s="32">
        <v>0</v>
      </c>
      <c r="H428" s="33">
        <v>0</v>
      </c>
      <c r="I428" s="34">
        <f>ROUND(ROUND(H428,2)*ROUND(G428,3),2)</f>
      </c>
      <c r="O428">
        <f>(I428*21)/100</f>
      </c>
      <c r="P428" t="s">
        <v>22</v>
      </c>
    </row>
    <row r="429" spans="1:5" ht="12.75">
      <c r="A429" s="35" t="s">
        <v>48</v>
      </c>
      <c r="E429" s="36" t="s">
        <v>45</v>
      </c>
    </row>
    <row r="430" spans="1:5" ht="12.75">
      <c r="A430" s="37" t="s">
        <v>49</v>
      </c>
      <c r="E430" s="38" t="s">
        <v>45</v>
      </c>
    </row>
    <row r="431" spans="1:5" ht="12.75">
      <c r="A431" t="s">
        <v>50</v>
      </c>
      <c r="E431" s="36" t="s">
        <v>45</v>
      </c>
    </row>
    <row r="432" spans="1:16" ht="12.75">
      <c r="A432" s="25" t="s">
        <v>43</v>
      </c>
      <c r="B432" s="29" t="s">
        <v>66</v>
      </c>
      <c r="C432" s="29" t="s">
        <v>66</v>
      </c>
      <c r="D432" s="25" t="s">
        <v>45</v>
      </c>
      <c r="E432" s="30" t="s">
        <v>1751</v>
      </c>
      <c r="F432" s="31" t="s">
        <v>118</v>
      </c>
      <c r="G432" s="32">
        <v>0</v>
      </c>
      <c r="H432" s="33">
        <v>0</v>
      </c>
      <c r="I432" s="34">
        <f>ROUND(ROUND(H432,2)*ROUND(G432,3),2)</f>
      </c>
      <c r="O432">
        <f>(I432*21)/100</f>
      </c>
      <c r="P432" t="s">
        <v>22</v>
      </c>
    </row>
    <row r="433" spans="1:5" ht="12.75">
      <c r="A433" s="35" t="s">
        <v>48</v>
      </c>
      <c r="E433" s="36" t="s">
        <v>45</v>
      </c>
    </row>
    <row r="434" spans="1:5" ht="12.75">
      <c r="A434" s="37" t="s">
        <v>49</v>
      </c>
      <c r="E434" s="38" t="s">
        <v>45</v>
      </c>
    </row>
    <row r="435" spans="1:5" ht="12.75">
      <c r="A435" t="s">
        <v>50</v>
      </c>
      <c r="E435" s="36" t="s">
        <v>45</v>
      </c>
    </row>
    <row r="436" spans="1:16" ht="12.75">
      <c r="A436" s="25" t="s">
        <v>43</v>
      </c>
      <c r="B436" s="29" t="s">
        <v>58</v>
      </c>
      <c r="C436" s="29" t="s">
        <v>58</v>
      </c>
      <c r="D436" s="25" t="s">
        <v>45</v>
      </c>
      <c r="E436" s="30" t="s">
        <v>1806</v>
      </c>
      <c r="F436" s="31" t="s">
        <v>118</v>
      </c>
      <c r="G436" s="32">
        <v>0</v>
      </c>
      <c r="H436" s="33">
        <v>0</v>
      </c>
      <c r="I436" s="34">
        <f>ROUND(ROUND(H436,2)*ROUND(G436,3),2)</f>
      </c>
      <c r="O436">
        <f>(I436*21)/100</f>
      </c>
      <c r="P436" t="s">
        <v>22</v>
      </c>
    </row>
    <row r="437" spans="1:5" ht="12.75">
      <c r="A437" s="35" t="s">
        <v>48</v>
      </c>
      <c r="E437" s="36" t="s">
        <v>45</v>
      </c>
    </row>
    <row r="438" spans="1:5" ht="12.75">
      <c r="A438" s="37" t="s">
        <v>49</v>
      </c>
      <c r="E438" s="38" t="s">
        <v>45</v>
      </c>
    </row>
    <row r="439" spans="1:5" ht="12.75">
      <c r="A439" t="s">
        <v>50</v>
      </c>
      <c r="E439" s="36" t="s">
        <v>45</v>
      </c>
    </row>
    <row r="440" spans="1:16" ht="12.75">
      <c r="A440" s="25" t="s">
        <v>43</v>
      </c>
      <c r="B440" s="29" t="s">
        <v>38</v>
      </c>
      <c r="C440" s="29" t="s">
        <v>38</v>
      </c>
      <c r="D440" s="25" t="s">
        <v>45</v>
      </c>
      <c r="E440" s="30" t="s">
        <v>1807</v>
      </c>
      <c r="F440" s="31" t="s">
        <v>118</v>
      </c>
      <c r="G440" s="32">
        <v>0</v>
      </c>
      <c r="H440" s="33">
        <v>0</v>
      </c>
      <c r="I440" s="34">
        <f>ROUND(ROUND(H440,2)*ROUND(G440,3),2)</f>
      </c>
      <c r="O440">
        <f>(I440*21)/100</f>
      </c>
      <c r="P440" t="s">
        <v>22</v>
      </c>
    </row>
    <row r="441" spans="1:5" ht="12.75">
      <c r="A441" s="35" t="s">
        <v>48</v>
      </c>
      <c r="E441" s="36" t="s">
        <v>45</v>
      </c>
    </row>
    <row r="442" spans="1:5" ht="12.75">
      <c r="A442" s="37" t="s">
        <v>49</v>
      </c>
      <c r="E442" s="38" t="s">
        <v>45</v>
      </c>
    </row>
    <row r="443" spans="1:5" ht="12.75">
      <c r="A443" t="s">
        <v>50</v>
      </c>
      <c r="E443" s="36" t="s">
        <v>45</v>
      </c>
    </row>
  </sheetData>
  <sheetProtection password="F57F"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0+O8+O13+O38+O47+O64+O77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2767</v>
      </c>
      <c r="I3" s="42">
        <f>0+I8+I13+I38+I47+I64+I77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2767</v>
      </c>
      <c r="D4" s="6"/>
      <c r="E4" s="18" t="s">
        <v>2768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28</v>
      </c>
      <c r="D5" s="15" t="s">
        <v>29</v>
      </c>
      <c r="E5" s="15" t="s">
        <v>30</v>
      </c>
      <c r="F5" s="15" t="s">
        <v>32</v>
      </c>
      <c r="G5" s="15" t="s">
        <v>34</v>
      </c>
      <c r="H5" s="15" t="s">
        <v>36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37</v>
      </c>
      <c r="I6" s="15" t="s">
        <v>39</v>
      </c>
    </row>
    <row r="7" spans="1:9" ht="12.75" customHeight="1">
      <c r="A7" s="15" t="s">
        <v>26</v>
      </c>
      <c r="B7" s="15" t="s">
        <v>14</v>
      </c>
      <c r="C7" s="15" t="s">
        <v>22</v>
      </c>
      <c r="D7" s="15" t="s">
        <v>21</v>
      </c>
      <c r="E7" s="15" t="s">
        <v>31</v>
      </c>
      <c r="F7" s="15" t="s">
        <v>33</v>
      </c>
      <c r="G7" s="15" t="s">
        <v>35</v>
      </c>
      <c r="H7" s="15" t="s">
        <v>38</v>
      </c>
      <c r="I7" s="15" t="s">
        <v>40</v>
      </c>
    </row>
    <row r="8" spans="1:18" ht="12.75" customHeight="1">
      <c r="A8" s="19" t="s">
        <v>41</v>
      </c>
      <c r="B8" s="19"/>
      <c r="C8" s="26" t="s">
        <v>112</v>
      </c>
      <c r="D8" s="19"/>
      <c r="E8" s="27" t="s">
        <v>349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43</v>
      </c>
      <c r="B9" s="29" t="s">
        <v>2565</v>
      </c>
      <c r="C9" s="29" t="s">
        <v>2769</v>
      </c>
      <c r="D9" s="25" t="s">
        <v>45</v>
      </c>
      <c r="E9" s="30" t="s">
        <v>2770</v>
      </c>
      <c r="F9" s="31" t="s">
        <v>47</v>
      </c>
      <c r="G9" s="32">
        <v>850.955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12.75">
      <c r="A10" s="35" t="s">
        <v>48</v>
      </c>
      <c r="E10" s="36" t="s">
        <v>45</v>
      </c>
    </row>
    <row r="11" spans="1:5" ht="153">
      <c r="A11" s="37" t="s">
        <v>49</v>
      </c>
      <c r="E11" s="38" t="s">
        <v>2771</v>
      </c>
    </row>
    <row r="12" spans="1:5" ht="12.75">
      <c r="A12" t="s">
        <v>50</v>
      </c>
      <c r="E12" s="36" t="s">
        <v>45</v>
      </c>
    </row>
    <row r="13" spans="1:18" ht="12.75" customHeight="1">
      <c r="A13" s="6" t="s">
        <v>41</v>
      </c>
      <c r="B13" s="6"/>
      <c r="C13" s="40" t="s">
        <v>100</v>
      </c>
      <c r="D13" s="6"/>
      <c r="E13" s="27" t="s">
        <v>356</v>
      </c>
      <c r="F13" s="6"/>
      <c r="G13" s="6"/>
      <c r="H13" s="6"/>
      <c r="I13" s="41">
        <f>0+Q13</f>
      </c>
      <c r="O13">
        <f>0+R13</f>
      </c>
      <c r="Q13">
        <f>0+I14+I18+I22+I26+I30+I34</f>
      </c>
      <c r="R13">
        <f>0+O14+O18+O22+O26+O30+O34</f>
      </c>
    </row>
    <row r="14" spans="1:16" ht="12.75">
      <c r="A14" s="25" t="s">
        <v>43</v>
      </c>
      <c r="B14" s="29" t="s">
        <v>2552</v>
      </c>
      <c r="C14" s="29" t="s">
        <v>2772</v>
      </c>
      <c r="D14" s="25" t="s">
        <v>45</v>
      </c>
      <c r="E14" s="30" t="s">
        <v>2773</v>
      </c>
      <c r="F14" s="31" t="s">
        <v>47</v>
      </c>
      <c r="G14" s="32">
        <v>850.955</v>
      </c>
      <c r="H14" s="33">
        <v>0</v>
      </c>
      <c r="I14" s="34">
        <f>ROUND(ROUND(H14,2)*ROUND(G14,3),2)</f>
      </c>
      <c r="O14">
        <f>(I14*21)/100</f>
      </c>
      <c r="P14" t="s">
        <v>22</v>
      </c>
    </row>
    <row r="15" spans="1:5" ht="12.75">
      <c r="A15" s="35" t="s">
        <v>48</v>
      </c>
      <c r="E15" s="36" t="s">
        <v>45</v>
      </c>
    </row>
    <row r="16" spans="1:5" ht="12.75">
      <c r="A16" s="37" t="s">
        <v>49</v>
      </c>
      <c r="E16" s="38" t="s">
        <v>45</v>
      </c>
    </row>
    <row r="17" spans="1:5" ht="12.75">
      <c r="A17" t="s">
        <v>50</v>
      </c>
      <c r="E17" s="36" t="s">
        <v>45</v>
      </c>
    </row>
    <row r="18" spans="1:16" ht="12.75">
      <c r="A18" s="25" t="s">
        <v>43</v>
      </c>
      <c r="B18" s="29" t="s">
        <v>2544</v>
      </c>
      <c r="C18" s="29" t="s">
        <v>360</v>
      </c>
      <c r="D18" s="25" t="s">
        <v>45</v>
      </c>
      <c r="E18" s="30" t="s">
        <v>361</v>
      </c>
      <c r="F18" s="31" t="s">
        <v>47</v>
      </c>
      <c r="G18" s="32">
        <v>1553.94</v>
      </c>
      <c r="H18" s="33">
        <v>0</v>
      </c>
      <c r="I18" s="34">
        <f>ROUND(ROUND(H18,2)*ROUND(G18,3),2)</f>
      </c>
      <c r="O18">
        <f>(I18*21)/100</f>
      </c>
      <c r="P18" t="s">
        <v>22</v>
      </c>
    </row>
    <row r="19" spans="1:5" ht="12.75">
      <c r="A19" s="35" t="s">
        <v>48</v>
      </c>
      <c r="E19" s="36" t="s">
        <v>45</v>
      </c>
    </row>
    <row r="20" spans="1:5" ht="51">
      <c r="A20" s="37" t="s">
        <v>49</v>
      </c>
      <c r="E20" s="38" t="s">
        <v>2774</v>
      </c>
    </row>
    <row r="21" spans="1:5" ht="12.75">
      <c r="A21" t="s">
        <v>50</v>
      </c>
      <c r="E21" s="36" t="s">
        <v>45</v>
      </c>
    </row>
    <row r="22" spans="1:16" ht="12.75">
      <c r="A22" s="25" t="s">
        <v>43</v>
      </c>
      <c r="B22" s="29" t="s">
        <v>2571</v>
      </c>
      <c r="C22" s="29" t="s">
        <v>363</v>
      </c>
      <c r="D22" s="25" t="s">
        <v>45</v>
      </c>
      <c r="E22" s="30" t="s">
        <v>364</v>
      </c>
      <c r="F22" s="31" t="s">
        <v>47</v>
      </c>
      <c r="G22" s="32">
        <v>147.97</v>
      </c>
      <c r="H22" s="33">
        <v>0</v>
      </c>
      <c r="I22" s="34">
        <f>ROUND(ROUND(H22,2)*ROUND(G22,3),2)</f>
      </c>
      <c r="O22">
        <f>(I22*21)/100</f>
      </c>
      <c r="P22" t="s">
        <v>22</v>
      </c>
    </row>
    <row r="23" spans="1:5" ht="12.75">
      <c r="A23" s="35" t="s">
        <v>48</v>
      </c>
      <c r="E23" s="36" t="s">
        <v>45</v>
      </c>
    </row>
    <row r="24" spans="1:5" ht="12.75">
      <c r="A24" s="37" t="s">
        <v>49</v>
      </c>
      <c r="E24" s="38" t="s">
        <v>45</v>
      </c>
    </row>
    <row r="25" spans="1:5" ht="12.75">
      <c r="A25" t="s">
        <v>50</v>
      </c>
      <c r="E25" s="36" t="s">
        <v>45</v>
      </c>
    </row>
    <row r="26" spans="1:16" ht="12.75">
      <c r="A26" s="25" t="s">
        <v>43</v>
      </c>
      <c r="B26" s="29" t="s">
        <v>2573</v>
      </c>
      <c r="C26" s="29" t="s">
        <v>365</v>
      </c>
      <c r="D26" s="25" t="s">
        <v>45</v>
      </c>
      <c r="E26" s="30" t="s">
        <v>366</v>
      </c>
      <c r="F26" s="31" t="s">
        <v>47</v>
      </c>
      <c r="G26" s="32">
        <v>1479.7</v>
      </c>
      <c r="H26" s="33">
        <v>0</v>
      </c>
      <c r="I26" s="34">
        <f>ROUND(ROUND(H26,2)*ROUND(G26,3),2)</f>
      </c>
      <c r="O26">
        <f>(I26*21)/100</f>
      </c>
      <c r="P26" t="s">
        <v>22</v>
      </c>
    </row>
    <row r="27" spans="1:5" ht="12.75">
      <c r="A27" s="35" t="s">
        <v>48</v>
      </c>
      <c r="E27" s="36" t="s">
        <v>45</v>
      </c>
    </row>
    <row r="28" spans="1:5" ht="12.75">
      <c r="A28" s="37" t="s">
        <v>49</v>
      </c>
      <c r="E28" s="38" t="s">
        <v>2775</v>
      </c>
    </row>
    <row r="29" spans="1:5" ht="12.75">
      <c r="A29" t="s">
        <v>50</v>
      </c>
      <c r="E29" s="36" t="s">
        <v>45</v>
      </c>
    </row>
    <row r="30" spans="1:16" ht="12.75">
      <c r="A30" s="25" t="s">
        <v>43</v>
      </c>
      <c r="B30" s="29" t="s">
        <v>2570</v>
      </c>
      <c r="C30" s="29" t="s">
        <v>368</v>
      </c>
      <c r="D30" s="25" t="s">
        <v>45</v>
      </c>
      <c r="E30" s="30" t="s">
        <v>369</v>
      </c>
      <c r="F30" s="31" t="s">
        <v>47</v>
      </c>
      <c r="G30" s="32">
        <v>850.955</v>
      </c>
      <c r="H30" s="33">
        <v>0</v>
      </c>
      <c r="I30" s="34">
        <f>ROUND(ROUND(H30,2)*ROUND(G30,3),2)</f>
      </c>
      <c r="O30">
        <f>(I30*21)/100</f>
      </c>
      <c r="P30" t="s">
        <v>22</v>
      </c>
    </row>
    <row r="31" spans="1:5" ht="12.75">
      <c r="A31" s="35" t="s">
        <v>48</v>
      </c>
      <c r="E31" s="36" t="s">
        <v>45</v>
      </c>
    </row>
    <row r="32" spans="1:5" ht="51">
      <c r="A32" s="37" t="s">
        <v>49</v>
      </c>
      <c r="E32" s="38" t="s">
        <v>2776</v>
      </c>
    </row>
    <row r="33" spans="1:5" ht="12.75">
      <c r="A33" t="s">
        <v>50</v>
      </c>
      <c r="E33" s="36" t="s">
        <v>45</v>
      </c>
    </row>
    <row r="34" spans="1:16" ht="12.75">
      <c r="A34" s="25" t="s">
        <v>43</v>
      </c>
      <c r="B34" s="29" t="s">
        <v>2574</v>
      </c>
      <c r="C34" s="29" t="s">
        <v>371</v>
      </c>
      <c r="D34" s="25" t="s">
        <v>45</v>
      </c>
      <c r="E34" s="30" t="s">
        <v>372</v>
      </c>
      <c r="F34" s="31" t="s">
        <v>47</v>
      </c>
      <c r="G34" s="32">
        <v>147.97</v>
      </c>
      <c r="H34" s="33">
        <v>0</v>
      </c>
      <c r="I34" s="34">
        <f>ROUND(ROUND(H34,2)*ROUND(G34,3),2)</f>
      </c>
      <c r="O34">
        <f>(I34*21)/100</f>
      </c>
      <c r="P34" t="s">
        <v>22</v>
      </c>
    </row>
    <row r="35" spans="1:5" ht="12.75">
      <c r="A35" s="35" t="s">
        <v>48</v>
      </c>
      <c r="E35" s="36" t="s">
        <v>45</v>
      </c>
    </row>
    <row r="36" spans="1:5" ht="12.75">
      <c r="A36" s="37" t="s">
        <v>49</v>
      </c>
      <c r="E36" s="38" t="s">
        <v>45</v>
      </c>
    </row>
    <row r="37" spans="1:5" ht="12.75">
      <c r="A37" t="s">
        <v>50</v>
      </c>
      <c r="E37" s="36" t="s">
        <v>45</v>
      </c>
    </row>
    <row r="38" spans="1:18" ht="12.75" customHeight="1">
      <c r="A38" s="6" t="s">
        <v>41</v>
      </c>
      <c r="B38" s="6"/>
      <c r="C38" s="40" t="s">
        <v>103</v>
      </c>
      <c r="D38" s="6"/>
      <c r="E38" s="27" t="s">
        <v>373</v>
      </c>
      <c r="F38" s="6"/>
      <c r="G38" s="6"/>
      <c r="H38" s="6"/>
      <c r="I38" s="41">
        <f>0+Q38</f>
      </c>
      <c r="O38">
        <f>0+R38</f>
      </c>
      <c r="Q38">
        <f>0+I39+I43</f>
      </c>
      <c r="R38">
        <f>0+O39+O43</f>
      </c>
    </row>
    <row r="39" spans="1:16" ht="12.75">
      <c r="A39" s="25" t="s">
        <v>43</v>
      </c>
      <c r="B39" s="29" t="s">
        <v>2576</v>
      </c>
      <c r="C39" s="29" t="s">
        <v>374</v>
      </c>
      <c r="D39" s="25" t="s">
        <v>45</v>
      </c>
      <c r="E39" s="30" t="s">
        <v>375</v>
      </c>
      <c r="F39" s="31" t="s">
        <v>47</v>
      </c>
      <c r="G39" s="32">
        <v>850.955</v>
      </c>
      <c r="H39" s="33">
        <v>0</v>
      </c>
      <c r="I39" s="34">
        <f>ROUND(ROUND(H39,2)*ROUND(G39,3),2)</f>
      </c>
      <c r="O39">
        <f>(I39*21)/100</f>
      </c>
      <c r="P39" t="s">
        <v>22</v>
      </c>
    </row>
    <row r="40" spans="1:5" ht="12.75">
      <c r="A40" s="35" t="s">
        <v>48</v>
      </c>
      <c r="E40" s="36" t="s">
        <v>45</v>
      </c>
    </row>
    <row r="41" spans="1:5" ht="12.75">
      <c r="A41" s="37" t="s">
        <v>49</v>
      </c>
      <c r="E41" s="38" t="s">
        <v>45</v>
      </c>
    </row>
    <row r="42" spans="1:5" ht="12.75">
      <c r="A42" t="s">
        <v>50</v>
      </c>
      <c r="E42" s="36" t="s">
        <v>45</v>
      </c>
    </row>
    <row r="43" spans="1:16" ht="12.75">
      <c r="A43" s="25" t="s">
        <v>43</v>
      </c>
      <c r="B43" s="29" t="s">
        <v>2589</v>
      </c>
      <c r="C43" s="29" t="s">
        <v>376</v>
      </c>
      <c r="D43" s="25" t="s">
        <v>45</v>
      </c>
      <c r="E43" s="30" t="s">
        <v>377</v>
      </c>
      <c r="F43" s="31" t="s">
        <v>47</v>
      </c>
      <c r="G43" s="32">
        <v>702.985</v>
      </c>
      <c r="H43" s="33">
        <v>0</v>
      </c>
      <c r="I43" s="34">
        <f>ROUND(ROUND(H43,2)*ROUND(G43,3),2)</f>
      </c>
      <c r="O43">
        <f>(I43*21)/100</f>
      </c>
      <c r="P43" t="s">
        <v>22</v>
      </c>
    </row>
    <row r="44" spans="1:5" ht="12.75">
      <c r="A44" s="35" t="s">
        <v>48</v>
      </c>
      <c r="E44" s="36" t="s">
        <v>45</v>
      </c>
    </row>
    <row r="45" spans="1:5" ht="12.75">
      <c r="A45" s="37" t="s">
        <v>49</v>
      </c>
      <c r="E45" s="38" t="s">
        <v>45</v>
      </c>
    </row>
    <row r="46" spans="1:5" ht="12.75">
      <c r="A46" t="s">
        <v>50</v>
      </c>
      <c r="E46" s="36" t="s">
        <v>45</v>
      </c>
    </row>
    <row r="47" spans="1:18" ht="12.75" customHeight="1">
      <c r="A47" s="6" t="s">
        <v>41</v>
      </c>
      <c r="B47" s="6"/>
      <c r="C47" s="40" t="s">
        <v>200</v>
      </c>
      <c r="D47" s="6"/>
      <c r="E47" s="27" t="s">
        <v>2777</v>
      </c>
      <c r="F47" s="6"/>
      <c r="G47" s="6"/>
      <c r="H47" s="6"/>
      <c r="I47" s="41">
        <f>0+Q47</f>
      </c>
      <c r="O47">
        <f>0+R47</f>
      </c>
      <c r="Q47">
        <f>0+I48+I52+I56+I60</f>
      </c>
      <c r="R47">
        <f>0+O48+O52+O56+O60</f>
      </c>
    </row>
    <row r="48" spans="1:16" ht="12.75">
      <c r="A48" s="25" t="s">
        <v>43</v>
      </c>
      <c r="B48" s="29" t="s">
        <v>2583</v>
      </c>
      <c r="C48" s="29" t="s">
        <v>2778</v>
      </c>
      <c r="D48" s="25" t="s">
        <v>45</v>
      </c>
      <c r="E48" s="30" t="s">
        <v>2779</v>
      </c>
      <c r="F48" s="31" t="s">
        <v>47</v>
      </c>
      <c r="G48" s="32">
        <v>147.97</v>
      </c>
      <c r="H48" s="33">
        <v>0</v>
      </c>
      <c r="I48" s="34">
        <f>ROUND(ROUND(H48,2)*ROUND(G48,3),2)</f>
      </c>
      <c r="O48">
        <f>(I48*21)/100</f>
      </c>
      <c r="P48" t="s">
        <v>22</v>
      </c>
    </row>
    <row r="49" spans="1:5" ht="12.75">
      <c r="A49" s="35" t="s">
        <v>48</v>
      </c>
      <c r="E49" s="36" t="s">
        <v>45</v>
      </c>
    </row>
    <row r="50" spans="1:5" ht="25.5">
      <c r="A50" s="37" t="s">
        <v>49</v>
      </c>
      <c r="E50" s="38" t="s">
        <v>2780</v>
      </c>
    </row>
    <row r="51" spans="1:5" ht="12.75">
      <c r="A51" t="s">
        <v>50</v>
      </c>
      <c r="E51" s="36" t="s">
        <v>407</v>
      </c>
    </row>
    <row r="52" spans="1:16" ht="12.75">
      <c r="A52" s="25" t="s">
        <v>43</v>
      </c>
      <c r="B52" s="29" t="s">
        <v>2586</v>
      </c>
      <c r="C52" s="29" t="s">
        <v>2781</v>
      </c>
      <c r="D52" s="25" t="s">
        <v>45</v>
      </c>
      <c r="E52" s="30" t="s">
        <v>2782</v>
      </c>
      <c r="F52" s="31" t="s">
        <v>190</v>
      </c>
      <c r="G52" s="32">
        <v>496.338</v>
      </c>
      <c r="H52" s="33">
        <v>0</v>
      </c>
      <c r="I52" s="34">
        <f>ROUND(ROUND(H52,2)*ROUND(G52,3),2)</f>
      </c>
      <c r="O52">
        <f>(I52*21)/100</f>
      </c>
      <c r="P52" t="s">
        <v>22</v>
      </c>
    </row>
    <row r="53" spans="1:5" ht="12.75">
      <c r="A53" s="35" t="s">
        <v>48</v>
      </c>
      <c r="E53" s="36" t="s">
        <v>45</v>
      </c>
    </row>
    <row r="54" spans="1:5" ht="12.75">
      <c r="A54" s="37" t="s">
        <v>49</v>
      </c>
      <c r="E54" s="38" t="s">
        <v>2783</v>
      </c>
    </row>
    <row r="55" spans="1:5" ht="12.75">
      <c r="A55" t="s">
        <v>50</v>
      </c>
      <c r="E55" s="36" t="s">
        <v>45</v>
      </c>
    </row>
    <row r="56" spans="1:16" ht="12.75">
      <c r="A56" s="25" t="s">
        <v>43</v>
      </c>
      <c r="B56" s="29" t="s">
        <v>2587</v>
      </c>
      <c r="C56" s="29" t="s">
        <v>2784</v>
      </c>
      <c r="D56" s="25" t="s">
        <v>45</v>
      </c>
      <c r="E56" s="30" t="s">
        <v>2785</v>
      </c>
      <c r="F56" s="31" t="s">
        <v>190</v>
      </c>
      <c r="G56" s="32">
        <v>147.97</v>
      </c>
      <c r="H56" s="33">
        <v>0</v>
      </c>
      <c r="I56" s="34">
        <f>ROUND(ROUND(H56,2)*ROUND(G56,3),2)</f>
      </c>
      <c r="O56">
        <f>(I56*21)/100</f>
      </c>
      <c r="P56" t="s">
        <v>22</v>
      </c>
    </row>
    <row r="57" spans="1:5" ht="12.75">
      <c r="A57" s="35" t="s">
        <v>48</v>
      </c>
      <c r="E57" s="36" t="s">
        <v>45</v>
      </c>
    </row>
    <row r="58" spans="1:5" ht="12.75">
      <c r="A58" s="37" t="s">
        <v>49</v>
      </c>
      <c r="E58" s="38" t="s">
        <v>45</v>
      </c>
    </row>
    <row r="59" spans="1:5" ht="12.75">
      <c r="A59" t="s">
        <v>50</v>
      </c>
      <c r="E59" s="36" t="s">
        <v>45</v>
      </c>
    </row>
    <row r="60" spans="1:16" ht="12.75">
      <c r="A60" s="25" t="s">
        <v>43</v>
      </c>
      <c r="B60" s="29" t="s">
        <v>2588</v>
      </c>
      <c r="C60" s="29" t="s">
        <v>2786</v>
      </c>
      <c r="D60" s="25" t="s">
        <v>45</v>
      </c>
      <c r="E60" s="30" t="s">
        <v>2787</v>
      </c>
      <c r="F60" s="31" t="s">
        <v>92</v>
      </c>
      <c r="G60" s="32">
        <v>40.859</v>
      </c>
      <c r="H60" s="33">
        <v>0</v>
      </c>
      <c r="I60" s="34">
        <f>ROUND(ROUND(H60,2)*ROUND(G60,3),2)</f>
      </c>
      <c r="O60">
        <f>(I60*21)/100</f>
      </c>
      <c r="P60" t="s">
        <v>22</v>
      </c>
    </row>
    <row r="61" spans="1:5" ht="12.75">
      <c r="A61" s="35" t="s">
        <v>48</v>
      </c>
      <c r="E61" s="36" t="s">
        <v>45</v>
      </c>
    </row>
    <row r="62" spans="1:5" ht="12.75">
      <c r="A62" s="37" t="s">
        <v>49</v>
      </c>
      <c r="E62" s="38" t="s">
        <v>45</v>
      </c>
    </row>
    <row r="63" spans="1:5" ht="12.75">
      <c r="A63" t="s">
        <v>50</v>
      </c>
      <c r="E63" s="36" t="s">
        <v>45</v>
      </c>
    </row>
    <row r="64" spans="1:18" ht="12.75" customHeight="1">
      <c r="A64" s="6" t="s">
        <v>41</v>
      </c>
      <c r="B64" s="6"/>
      <c r="C64" s="40" t="s">
        <v>1147</v>
      </c>
      <c r="D64" s="6"/>
      <c r="E64" s="27" t="s">
        <v>1148</v>
      </c>
      <c r="F64" s="6"/>
      <c r="G64" s="6"/>
      <c r="H64" s="6"/>
      <c r="I64" s="41">
        <f>0+Q64</f>
      </c>
      <c r="O64">
        <f>0+R64</f>
      </c>
      <c r="Q64">
        <f>0+I65+I69+I73</f>
      </c>
      <c r="R64">
        <f>0+O65+O69+O73</f>
      </c>
    </row>
    <row r="65" spans="1:16" ht="25.5">
      <c r="A65" s="25" t="s">
        <v>43</v>
      </c>
      <c r="B65" s="29" t="s">
        <v>2577</v>
      </c>
      <c r="C65" s="29" t="s">
        <v>1174</v>
      </c>
      <c r="D65" s="25" t="s">
        <v>45</v>
      </c>
      <c r="E65" s="30" t="s">
        <v>2788</v>
      </c>
      <c r="F65" s="31" t="s">
        <v>61</v>
      </c>
      <c r="G65" s="32">
        <v>60</v>
      </c>
      <c r="H65" s="33">
        <v>0</v>
      </c>
      <c r="I65" s="34">
        <f>ROUND(ROUND(H65,2)*ROUND(G65,3),2)</f>
      </c>
      <c r="O65">
        <f>(I65*21)/100</f>
      </c>
      <c r="P65" t="s">
        <v>22</v>
      </c>
    </row>
    <row r="66" spans="1:5" ht="12.75">
      <c r="A66" s="35" t="s">
        <v>48</v>
      </c>
      <c r="E66" s="36" t="s">
        <v>45</v>
      </c>
    </row>
    <row r="67" spans="1:5" ht="12.75">
      <c r="A67" s="37" t="s">
        <v>49</v>
      </c>
      <c r="E67" s="38" t="s">
        <v>45</v>
      </c>
    </row>
    <row r="68" spans="1:5" ht="12.75">
      <c r="A68" t="s">
        <v>50</v>
      </c>
      <c r="E68" s="36" t="s">
        <v>45</v>
      </c>
    </row>
    <row r="69" spans="1:16" ht="25.5">
      <c r="A69" s="25" t="s">
        <v>43</v>
      </c>
      <c r="B69" s="29" t="s">
        <v>2591</v>
      </c>
      <c r="C69" s="29" t="s">
        <v>1177</v>
      </c>
      <c r="D69" s="25" t="s">
        <v>45</v>
      </c>
      <c r="E69" s="30" t="s">
        <v>2789</v>
      </c>
      <c r="F69" s="31" t="s">
        <v>61</v>
      </c>
      <c r="G69" s="32">
        <v>2</v>
      </c>
      <c r="H69" s="33">
        <v>0</v>
      </c>
      <c r="I69" s="34">
        <f>ROUND(ROUND(H69,2)*ROUND(G69,3),2)</f>
      </c>
      <c r="O69">
        <f>(I69*21)/100</f>
      </c>
      <c r="P69" t="s">
        <v>22</v>
      </c>
    </row>
    <row r="70" spans="1:5" ht="12.75">
      <c r="A70" s="35" t="s">
        <v>48</v>
      </c>
      <c r="E70" s="36" t="s">
        <v>45</v>
      </c>
    </row>
    <row r="71" spans="1:5" ht="12.75">
      <c r="A71" s="37" t="s">
        <v>49</v>
      </c>
      <c r="E71" s="38" t="s">
        <v>45</v>
      </c>
    </row>
    <row r="72" spans="1:5" ht="12.75">
      <c r="A72" t="s">
        <v>50</v>
      </c>
      <c r="E72" s="36" t="s">
        <v>45</v>
      </c>
    </row>
    <row r="73" spans="1:16" ht="12.75">
      <c r="A73" s="25" t="s">
        <v>43</v>
      </c>
      <c r="B73" s="29" t="s">
        <v>2594</v>
      </c>
      <c r="C73" s="29" t="s">
        <v>2790</v>
      </c>
      <c r="D73" s="25" t="s">
        <v>45</v>
      </c>
      <c r="E73" s="30" t="s">
        <v>2791</v>
      </c>
      <c r="F73" s="31" t="s">
        <v>835</v>
      </c>
      <c r="G73" s="32">
        <v>5390</v>
      </c>
      <c r="H73" s="33">
        <v>0</v>
      </c>
      <c r="I73" s="34">
        <f>ROUND(ROUND(H73,2)*ROUND(G73,3),2)</f>
      </c>
      <c r="O73">
        <f>(I73*21)/100</f>
      </c>
      <c r="P73" t="s">
        <v>22</v>
      </c>
    </row>
    <row r="74" spans="1:5" ht="12.75">
      <c r="A74" s="35" t="s">
        <v>48</v>
      </c>
      <c r="E74" s="36" t="s">
        <v>45</v>
      </c>
    </row>
    <row r="75" spans="1:5" ht="12.75">
      <c r="A75" s="37" t="s">
        <v>49</v>
      </c>
      <c r="E75" s="38" t="s">
        <v>45</v>
      </c>
    </row>
    <row r="76" spans="1:5" ht="12.75">
      <c r="A76" t="s">
        <v>50</v>
      </c>
      <c r="E76" s="36" t="s">
        <v>45</v>
      </c>
    </row>
    <row r="77" spans="1:18" ht="12.75" customHeight="1">
      <c r="A77" s="6" t="s">
        <v>41</v>
      </c>
      <c r="B77" s="6"/>
      <c r="C77" s="40" t="s">
        <v>124</v>
      </c>
      <c r="D77" s="6"/>
      <c r="E77" s="27" t="s">
        <v>1355</v>
      </c>
      <c r="F77" s="6"/>
      <c r="G77" s="6"/>
      <c r="H77" s="6"/>
      <c r="I77" s="41">
        <f>0+Q77</f>
      </c>
      <c r="O77">
        <f>0+R77</f>
      </c>
      <c r="Q77">
        <f>0+I78</f>
      </c>
      <c r="R77">
        <f>0+O78</f>
      </c>
    </row>
    <row r="78" spans="1:16" ht="12.75">
      <c r="A78" s="25" t="s">
        <v>43</v>
      </c>
      <c r="B78" s="29" t="s">
        <v>2580</v>
      </c>
      <c r="C78" s="29" t="s">
        <v>2792</v>
      </c>
      <c r="D78" s="25" t="s">
        <v>45</v>
      </c>
      <c r="E78" s="30" t="s">
        <v>2793</v>
      </c>
      <c r="F78" s="31" t="s">
        <v>92</v>
      </c>
      <c r="G78" s="32">
        <v>486.287</v>
      </c>
      <c r="H78" s="33">
        <v>0</v>
      </c>
      <c r="I78" s="34">
        <f>ROUND(ROUND(H78,2)*ROUND(G78,3),2)</f>
      </c>
      <c r="O78">
        <f>(I78*21)/100</f>
      </c>
      <c r="P78" t="s">
        <v>22</v>
      </c>
    </row>
    <row r="79" spans="1:5" ht="12.75">
      <c r="A79" s="35" t="s">
        <v>48</v>
      </c>
      <c r="E79" s="36" t="s">
        <v>45</v>
      </c>
    </row>
    <row r="80" spans="1:5" ht="12.75">
      <c r="A80" s="37" t="s">
        <v>49</v>
      </c>
      <c r="E80" s="38" t="s">
        <v>45</v>
      </c>
    </row>
    <row r="81" spans="1:5" ht="12.75">
      <c r="A81" t="s">
        <v>50</v>
      </c>
      <c r="E81" s="36" t="s">
        <v>45</v>
      </c>
    </row>
  </sheetData>
  <sheetProtection password="F57F"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0+O8+O21+O46+O71+O112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129</v>
      </c>
      <c r="I3" s="42">
        <f>0+I8+I21+I46+I71+I112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129</v>
      </c>
      <c r="D4" s="6"/>
      <c r="E4" s="18" t="s">
        <v>24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28</v>
      </c>
      <c r="D5" s="15" t="s">
        <v>29</v>
      </c>
      <c r="E5" s="15" t="s">
        <v>30</v>
      </c>
      <c r="F5" s="15" t="s">
        <v>32</v>
      </c>
      <c r="G5" s="15" t="s">
        <v>34</v>
      </c>
      <c r="H5" s="15" t="s">
        <v>36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37</v>
      </c>
      <c r="I6" s="15" t="s">
        <v>39</v>
      </c>
    </row>
    <row r="7" spans="1:9" ht="12.75" customHeight="1">
      <c r="A7" s="15" t="s">
        <v>26</v>
      </c>
      <c r="B7" s="15" t="s">
        <v>14</v>
      </c>
      <c r="C7" s="15" t="s">
        <v>22</v>
      </c>
      <c r="D7" s="15" t="s">
        <v>21</v>
      </c>
      <c r="E7" s="15" t="s">
        <v>31</v>
      </c>
      <c r="F7" s="15" t="s">
        <v>33</v>
      </c>
      <c r="G7" s="15" t="s">
        <v>35</v>
      </c>
      <c r="H7" s="15" t="s">
        <v>38</v>
      </c>
      <c r="I7" s="15" t="s">
        <v>40</v>
      </c>
    </row>
    <row r="8" spans="1:18" ht="12.75" customHeight="1">
      <c r="A8" s="19" t="s">
        <v>41</v>
      </c>
      <c r="B8" s="19"/>
      <c r="C8" s="26" t="s">
        <v>14</v>
      </c>
      <c r="D8" s="19"/>
      <c r="E8" s="27" t="s">
        <v>42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25.5">
      <c r="A9" s="25" t="s">
        <v>43</v>
      </c>
      <c r="B9" s="29" t="s">
        <v>14</v>
      </c>
      <c r="C9" s="29" t="s">
        <v>44</v>
      </c>
      <c r="D9" s="25" t="s">
        <v>45</v>
      </c>
      <c r="E9" s="30" t="s">
        <v>46</v>
      </c>
      <c r="F9" s="31" t="s">
        <v>47</v>
      </c>
      <c r="G9" s="32">
        <v>20.49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12.75">
      <c r="A10" s="35" t="s">
        <v>48</v>
      </c>
      <c r="E10" s="36" t="s">
        <v>45</v>
      </c>
    </row>
    <row r="11" spans="1:5" ht="12.75">
      <c r="A11" s="37" t="s">
        <v>49</v>
      </c>
      <c r="E11" s="38" t="s">
        <v>45</v>
      </c>
    </row>
    <row r="12" spans="1:5" ht="12.75">
      <c r="A12" t="s">
        <v>50</v>
      </c>
      <c r="E12" s="36" t="s">
        <v>45</v>
      </c>
    </row>
    <row r="13" spans="1:16" ht="12.75">
      <c r="A13" s="25" t="s">
        <v>43</v>
      </c>
      <c r="B13" s="29" t="s">
        <v>21</v>
      </c>
      <c r="C13" s="29" t="s">
        <v>51</v>
      </c>
      <c r="D13" s="25" t="s">
        <v>45</v>
      </c>
      <c r="E13" s="30" t="s">
        <v>52</v>
      </c>
      <c r="F13" s="31" t="s">
        <v>47</v>
      </c>
      <c r="G13" s="32">
        <v>12.66</v>
      </c>
      <c r="H13" s="33">
        <v>0</v>
      </c>
      <c r="I13" s="34">
        <f>ROUND(ROUND(H13,2)*ROUND(G13,3),2)</f>
      </c>
      <c r="O13">
        <f>(I13*21)/100</f>
      </c>
      <c r="P13" t="s">
        <v>22</v>
      </c>
    </row>
    <row r="14" spans="1:5" ht="12.75">
      <c r="A14" s="35" t="s">
        <v>48</v>
      </c>
      <c r="E14" s="36" t="s">
        <v>45</v>
      </c>
    </row>
    <row r="15" spans="1:5" ht="12.75">
      <c r="A15" s="37" t="s">
        <v>49</v>
      </c>
      <c r="E15" s="38" t="s">
        <v>45</v>
      </c>
    </row>
    <row r="16" spans="1:5" ht="12.75">
      <c r="A16" t="s">
        <v>50</v>
      </c>
      <c r="E16" s="36" t="s">
        <v>45</v>
      </c>
    </row>
    <row r="17" spans="1:16" ht="12.75">
      <c r="A17" s="25" t="s">
        <v>43</v>
      </c>
      <c r="B17" s="29" t="s">
        <v>22</v>
      </c>
      <c r="C17" s="29" t="s">
        <v>53</v>
      </c>
      <c r="D17" s="25" t="s">
        <v>45</v>
      </c>
      <c r="E17" s="30" t="s">
        <v>54</v>
      </c>
      <c r="F17" s="31" t="s">
        <v>47</v>
      </c>
      <c r="G17" s="32">
        <v>3.69</v>
      </c>
      <c r="H17" s="33">
        <v>0</v>
      </c>
      <c r="I17" s="34">
        <f>ROUND(ROUND(H17,2)*ROUND(G17,3),2)</f>
      </c>
      <c r="O17">
        <f>(I17*21)/100</f>
      </c>
      <c r="P17" t="s">
        <v>22</v>
      </c>
    </row>
    <row r="18" spans="1:5" ht="12.75">
      <c r="A18" s="35" t="s">
        <v>48</v>
      </c>
      <c r="E18" s="36" t="s">
        <v>45</v>
      </c>
    </row>
    <row r="19" spans="1:5" ht="12.75">
      <c r="A19" s="37" t="s">
        <v>49</v>
      </c>
      <c r="E19" s="38" t="s">
        <v>45</v>
      </c>
    </row>
    <row r="20" spans="1:5" ht="12.75">
      <c r="A20" t="s">
        <v>50</v>
      </c>
      <c r="E20" s="36" t="s">
        <v>45</v>
      </c>
    </row>
    <row r="21" spans="1:18" ht="12.75" customHeight="1">
      <c r="A21" s="6" t="s">
        <v>41</v>
      </c>
      <c r="B21" s="6"/>
      <c r="C21" s="40" t="s">
        <v>31</v>
      </c>
      <c r="D21" s="6"/>
      <c r="E21" s="27" t="s">
        <v>55</v>
      </c>
      <c r="F21" s="6"/>
      <c r="G21" s="6"/>
      <c r="H21" s="6"/>
      <c r="I21" s="41">
        <f>0+Q21</f>
      </c>
      <c r="O21">
        <f>0+R21</f>
      </c>
      <c r="Q21">
        <f>0+I22+I26+I30+I34+I38+I42</f>
      </c>
      <c r="R21">
        <f>0+O22+O26+O30+O34+O38+O42</f>
      </c>
    </row>
    <row r="22" spans="1:16" ht="12.75">
      <c r="A22" s="25" t="s">
        <v>43</v>
      </c>
      <c r="B22" s="29" t="s">
        <v>31</v>
      </c>
      <c r="C22" s="29" t="s">
        <v>56</v>
      </c>
      <c r="D22" s="25" t="s">
        <v>45</v>
      </c>
      <c r="E22" s="30" t="s">
        <v>57</v>
      </c>
      <c r="F22" s="31" t="s">
        <v>47</v>
      </c>
      <c r="G22" s="32">
        <v>1.525</v>
      </c>
      <c r="H22" s="33">
        <v>0</v>
      </c>
      <c r="I22" s="34">
        <f>ROUND(ROUND(H22,2)*ROUND(G22,3),2)</f>
      </c>
      <c r="O22">
        <f>(I22*21)/100</f>
      </c>
      <c r="P22" t="s">
        <v>22</v>
      </c>
    </row>
    <row r="23" spans="1:5" ht="12.75">
      <c r="A23" s="35" t="s">
        <v>48</v>
      </c>
      <c r="E23" s="36" t="s">
        <v>45</v>
      </c>
    </row>
    <row r="24" spans="1:5" ht="12.75">
      <c r="A24" s="37" t="s">
        <v>49</v>
      </c>
      <c r="E24" s="38" t="s">
        <v>45</v>
      </c>
    </row>
    <row r="25" spans="1:5" ht="12.75">
      <c r="A25" t="s">
        <v>50</v>
      </c>
      <c r="E25" s="36" t="s">
        <v>45</v>
      </c>
    </row>
    <row r="26" spans="1:16" ht="12.75">
      <c r="A26" s="25" t="s">
        <v>43</v>
      </c>
      <c r="B26" s="29" t="s">
        <v>58</v>
      </c>
      <c r="C26" s="29" t="s">
        <v>59</v>
      </c>
      <c r="D26" s="25" t="s">
        <v>45</v>
      </c>
      <c r="E26" s="30" t="s">
        <v>60</v>
      </c>
      <c r="F26" s="31" t="s">
        <v>61</v>
      </c>
      <c r="G26" s="32">
        <v>5</v>
      </c>
      <c r="H26" s="33">
        <v>0</v>
      </c>
      <c r="I26" s="34">
        <f>ROUND(ROUND(H26,2)*ROUND(G26,3),2)</f>
      </c>
      <c r="O26">
        <f>(I26*21)/100</f>
      </c>
      <c r="P26" t="s">
        <v>22</v>
      </c>
    </row>
    <row r="27" spans="1:5" ht="12.75">
      <c r="A27" s="35" t="s">
        <v>48</v>
      </c>
      <c r="E27" s="36" t="s">
        <v>45</v>
      </c>
    </row>
    <row r="28" spans="1:5" ht="12.75">
      <c r="A28" s="37" t="s">
        <v>49</v>
      </c>
      <c r="E28" s="38" t="s">
        <v>45</v>
      </c>
    </row>
    <row r="29" spans="1:5" ht="12.75">
      <c r="A29" t="s">
        <v>50</v>
      </c>
      <c r="E29" s="36" t="s">
        <v>45</v>
      </c>
    </row>
    <row r="30" spans="1:16" ht="12.75">
      <c r="A30" s="25" t="s">
        <v>43</v>
      </c>
      <c r="B30" s="29" t="s">
        <v>33</v>
      </c>
      <c r="C30" s="29" t="s">
        <v>62</v>
      </c>
      <c r="D30" s="25" t="s">
        <v>45</v>
      </c>
      <c r="E30" s="30" t="s">
        <v>63</v>
      </c>
      <c r="F30" s="31" t="s">
        <v>47</v>
      </c>
      <c r="G30" s="32">
        <v>0.44</v>
      </c>
      <c r="H30" s="33">
        <v>0</v>
      </c>
      <c r="I30" s="34">
        <f>ROUND(ROUND(H30,2)*ROUND(G30,3),2)</f>
      </c>
      <c r="O30">
        <f>(I30*21)/100</f>
      </c>
      <c r="P30" t="s">
        <v>22</v>
      </c>
    </row>
    <row r="31" spans="1:5" ht="12.75">
      <c r="A31" s="35" t="s">
        <v>48</v>
      </c>
      <c r="E31" s="36" t="s">
        <v>45</v>
      </c>
    </row>
    <row r="32" spans="1:5" ht="12.75">
      <c r="A32" s="37" t="s">
        <v>49</v>
      </c>
      <c r="E32" s="38" t="s">
        <v>45</v>
      </c>
    </row>
    <row r="33" spans="1:5" ht="12.75">
      <c r="A33" t="s">
        <v>50</v>
      </c>
      <c r="E33" s="36" t="s">
        <v>45</v>
      </c>
    </row>
    <row r="34" spans="1:16" ht="12.75">
      <c r="A34" s="25" t="s">
        <v>43</v>
      </c>
      <c r="B34" s="29" t="s">
        <v>38</v>
      </c>
      <c r="C34" s="29" t="s">
        <v>64</v>
      </c>
      <c r="D34" s="25" t="s">
        <v>45</v>
      </c>
      <c r="E34" s="30" t="s">
        <v>65</v>
      </c>
      <c r="F34" s="31" t="s">
        <v>61</v>
      </c>
      <c r="G34" s="32">
        <v>5</v>
      </c>
      <c r="H34" s="33">
        <v>0</v>
      </c>
      <c r="I34" s="34">
        <f>ROUND(ROUND(H34,2)*ROUND(G34,3),2)</f>
      </c>
      <c r="O34">
        <f>(I34*21)/100</f>
      </c>
      <c r="P34" t="s">
        <v>22</v>
      </c>
    </row>
    <row r="35" spans="1:5" ht="12.75">
      <c r="A35" s="35" t="s">
        <v>48</v>
      </c>
      <c r="E35" s="36" t="s">
        <v>45</v>
      </c>
    </row>
    <row r="36" spans="1:5" ht="12.75">
      <c r="A36" s="37" t="s">
        <v>49</v>
      </c>
      <c r="E36" s="38" t="s">
        <v>45</v>
      </c>
    </row>
    <row r="37" spans="1:5" ht="12.75">
      <c r="A37" t="s">
        <v>50</v>
      </c>
      <c r="E37" s="36" t="s">
        <v>45</v>
      </c>
    </row>
    <row r="38" spans="1:16" ht="12.75">
      <c r="A38" s="25" t="s">
        <v>43</v>
      </c>
      <c r="B38" s="29" t="s">
        <v>66</v>
      </c>
      <c r="C38" s="29" t="s">
        <v>67</v>
      </c>
      <c r="D38" s="25" t="s">
        <v>45</v>
      </c>
      <c r="E38" s="30" t="s">
        <v>68</v>
      </c>
      <c r="F38" s="31" t="s">
        <v>61</v>
      </c>
      <c r="G38" s="32">
        <v>5</v>
      </c>
      <c r="H38" s="33">
        <v>0</v>
      </c>
      <c r="I38" s="34">
        <f>ROUND(ROUND(H38,2)*ROUND(G38,3),2)</f>
      </c>
      <c r="O38">
        <f>(I38*21)/100</f>
      </c>
      <c r="P38" t="s">
        <v>22</v>
      </c>
    </row>
    <row r="39" spans="1:5" ht="12.75">
      <c r="A39" s="35" t="s">
        <v>48</v>
      </c>
      <c r="E39" s="36" t="s">
        <v>45</v>
      </c>
    </row>
    <row r="40" spans="1:5" ht="12.75">
      <c r="A40" s="37" t="s">
        <v>49</v>
      </c>
      <c r="E40" s="38" t="s">
        <v>45</v>
      </c>
    </row>
    <row r="41" spans="1:5" ht="12.75">
      <c r="A41" t="s">
        <v>50</v>
      </c>
      <c r="E41" s="36" t="s">
        <v>45</v>
      </c>
    </row>
    <row r="42" spans="1:16" ht="12.75">
      <c r="A42" s="25" t="s">
        <v>43</v>
      </c>
      <c r="B42" s="29" t="s">
        <v>35</v>
      </c>
      <c r="C42" s="29" t="s">
        <v>69</v>
      </c>
      <c r="D42" s="25" t="s">
        <v>45</v>
      </c>
      <c r="E42" s="30" t="s">
        <v>70</v>
      </c>
      <c r="F42" s="31" t="s">
        <v>47</v>
      </c>
      <c r="G42" s="32">
        <v>4.65</v>
      </c>
      <c r="H42" s="33">
        <v>0</v>
      </c>
      <c r="I42" s="34">
        <f>ROUND(ROUND(H42,2)*ROUND(G42,3),2)</f>
      </c>
      <c r="O42">
        <f>(I42*21)/100</f>
      </c>
      <c r="P42" t="s">
        <v>22</v>
      </c>
    </row>
    <row r="43" spans="1:5" ht="12.75">
      <c r="A43" s="35" t="s">
        <v>48</v>
      </c>
      <c r="E43" s="36" t="s">
        <v>45</v>
      </c>
    </row>
    <row r="44" spans="1:5" ht="12.75">
      <c r="A44" s="37" t="s">
        <v>49</v>
      </c>
      <c r="E44" s="38" t="s">
        <v>45</v>
      </c>
    </row>
    <row r="45" spans="1:5" ht="12.75">
      <c r="A45" t="s">
        <v>50</v>
      </c>
      <c r="E45" s="36" t="s">
        <v>45</v>
      </c>
    </row>
    <row r="46" spans="1:18" ht="12.75" customHeight="1">
      <c r="A46" s="6" t="s">
        <v>41</v>
      </c>
      <c r="B46" s="6"/>
      <c r="C46" s="40" t="s">
        <v>71</v>
      </c>
      <c r="D46" s="6"/>
      <c r="E46" s="27" t="s">
        <v>72</v>
      </c>
      <c r="F46" s="6"/>
      <c r="G46" s="6"/>
      <c r="H46" s="6"/>
      <c r="I46" s="41">
        <f>0+Q46</f>
      </c>
      <c r="O46">
        <f>0+R46</f>
      </c>
      <c r="Q46">
        <f>0+I47+I51+I55+I59+I63+I67</f>
      </c>
      <c r="R46">
        <f>0+O47+O51+O55+O59+O63+O67</f>
      </c>
    </row>
    <row r="47" spans="1:16" ht="12.75">
      <c r="A47" s="25" t="s">
        <v>43</v>
      </c>
      <c r="B47" s="29" t="s">
        <v>73</v>
      </c>
      <c r="C47" s="29" t="s">
        <v>74</v>
      </c>
      <c r="D47" s="25" t="s">
        <v>45</v>
      </c>
      <c r="E47" s="30" t="s">
        <v>75</v>
      </c>
      <c r="F47" s="31" t="s">
        <v>76</v>
      </c>
      <c r="G47" s="32">
        <v>2</v>
      </c>
      <c r="H47" s="33">
        <v>0</v>
      </c>
      <c r="I47" s="34">
        <f>ROUND(ROUND(H47,2)*ROUND(G47,3),2)</f>
      </c>
      <c r="O47">
        <f>(I47*21)/100</f>
      </c>
      <c r="P47" t="s">
        <v>22</v>
      </c>
    </row>
    <row r="48" spans="1:5" ht="12.75">
      <c r="A48" s="35" t="s">
        <v>48</v>
      </c>
      <c r="E48" s="36" t="s">
        <v>45</v>
      </c>
    </row>
    <row r="49" spans="1:5" ht="12.75">
      <c r="A49" s="37" t="s">
        <v>49</v>
      </c>
      <c r="E49" s="38" t="s">
        <v>45</v>
      </c>
    </row>
    <row r="50" spans="1:5" ht="12.75">
      <c r="A50" t="s">
        <v>50</v>
      </c>
      <c r="E50" s="36" t="s">
        <v>45</v>
      </c>
    </row>
    <row r="51" spans="1:16" ht="12.75">
      <c r="A51" s="25" t="s">
        <v>43</v>
      </c>
      <c r="B51" s="29" t="s">
        <v>77</v>
      </c>
      <c r="C51" s="29" t="s">
        <v>78</v>
      </c>
      <c r="D51" s="25" t="s">
        <v>45</v>
      </c>
      <c r="E51" s="30" t="s">
        <v>79</v>
      </c>
      <c r="F51" s="31" t="s">
        <v>61</v>
      </c>
      <c r="G51" s="32">
        <v>2</v>
      </c>
      <c r="H51" s="33">
        <v>0</v>
      </c>
      <c r="I51" s="34">
        <f>ROUND(ROUND(H51,2)*ROUND(G51,3),2)</f>
      </c>
      <c r="O51">
        <f>(I51*21)/100</f>
      </c>
      <c r="P51" t="s">
        <v>22</v>
      </c>
    </row>
    <row r="52" spans="1:5" ht="12.75">
      <c r="A52" s="35" t="s">
        <v>48</v>
      </c>
      <c r="E52" s="36" t="s">
        <v>45</v>
      </c>
    </row>
    <row r="53" spans="1:5" ht="12.75">
      <c r="A53" s="37" t="s">
        <v>49</v>
      </c>
      <c r="E53" s="38" t="s">
        <v>45</v>
      </c>
    </row>
    <row r="54" spans="1:5" ht="12.75">
      <c r="A54" t="s">
        <v>50</v>
      </c>
      <c r="E54" s="36" t="s">
        <v>45</v>
      </c>
    </row>
    <row r="55" spans="1:16" ht="12.75">
      <c r="A55" s="25" t="s">
        <v>43</v>
      </c>
      <c r="B55" s="29" t="s">
        <v>80</v>
      </c>
      <c r="C55" s="29" t="s">
        <v>81</v>
      </c>
      <c r="D55" s="25" t="s">
        <v>45</v>
      </c>
      <c r="E55" s="30" t="s">
        <v>82</v>
      </c>
      <c r="F55" s="31" t="s">
        <v>61</v>
      </c>
      <c r="G55" s="32">
        <v>1</v>
      </c>
      <c r="H55" s="33">
        <v>0</v>
      </c>
      <c r="I55" s="34">
        <f>ROUND(ROUND(H55,2)*ROUND(G55,3),2)</f>
      </c>
      <c r="O55">
        <f>(I55*21)/100</f>
      </c>
      <c r="P55" t="s">
        <v>22</v>
      </c>
    </row>
    <row r="56" spans="1:5" ht="12.75">
      <c r="A56" s="35" t="s">
        <v>48</v>
      </c>
      <c r="E56" s="36" t="s">
        <v>45</v>
      </c>
    </row>
    <row r="57" spans="1:5" ht="12.75">
      <c r="A57" s="37" t="s">
        <v>49</v>
      </c>
      <c r="E57" s="38" t="s">
        <v>45</v>
      </c>
    </row>
    <row r="58" spans="1:5" ht="12.75">
      <c r="A58" t="s">
        <v>50</v>
      </c>
      <c r="E58" s="36" t="s">
        <v>45</v>
      </c>
    </row>
    <row r="59" spans="1:16" ht="12.75">
      <c r="A59" s="25" t="s">
        <v>43</v>
      </c>
      <c r="B59" s="29" t="s">
        <v>83</v>
      </c>
      <c r="C59" s="29" t="s">
        <v>84</v>
      </c>
      <c r="D59" s="25" t="s">
        <v>45</v>
      </c>
      <c r="E59" s="30" t="s">
        <v>85</v>
      </c>
      <c r="F59" s="31" t="s">
        <v>61</v>
      </c>
      <c r="G59" s="32">
        <v>1</v>
      </c>
      <c r="H59" s="33">
        <v>0</v>
      </c>
      <c r="I59" s="34">
        <f>ROUND(ROUND(H59,2)*ROUND(G59,3),2)</f>
      </c>
      <c r="O59">
        <f>(I59*21)/100</f>
      </c>
      <c r="P59" t="s">
        <v>22</v>
      </c>
    </row>
    <row r="60" spans="1:5" ht="12.75">
      <c r="A60" s="35" t="s">
        <v>48</v>
      </c>
      <c r="E60" s="36" t="s">
        <v>45</v>
      </c>
    </row>
    <row r="61" spans="1:5" ht="12.75">
      <c r="A61" s="37" t="s">
        <v>49</v>
      </c>
      <c r="E61" s="38" t="s">
        <v>45</v>
      </c>
    </row>
    <row r="62" spans="1:5" ht="12.75">
      <c r="A62" t="s">
        <v>50</v>
      </c>
      <c r="E62" s="36" t="s">
        <v>45</v>
      </c>
    </row>
    <row r="63" spans="1:16" ht="12.75">
      <c r="A63" s="25" t="s">
        <v>43</v>
      </c>
      <c r="B63" s="29" t="s">
        <v>86</v>
      </c>
      <c r="C63" s="29" t="s">
        <v>87</v>
      </c>
      <c r="D63" s="25" t="s">
        <v>45</v>
      </c>
      <c r="E63" s="30" t="s">
        <v>88</v>
      </c>
      <c r="F63" s="31" t="s">
        <v>61</v>
      </c>
      <c r="G63" s="32">
        <v>1</v>
      </c>
      <c r="H63" s="33">
        <v>0</v>
      </c>
      <c r="I63" s="34">
        <f>ROUND(ROUND(H63,2)*ROUND(G63,3),2)</f>
      </c>
      <c r="O63">
        <f>(I63*21)/100</f>
      </c>
      <c r="P63" t="s">
        <v>22</v>
      </c>
    </row>
    <row r="64" spans="1:5" ht="12.75">
      <c r="A64" s="35" t="s">
        <v>48</v>
      </c>
      <c r="E64" s="36" t="s">
        <v>45</v>
      </c>
    </row>
    <row r="65" spans="1:5" ht="12.75">
      <c r="A65" s="37" t="s">
        <v>49</v>
      </c>
      <c r="E65" s="38" t="s">
        <v>45</v>
      </c>
    </row>
    <row r="66" spans="1:5" ht="12.75">
      <c r="A66" t="s">
        <v>50</v>
      </c>
      <c r="E66" s="36" t="s">
        <v>45</v>
      </c>
    </row>
    <row r="67" spans="1:16" ht="12.75">
      <c r="A67" s="25" t="s">
        <v>43</v>
      </c>
      <c r="B67" s="29" t="s">
        <v>89</v>
      </c>
      <c r="C67" s="29" t="s">
        <v>90</v>
      </c>
      <c r="D67" s="25" t="s">
        <v>45</v>
      </c>
      <c r="E67" s="30" t="s">
        <v>91</v>
      </c>
      <c r="F67" s="31" t="s">
        <v>92</v>
      </c>
      <c r="G67" s="32">
        <v>0.02</v>
      </c>
      <c r="H67" s="33">
        <v>0</v>
      </c>
      <c r="I67" s="34">
        <f>ROUND(ROUND(H67,2)*ROUND(G67,3),2)</f>
      </c>
      <c r="O67">
        <f>(I67*21)/100</f>
      </c>
      <c r="P67" t="s">
        <v>22</v>
      </c>
    </row>
    <row r="68" spans="1:5" ht="12.75">
      <c r="A68" s="35" t="s">
        <v>48</v>
      </c>
      <c r="E68" s="36" t="s">
        <v>45</v>
      </c>
    </row>
    <row r="69" spans="1:5" ht="12.75">
      <c r="A69" s="37" t="s">
        <v>49</v>
      </c>
      <c r="E69" s="38" t="s">
        <v>45</v>
      </c>
    </row>
    <row r="70" spans="1:5" ht="12.75">
      <c r="A70" t="s">
        <v>50</v>
      </c>
      <c r="E70" s="36" t="s">
        <v>45</v>
      </c>
    </row>
    <row r="71" spans="1:18" ht="12.75" customHeight="1">
      <c r="A71" s="6" t="s">
        <v>41</v>
      </c>
      <c r="B71" s="6"/>
      <c r="C71" s="40" t="s">
        <v>58</v>
      </c>
      <c r="D71" s="6"/>
      <c r="E71" s="27" t="s">
        <v>93</v>
      </c>
      <c r="F71" s="6"/>
      <c r="G71" s="6"/>
      <c r="H71" s="6"/>
      <c r="I71" s="41">
        <f>0+Q71</f>
      </c>
      <c r="O71">
        <f>0+R71</f>
      </c>
      <c r="Q71">
        <f>0+I72+I76+I80+I84+I88+I92+I96+I100+I104+I108</f>
      </c>
      <c r="R71">
        <f>0+O72+O76+O80+O84+O88+O92+O96+O100+O104+O108</f>
      </c>
    </row>
    <row r="72" spans="1:16" ht="12.75">
      <c r="A72" s="25" t="s">
        <v>43</v>
      </c>
      <c r="B72" s="29" t="s">
        <v>94</v>
      </c>
      <c r="C72" s="29" t="s">
        <v>95</v>
      </c>
      <c r="D72" s="25" t="s">
        <v>45</v>
      </c>
      <c r="E72" s="30" t="s">
        <v>96</v>
      </c>
      <c r="F72" s="31" t="s">
        <v>61</v>
      </c>
      <c r="G72" s="32">
        <v>1</v>
      </c>
      <c r="H72" s="33">
        <v>0</v>
      </c>
      <c r="I72" s="34">
        <f>ROUND(ROUND(H72,2)*ROUND(G72,3),2)</f>
      </c>
      <c r="O72">
        <f>(I72*21)/100</f>
      </c>
      <c r="P72" t="s">
        <v>22</v>
      </c>
    </row>
    <row r="73" spans="1:5" ht="12.75">
      <c r="A73" s="35" t="s">
        <v>48</v>
      </c>
      <c r="E73" s="36" t="s">
        <v>45</v>
      </c>
    </row>
    <row r="74" spans="1:5" ht="12.75">
      <c r="A74" s="37" t="s">
        <v>49</v>
      </c>
      <c r="E74" s="38" t="s">
        <v>45</v>
      </c>
    </row>
    <row r="75" spans="1:5" ht="12.75">
      <c r="A75" t="s">
        <v>50</v>
      </c>
      <c r="E75" s="36" t="s">
        <v>45</v>
      </c>
    </row>
    <row r="76" spans="1:16" ht="12.75">
      <c r="A76" s="25" t="s">
        <v>43</v>
      </c>
      <c r="B76" s="29" t="s">
        <v>97</v>
      </c>
      <c r="C76" s="29" t="s">
        <v>98</v>
      </c>
      <c r="D76" s="25" t="s">
        <v>45</v>
      </c>
      <c r="E76" s="30" t="s">
        <v>99</v>
      </c>
      <c r="F76" s="31" t="s">
        <v>61</v>
      </c>
      <c r="G76" s="32">
        <v>1</v>
      </c>
      <c r="H76" s="33">
        <v>0</v>
      </c>
      <c r="I76" s="34">
        <f>ROUND(ROUND(H76,2)*ROUND(G76,3),2)</f>
      </c>
      <c r="O76">
        <f>(I76*21)/100</f>
      </c>
      <c r="P76" t="s">
        <v>22</v>
      </c>
    </row>
    <row r="77" spans="1:5" ht="12.75">
      <c r="A77" s="35" t="s">
        <v>48</v>
      </c>
      <c r="E77" s="36" t="s">
        <v>45</v>
      </c>
    </row>
    <row r="78" spans="1:5" ht="12.75">
      <c r="A78" s="37" t="s">
        <v>49</v>
      </c>
      <c r="E78" s="38" t="s">
        <v>45</v>
      </c>
    </row>
    <row r="79" spans="1:5" ht="12.75">
      <c r="A79" t="s">
        <v>50</v>
      </c>
      <c r="E79" s="36" t="s">
        <v>45</v>
      </c>
    </row>
    <row r="80" spans="1:16" ht="12.75">
      <c r="A80" s="25" t="s">
        <v>43</v>
      </c>
      <c r="B80" s="29" t="s">
        <v>100</v>
      </c>
      <c r="C80" s="29" t="s">
        <v>101</v>
      </c>
      <c r="D80" s="25" t="s">
        <v>45</v>
      </c>
      <c r="E80" s="30" t="s">
        <v>102</v>
      </c>
      <c r="F80" s="31" t="s">
        <v>61</v>
      </c>
      <c r="G80" s="32">
        <v>1</v>
      </c>
      <c r="H80" s="33">
        <v>0</v>
      </c>
      <c r="I80" s="34">
        <f>ROUND(ROUND(H80,2)*ROUND(G80,3),2)</f>
      </c>
      <c r="O80">
        <f>(I80*21)/100</f>
      </c>
      <c r="P80" t="s">
        <v>22</v>
      </c>
    </row>
    <row r="81" spans="1:5" ht="12.75">
      <c r="A81" s="35" t="s">
        <v>48</v>
      </c>
      <c r="E81" s="36" t="s">
        <v>45</v>
      </c>
    </row>
    <row r="82" spans="1:5" ht="12.75">
      <c r="A82" s="37" t="s">
        <v>49</v>
      </c>
      <c r="E82" s="38" t="s">
        <v>45</v>
      </c>
    </row>
    <row r="83" spans="1:5" ht="12.75">
      <c r="A83" t="s">
        <v>50</v>
      </c>
      <c r="E83" s="36" t="s">
        <v>45</v>
      </c>
    </row>
    <row r="84" spans="1:16" ht="12.75">
      <c r="A84" s="25" t="s">
        <v>43</v>
      </c>
      <c r="B84" s="29" t="s">
        <v>103</v>
      </c>
      <c r="C84" s="29" t="s">
        <v>104</v>
      </c>
      <c r="D84" s="25" t="s">
        <v>45</v>
      </c>
      <c r="E84" s="30" t="s">
        <v>105</v>
      </c>
      <c r="F84" s="31" t="s">
        <v>61</v>
      </c>
      <c r="G84" s="32">
        <v>1</v>
      </c>
      <c r="H84" s="33">
        <v>0</v>
      </c>
      <c r="I84" s="34">
        <f>ROUND(ROUND(H84,2)*ROUND(G84,3),2)</f>
      </c>
      <c r="O84">
        <f>(I84*21)/100</f>
      </c>
      <c r="P84" t="s">
        <v>22</v>
      </c>
    </row>
    <row r="85" spans="1:5" ht="12.75">
      <c r="A85" s="35" t="s">
        <v>48</v>
      </c>
      <c r="E85" s="36" t="s">
        <v>45</v>
      </c>
    </row>
    <row r="86" spans="1:5" ht="12.75">
      <c r="A86" s="37" t="s">
        <v>49</v>
      </c>
      <c r="E86" s="38" t="s">
        <v>45</v>
      </c>
    </row>
    <row r="87" spans="1:5" ht="12.75">
      <c r="A87" t="s">
        <v>50</v>
      </c>
      <c r="E87" s="36" t="s">
        <v>45</v>
      </c>
    </row>
    <row r="88" spans="1:16" ht="25.5">
      <c r="A88" s="25" t="s">
        <v>43</v>
      </c>
      <c r="B88" s="29" t="s">
        <v>106</v>
      </c>
      <c r="C88" s="29" t="s">
        <v>107</v>
      </c>
      <c r="D88" s="25" t="s">
        <v>45</v>
      </c>
      <c r="E88" s="30" t="s">
        <v>108</v>
      </c>
      <c r="F88" s="31" t="s">
        <v>76</v>
      </c>
      <c r="G88" s="32">
        <v>5</v>
      </c>
      <c r="H88" s="33">
        <v>0</v>
      </c>
      <c r="I88" s="34">
        <f>ROUND(ROUND(H88,2)*ROUND(G88,3),2)</f>
      </c>
      <c r="O88">
        <f>(I88*21)/100</f>
      </c>
      <c r="P88" t="s">
        <v>22</v>
      </c>
    </row>
    <row r="89" spans="1:5" ht="12.75">
      <c r="A89" s="35" t="s">
        <v>48</v>
      </c>
      <c r="E89" s="36" t="s">
        <v>45</v>
      </c>
    </row>
    <row r="90" spans="1:5" ht="12.75">
      <c r="A90" s="37" t="s">
        <v>49</v>
      </c>
      <c r="E90" s="38" t="s">
        <v>45</v>
      </c>
    </row>
    <row r="91" spans="1:5" ht="12.75">
      <c r="A91" t="s">
        <v>50</v>
      </c>
      <c r="E91" s="36" t="s">
        <v>45</v>
      </c>
    </row>
    <row r="92" spans="1:16" ht="12.75">
      <c r="A92" s="25" t="s">
        <v>43</v>
      </c>
      <c r="B92" s="29" t="s">
        <v>109</v>
      </c>
      <c r="C92" s="29" t="s">
        <v>110</v>
      </c>
      <c r="D92" s="25" t="s">
        <v>45</v>
      </c>
      <c r="E92" s="30" t="s">
        <v>111</v>
      </c>
      <c r="F92" s="31" t="s">
        <v>76</v>
      </c>
      <c r="G92" s="32">
        <v>8.5</v>
      </c>
      <c r="H92" s="33">
        <v>0</v>
      </c>
      <c r="I92" s="34">
        <f>ROUND(ROUND(H92,2)*ROUND(G92,3),2)</f>
      </c>
      <c r="O92">
        <f>(I92*21)/100</f>
      </c>
      <c r="P92" t="s">
        <v>22</v>
      </c>
    </row>
    <row r="93" spans="1:5" ht="12.75">
      <c r="A93" s="35" t="s">
        <v>48</v>
      </c>
      <c r="E93" s="36" t="s">
        <v>45</v>
      </c>
    </row>
    <row r="94" spans="1:5" ht="12.75">
      <c r="A94" s="37" t="s">
        <v>49</v>
      </c>
      <c r="E94" s="38" t="s">
        <v>45</v>
      </c>
    </row>
    <row r="95" spans="1:5" ht="12.75">
      <c r="A95" t="s">
        <v>50</v>
      </c>
      <c r="E95" s="36" t="s">
        <v>45</v>
      </c>
    </row>
    <row r="96" spans="1:16" ht="12.75">
      <c r="A96" s="25" t="s">
        <v>43</v>
      </c>
      <c r="B96" s="29" t="s">
        <v>112</v>
      </c>
      <c r="C96" s="29" t="s">
        <v>113</v>
      </c>
      <c r="D96" s="25" t="s">
        <v>45</v>
      </c>
      <c r="E96" s="30" t="s">
        <v>114</v>
      </c>
      <c r="F96" s="31" t="s">
        <v>76</v>
      </c>
      <c r="G96" s="32">
        <v>5</v>
      </c>
      <c r="H96" s="33">
        <v>0</v>
      </c>
      <c r="I96" s="34">
        <f>ROUND(ROUND(H96,2)*ROUND(G96,3),2)</f>
      </c>
      <c r="O96">
        <f>(I96*21)/100</f>
      </c>
      <c r="P96" t="s">
        <v>22</v>
      </c>
    </row>
    <row r="97" spans="1:5" ht="12.75">
      <c r="A97" s="35" t="s">
        <v>48</v>
      </c>
      <c r="E97" s="36" t="s">
        <v>45</v>
      </c>
    </row>
    <row r="98" spans="1:5" ht="12.75">
      <c r="A98" s="37" t="s">
        <v>49</v>
      </c>
      <c r="E98" s="38" t="s">
        <v>45</v>
      </c>
    </row>
    <row r="99" spans="1:5" ht="12.75">
      <c r="A99" t="s">
        <v>50</v>
      </c>
      <c r="E99" s="36" t="s">
        <v>45</v>
      </c>
    </row>
    <row r="100" spans="1:16" ht="25.5">
      <c r="A100" s="25" t="s">
        <v>43</v>
      </c>
      <c r="B100" s="29" t="s">
        <v>115</v>
      </c>
      <c r="C100" s="29" t="s">
        <v>116</v>
      </c>
      <c r="D100" s="25" t="s">
        <v>45</v>
      </c>
      <c r="E100" s="30" t="s">
        <v>117</v>
      </c>
      <c r="F100" s="31" t="s">
        <v>118</v>
      </c>
      <c r="G100" s="32">
        <v>1</v>
      </c>
      <c r="H100" s="33">
        <v>0</v>
      </c>
      <c r="I100" s="34">
        <f>ROUND(ROUND(H100,2)*ROUND(G100,3),2)</f>
      </c>
      <c r="O100">
        <f>(I100*21)/100</f>
      </c>
      <c r="P100" t="s">
        <v>22</v>
      </c>
    </row>
    <row r="101" spans="1:5" ht="12.75">
      <c r="A101" s="35" t="s">
        <v>48</v>
      </c>
      <c r="E101" s="36" t="s">
        <v>45</v>
      </c>
    </row>
    <row r="102" spans="1:5" ht="12.75">
      <c r="A102" s="37" t="s">
        <v>49</v>
      </c>
      <c r="E102" s="38" t="s">
        <v>45</v>
      </c>
    </row>
    <row r="103" spans="1:5" ht="12.75">
      <c r="A103" t="s">
        <v>50</v>
      </c>
      <c r="E103" s="36" t="s">
        <v>45</v>
      </c>
    </row>
    <row r="104" spans="1:16" ht="25.5">
      <c r="A104" s="25" t="s">
        <v>43</v>
      </c>
      <c r="B104" s="29" t="s">
        <v>40</v>
      </c>
      <c r="C104" s="29" t="s">
        <v>119</v>
      </c>
      <c r="D104" s="25" t="s">
        <v>45</v>
      </c>
      <c r="E104" s="30" t="s">
        <v>120</v>
      </c>
      <c r="F104" s="31" t="s">
        <v>61</v>
      </c>
      <c r="G104" s="32">
        <v>1</v>
      </c>
      <c r="H104" s="33">
        <v>0</v>
      </c>
      <c r="I104" s="34">
        <f>ROUND(ROUND(H104,2)*ROUND(G104,3),2)</f>
      </c>
      <c r="O104">
        <f>(I104*21)/100</f>
      </c>
      <c r="P104" t="s">
        <v>22</v>
      </c>
    </row>
    <row r="105" spans="1:5" ht="12.75">
      <c r="A105" s="35" t="s">
        <v>48</v>
      </c>
      <c r="E105" s="36" t="s">
        <v>45</v>
      </c>
    </row>
    <row r="106" spans="1:5" ht="12.75">
      <c r="A106" s="37" t="s">
        <v>49</v>
      </c>
      <c r="E106" s="38" t="s">
        <v>45</v>
      </c>
    </row>
    <row r="107" spans="1:5" ht="12.75">
      <c r="A107" t="s">
        <v>50</v>
      </c>
      <c r="E107" s="36" t="s">
        <v>45</v>
      </c>
    </row>
    <row r="108" spans="1:16" ht="12.75">
      <c r="A108" s="25" t="s">
        <v>43</v>
      </c>
      <c r="B108" s="29" t="s">
        <v>121</v>
      </c>
      <c r="C108" s="29" t="s">
        <v>122</v>
      </c>
      <c r="D108" s="25" t="s">
        <v>45</v>
      </c>
      <c r="E108" s="30" t="s">
        <v>123</v>
      </c>
      <c r="F108" s="31" t="s">
        <v>76</v>
      </c>
      <c r="G108" s="32">
        <v>8.5</v>
      </c>
      <c r="H108" s="33">
        <v>0</v>
      </c>
      <c r="I108" s="34">
        <f>ROUND(ROUND(H108,2)*ROUND(G108,3),2)</f>
      </c>
      <c r="O108">
        <f>(I108*21)/100</f>
      </c>
      <c r="P108" t="s">
        <v>22</v>
      </c>
    </row>
    <row r="109" spans="1:5" ht="12.75">
      <c r="A109" s="35" t="s">
        <v>48</v>
      </c>
      <c r="E109" s="36" t="s">
        <v>45</v>
      </c>
    </row>
    <row r="110" spans="1:5" ht="12.75">
      <c r="A110" s="37" t="s">
        <v>49</v>
      </c>
      <c r="E110" s="38" t="s">
        <v>45</v>
      </c>
    </row>
    <row r="111" spans="1:5" ht="12.75">
      <c r="A111" t="s">
        <v>50</v>
      </c>
      <c r="E111" s="36" t="s">
        <v>45</v>
      </c>
    </row>
    <row r="112" spans="1:18" ht="12.75" customHeight="1">
      <c r="A112" s="6" t="s">
        <v>41</v>
      </c>
      <c r="B112" s="6"/>
      <c r="C112" s="40" t="s">
        <v>124</v>
      </c>
      <c r="D112" s="6"/>
      <c r="E112" s="27" t="s">
        <v>125</v>
      </c>
      <c r="F112" s="6"/>
      <c r="G112" s="6"/>
      <c r="H112" s="6"/>
      <c r="I112" s="41">
        <f>0+Q112</f>
      </c>
      <c r="O112">
        <f>0+R112</f>
      </c>
      <c r="Q112">
        <f>0+I113</f>
      </c>
      <c r="R112">
        <f>0+O113</f>
      </c>
    </row>
    <row r="113" spans="1:16" ht="12.75">
      <c r="A113" s="25" t="s">
        <v>43</v>
      </c>
      <c r="B113" s="29" t="s">
        <v>126</v>
      </c>
      <c r="C113" s="29" t="s">
        <v>127</v>
      </c>
      <c r="D113" s="25" t="s">
        <v>45</v>
      </c>
      <c r="E113" s="30" t="s">
        <v>128</v>
      </c>
      <c r="F113" s="31" t="s">
        <v>92</v>
      </c>
      <c r="G113" s="32">
        <v>54.52</v>
      </c>
      <c r="H113" s="33">
        <v>0</v>
      </c>
      <c r="I113" s="34">
        <f>ROUND(ROUND(H113,2)*ROUND(G113,3),2)</f>
      </c>
      <c r="O113">
        <f>(I113*21)/100</f>
      </c>
      <c r="P113" t="s">
        <v>22</v>
      </c>
    </row>
    <row r="114" spans="1:5" ht="12.75">
      <c r="A114" s="35" t="s">
        <v>48</v>
      </c>
      <c r="E114" s="36" t="s">
        <v>45</v>
      </c>
    </row>
    <row r="115" spans="1:5" ht="12.75">
      <c r="A115" s="37" t="s">
        <v>49</v>
      </c>
      <c r="E115" s="38" t="s">
        <v>45</v>
      </c>
    </row>
    <row r="116" spans="1:5" ht="12.75">
      <c r="A116" t="s">
        <v>50</v>
      </c>
      <c r="E116" s="36" t="s">
        <v>45</v>
      </c>
    </row>
  </sheetData>
  <sheetProtection password="F57F"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0+O8+O29+O42+O47+O76+O81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130</v>
      </c>
      <c r="I3" s="42">
        <f>0+I8+I29+I42+I47+I76+I81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130</v>
      </c>
      <c r="D4" s="6"/>
      <c r="E4" s="18" t="s">
        <v>131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28</v>
      </c>
      <c r="D5" s="15" t="s">
        <v>29</v>
      </c>
      <c r="E5" s="15" t="s">
        <v>30</v>
      </c>
      <c r="F5" s="15" t="s">
        <v>32</v>
      </c>
      <c r="G5" s="15" t="s">
        <v>34</v>
      </c>
      <c r="H5" s="15" t="s">
        <v>36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37</v>
      </c>
      <c r="I6" s="15" t="s">
        <v>39</v>
      </c>
    </row>
    <row r="7" spans="1:9" ht="12.75" customHeight="1">
      <c r="A7" s="15" t="s">
        <v>26</v>
      </c>
      <c r="B7" s="15" t="s">
        <v>14</v>
      </c>
      <c r="C7" s="15" t="s">
        <v>22</v>
      </c>
      <c r="D7" s="15" t="s">
        <v>21</v>
      </c>
      <c r="E7" s="15" t="s">
        <v>31</v>
      </c>
      <c r="F7" s="15" t="s">
        <v>33</v>
      </c>
      <c r="G7" s="15" t="s">
        <v>35</v>
      </c>
      <c r="H7" s="15" t="s">
        <v>38</v>
      </c>
      <c r="I7" s="15" t="s">
        <v>40</v>
      </c>
    </row>
    <row r="8" spans="1:18" ht="12.75" customHeight="1">
      <c r="A8" s="19" t="s">
        <v>41</v>
      </c>
      <c r="B8" s="19"/>
      <c r="C8" s="26" t="s">
        <v>14</v>
      </c>
      <c r="D8" s="19"/>
      <c r="E8" s="27" t="s">
        <v>42</v>
      </c>
      <c r="F8" s="19"/>
      <c r="G8" s="19"/>
      <c r="H8" s="19"/>
      <c r="I8" s="28">
        <f>0+Q8</f>
      </c>
      <c r="O8">
        <f>0+R8</f>
      </c>
      <c r="Q8">
        <f>0+I9+I13+I17+I21+I25</f>
      </c>
      <c r="R8">
        <f>0+O9+O13+O17+O21+O25</f>
      </c>
    </row>
    <row r="9" spans="1:16" ht="12.75">
      <c r="A9" s="25" t="s">
        <v>43</v>
      </c>
      <c r="B9" s="29" t="s">
        <v>14</v>
      </c>
      <c r="C9" s="29" t="s">
        <v>132</v>
      </c>
      <c r="D9" s="25" t="s">
        <v>45</v>
      </c>
      <c r="E9" s="30" t="s">
        <v>133</v>
      </c>
      <c r="F9" s="31" t="s">
        <v>134</v>
      </c>
      <c r="G9" s="32">
        <v>500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12.75">
      <c r="A10" s="35" t="s">
        <v>48</v>
      </c>
      <c r="E10" s="36" t="s">
        <v>45</v>
      </c>
    </row>
    <row r="11" spans="1:5" ht="12.75">
      <c r="A11" s="37" t="s">
        <v>49</v>
      </c>
      <c r="E11" s="38" t="s">
        <v>45</v>
      </c>
    </row>
    <row r="12" spans="1:5" ht="12.75">
      <c r="A12" t="s">
        <v>50</v>
      </c>
      <c r="E12" s="36" t="s">
        <v>45</v>
      </c>
    </row>
    <row r="13" spans="1:16" ht="12.75">
      <c r="A13" s="25" t="s">
        <v>43</v>
      </c>
      <c r="B13" s="29" t="s">
        <v>21</v>
      </c>
      <c r="C13" s="29" t="s">
        <v>135</v>
      </c>
      <c r="D13" s="25" t="s">
        <v>45</v>
      </c>
      <c r="E13" s="30" t="s">
        <v>136</v>
      </c>
      <c r="F13" s="31" t="s">
        <v>47</v>
      </c>
      <c r="G13" s="32">
        <v>332.99</v>
      </c>
      <c r="H13" s="33">
        <v>0</v>
      </c>
      <c r="I13" s="34">
        <f>ROUND(ROUND(H13,2)*ROUND(G13,3),2)</f>
      </c>
      <c r="O13">
        <f>(I13*21)/100</f>
      </c>
      <c r="P13" t="s">
        <v>22</v>
      </c>
    </row>
    <row r="14" spans="1:5" ht="12.75">
      <c r="A14" s="35" t="s">
        <v>48</v>
      </c>
      <c r="E14" s="36" t="s">
        <v>45</v>
      </c>
    </row>
    <row r="15" spans="1:5" ht="12.75">
      <c r="A15" s="37" t="s">
        <v>49</v>
      </c>
      <c r="E15" s="38" t="s">
        <v>45</v>
      </c>
    </row>
    <row r="16" spans="1:5" ht="12.75">
      <c r="A16" t="s">
        <v>50</v>
      </c>
      <c r="E16" s="36" t="s">
        <v>45</v>
      </c>
    </row>
    <row r="17" spans="1:16" ht="25.5">
      <c r="A17" s="25" t="s">
        <v>43</v>
      </c>
      <c r="B17" s="29" t="s">
        <v>22</v>
      </c>
      <c r="C17" s="29" t="s">
        <v>44</v>
      </c>
      <c r="D17" s="25" t="s">
        <v>45</v>
      </c>
      <c r="E17" s="30" t="s">
        <v>46</v>
      </c>
      <c r="F17" s="31" t="s">
        <v>47</v>
      </c>
      <c r="G17" s="32">
        <v>260.82</v>
      </c>
      <c r="H17" s="33">
        <v>0</v>
      </c>
      <c r="I17" s="34">
        <f>ROUND(ROUND(H17,2)*ROUND(G17,3),2)</f>
      </c>
      <c r="O17">
        <f>(I17*21)/100</f>
      </c>
      <c r="P17" t="s">
        <v>22</v>
      </c>
    </row>
    <row r="18" spans="1:5" ht="12.75">
      <c r="A18" s="35" t="s">
        <v>48</v>
      </c>
      <c r="E18" s="36" t="s">
        <v>45</v>
      </c>
    </row>
    <row r="19" spans="1:5" ht="12.75">
      <c r="A19" s="37" t="s">
        <v>49</v>
      </c>
      <c r="E19" s="38" t="s">
        <v>45</v>
      </c>
    </row>
    <row r="20" spans="1:5" ht="12.75">
      <c r="A20" t="s">
        <v>50</v>
      </c>
      <c r="E20" s="36" t="s">
        <v>45</v>
      </c>
    </row>
    <row r="21" spans="1:16" ht="12.75">
      <c r="A21" s="25" t="s">
        <v>43</v>
      </c>
      <c r="B21" s="29" t="s">
        <v>33</v>
      </c>
      <c r="C21" s="29" t="s">
        <v>51</v>
      </c>
      <c r="D21" s="25" t="s">
        <v>45</v>
      </c>
      <c r="E21" s="30" t="s">
        <v>52</v>
      </c>
      <c r="F21" s="31" t="s">
        <v>47</v>
      </c>
      <c r="G21" s="32">
        <v>415.59</v>
      </c>
      <c r="H21" s="33">
        <v>0</v>
      </c>
      <c r="I21" s="34">
        <f>ROUND(ROUND(H21,2)*ROUND(G21,3),2)</f>
      </c>
      <c r="O21">
        <f>(I21*21)/100</f>
      </c>
      <c r="P21" t="s">
        <v>22</v>
      </c>
    </row>
    <row r="22" spans="1:5" ht="12.75">
      <c r="A22" s="35" t="s">
        <v>48</v>
      </c>
      <c r="E22" s="36" t="s">
        <v>45</v>
      </c>
    </row>
    <row r="23" spans="1:5" ht="12.75">
      <c r="A23" s="37" t="s">
        <v>49</v>
      </c>
      <c r="E23" s="38" t="s">
        <v>45</v>
      </c>
    </row>
    <row r="24" spans="1:5" ht="12.75">
      <c r="A24" t="s">
        <v>50</v>
      </c>
      <c r="E24" s="36" t="s">
        <v>45</v>
      </c>
    </row>
    <row r="25" spans="1:16" ht="12.75">
      <c r="A25" s="25" t="s">
        <v>43</v>
      </c>
      <c r="B25" s="29" t="s">
        <v>31</v>
      </c>
      <c r="C25" s="29" t="s">
        <v>53</v>
      </c>
      <c r="D25" s="25" t="s">
        <v>45</v>
      </c>
      <c r="E25" s="30" t="s">
        <v>54</v>
      </c>
      <c r="F25" s="31" t="s">
        <v>47</v>
      </c>
      <c r="G25" s="32">
        <v>65.835</v>
      </c>
      <c r="H25" s="33">
        <v>0</v>
      </c>
      <c r="I25" s="34">
        <f>ROUND(ROUND(H25,2)*ROUND(G25,3),2)</f>
      </c>
      <c r="O25">
        <f>(I25*21)/100</f>
      </c>
      <c r="P25" t="s">
        <v>22</v>
      </c>
    </row>
    <row r="26" spans="1:5" ht="12.75">
      <c r="A26" s="35" t="s">
        <v>48</v>
      </c>
      <c r="E26" s="36" t="s">
        <v>45</v>
      </c>
    </row>
    <row r="27" spans="1:5" ht="12.75">
      <c r="A27" s="37" t="s">
        <v>49</v>
      </c>
      <c r="E27" s="38" t="s">
        <v>45</v>
      </c>
    </row>
    <row r="28" spans="1:5" ht="12.75">
      <c r="A28" t="s">
        <v>50</v>
      </c>
      <c r="E28" s="36" t="s">
        <v>45</v>
      </c>
    </row>
    <row r="29" spans="1:18" ht="12.75" customHeight="1">
      <c r="A29" s="6" t="s">
        <v>41</v>
      </c>
      <c r="B29" s="6"/>
      <c r="C29" s="40" t="s">
        <v>22</v>
      </c>
      <c r="D29" s="6"/>
      <c r="E29" s="27" t="s">
        <v>137</v>
      </c>
      <c r="F29" s="6"/>
      <c r="G29" s="6"/>
      <c r="H29" s="6"/>
      <c r="I29" s="41">
        <f>0+Q29</f>
      </c>
      <c r="O29">
        <f>0+R29</f>
      </c>
      <c r="Q29">
        <f>0+I30+I34+I38</f>
      </c>
      <c r="R29">
        <f>0+O30+O34+O38</f>
      </c>
    </row>
    <row r="30" spans="1:16" ht="25.5">
      <c r="A30" s="25" t="s">
        <v>43</v>
      </c>
      <c r="B30" s="29" t="s">
        <v>35</v>
      </c>
      <c r="C30" s="29" t="s">
        <v>138</v>
      </c>
      <c r="D30" s="25" t="s">
        <v>45</v>
      </c>
      <c r="E30" s="30" t="s">
        <v>139</v>
      </c>
      <c r="F30" s="31" t="s">
        <v>47</v>
      </c>
      <c r="G30" s="32">
        <v>4.77</v>
      </c>
      <c r="H30" s="33">
        <v>0</v>
      </c>
      <c r="I30" s="34">
        <f>ROUND(ROUND(H30,2)*ROUND(G30,3),2)</f>
      </c>
      <c r="O30">
        <f>(I30*21)/100</f>
      </c>
      <c r="P30" t="s">
        <v>22</v>
      </c>
    </row>
    <row r="31" spans="1:5" ht="12.75">
      <c r="A31" s="35" t="s">
        <v>48</v>
      </c>
      <c r="E31" s="36" t="s">
        <v>45</v>
      </c>
    </row>
    <row r="32" spans="1:5" ht="12.75">
      <c r="A32" s="37" t="s">
        <v>49</v>
      </c>
      <c r="E32" s="38" t="s">
        <v>45</v>
      </c>
    </row>
    <row r="33" spans="1:5" ht="12.75">
      <c r="A33" t="s">
        <v>50</v>
      </c>
      <c r="E33" s="36" t="s">
        <v>45</v>
      </c>
    </row>
    <row r="34" spans="1:16" ht="12.75">
      <c r="A34" s="25" t="s">
        <v>43</v>
      </c>
      <c r="B34" s="29" t="s">
        <v>66</v>
      </c>
      <c r="C34" s="29" t="s">
        <v>140</v>
      </c>
      <c r="D34" s="25" t="s">
        <v>45</v>
      </c>
      <c r="E34" s="30" t="s">
        <v>141</v>
      </c>
      <c r="F34" s="31" t="s">
        <v>118</v>
      </c>
      <c r="G34" s="32">
        <v>1</v>
      </c>
      <c r="H34" s="33">
        <v>0</v>
      </c>
      <c r="I34" s="34">
        <f>ROUND(ROUND(H34,2)*ROUND(G34,3),2)</f>
      </c>
      <c r="O34">
        <f>(I34*21)/100</f>
      </c>
      <c r="P34" t="s">
        <v>22</v>
      </c>
    </row>
    <row r="35" spans="1:5" ht="12.75">
      <c r="A35" s="35" t="s">
        <v>48</v>
      </c>
      <c r="E35" s="36" t="s">
        <v>45</v>
      </c>
    </row>
    <row r="36" spans="1:5" ht="12.75">
      <c r="A36" s="37" t="s">
        <v>49</v>
      </c>
      <c r="E36" s="38" t="s">
        <v>45</v>
      </c>
    </row>
    <row r="37" spans="1:5" ht="12.75">
      <c r="A37" t="s">
        <v>50</v>
      </c>
      <c r="E37" s="36" t="s">
        <v>45</v>
      </c>
    </row>
    <row r="38" spans="1:16" ht="25.5">
      <c r="A38" s="25" t="s">
        <v>43</v>
      </c>
      <c r="B38" s="29" t="s">
        <v>58</v>
      </c>
      <c r="C38" s="29" t="s">
        <v>142</v>
      </c>
      <c r="D38" s="25" t="s">
        <v>45</v>
      </c>
      <c r="E38" s="30" t="s">
        <v>143</v>
      </c>
      <c r="F38" s="31" t="s">
        <v>118</v>
      </c>
      <c r="G38" s="32">
        <v>1</v>
      </c>
      <c r="H38" s="33">
        <v>0</v>
      </c>
      <c r="I38" s="34">
        <f>ROUND(ROUND(H38,2)*ROUND(G38,3),2)</f>
      </c>
      <c r="O38">
        <f>(I38*21)/100</f>
      </c>
      <c r="P38" t="s">
        <v>22</v>
      </c>
    </row>
    <row r="39" spans="1:5" ht="12.75">
      <c r="A39" s="35" t="s">
        <v>48</v>
      </c>
      <c r="E39" s="36" t="s">
        <v>45</v>
      </c>
    </row>
    <row r="40" spans="1:5" ht="12.75">
      <c r="A40" s="37" t="s">
        <v>49</v>
      </c>
      <c r="E40" s="38" t="s">
        <v>45</v>
      </c>
    </row>
    <row r="41" spans="1:5" ht="12.75">
      <c r="A41" t="s">
        <v>50</v>
      </c>
      <c r="E41" s="36" t="s">
        <v>45</v>
      </c>
    </row>
    <row r="42" spans="1:18" ht="12.75" customHeight="1">
      <c r="A42" s="6" t="s">
        <v>41</v>
      </c>
      <c r="B42" s="6"/>
      <c r="C42" s="40" t="s">
        <v>31</v>
      </c>
      <c r="D42" s="6"/>
      <c r="E42" s="27" t="s">
        <v>55</v>
      </c>
      <c r="F42" s="6"/>
      <c r="G42" s="6"/>
      <c r="H42" s="6"/>
      <c r="I42" s="41">
        <f>0+Q42</f>
      </c>
      <c r="O42">
        <f>0+R42</f>
      </c>
      <c r="Q42">
        <f>0+I43</f>
      </c>
      <c r="R42">
        <f>0+O43</f>
      </c>
    </row>
    <row r="43" spans="1:16" ht="12.75">
      <c r="A43" s="25" t="s">
        <v>43</v>
      </c>
      <c r="B43" s="29" t="s">
        <v>38</v>
      </c>
      <c r="C43" s="29" t="s">
        <v>56</v>
      </c>
      <c r="D43" s="25" t="s">
        <v>45</v>
      </c>
      <c r="E43" s="30" t="s">
        <v>57</v>
      </c>
      <c r="F43" s="31" t="s">
        <v>47</v>
      </c>
      <c r="G43" s="32">
        <v>21.74</v>
      </c>
      <c r="H43" s="33">
        <v>0</v>
      </c>
      <c r="I43" s="34">
        <f>ROUND(ROUND(H43,2)*ROUND(G43,3),2)</f>
      </c>
      <c r="O43">
        <f>(I43*21)/100</f>
      </c>
      <c r="P43" t="s">
        <v>22</v>
      </c>
    </row>
    <row r="44" spans="1:5" ht="12.75">
      <c r="A44" s="35" t="s">
        <v>48</v>
      </c>
      <c r="E44" s="36" t="s">
        <v>45</v>
      </c>
    </row>
    <row r="45" spans="1:5" ht="12.75">
      <c r="A45" s="37" t="s">
        <v>49</v>
      </c>
      <c r="E45" s="38" t="s">
        <v>45</v>
      </c>
    </row>
    <row r="46" spans="1:5" ht="12.75">
      <c r="A46" t="s">
        <v>50</v>
      </c>
      <c r="E46" s="36" t="s">
        <v>45</v>
      </c>
    </row>
    <row r="47" spans="1:18" ht="12.75" customHeight="1">
      <c r="A47" s="6" t="s">
        <v>41</v>
      </c>
      <c r="B47" s="6"/>
      <c r="C47" s="40" t="s">
        <v>58</v>
      </c>
      <c r="D47" s="6"/>
      <c r="E47" s="27" t="s">
        <v>93</v>
      </c>
      <c r="F47" s="6"/>
      <c r="G47" s="6"/>
      <c r="H47" s="6"/>
      <c r="I47" s="41">
        <f>0+Q47</f>
      </c>
      <c r="O47">
        <f>0+R47</f>
      </c>
      <c r="Q47">
        <f>0+I48+I52+I56+I60+I64+I68+I72</f>
      </c>
      <c r="R47">
        <f>0+O48+O52+O56+O60+O64+O68+O72</f>
      </c>
    </row>
    <row r="48" spans="1:16" ht="12.75">
      <c r="A48" s="25" t="s">
        <v>43</v>
      </c>
      <c r="B48" s="29" t="s">
        <v>97</v>
      </c>
      <c r="C48" s="29" t="s">
        <v>144</v>
      </c>
      <c r="D48" s="25" t="s">
        <v>45</v>
      </c>
      <c r="E48" s="30" t="s">
        <v>145</v>
      </c>
      <c r="F48" s="31" t="s">
        <v>76</v>
      </c>
      <c r="G48" s="32">
        <v>87</v>
      </c>
      <c r="H48" s="33">
        <v>0</v>
      </c>
      <c r="I48" s="34">
        <f>ROUND(ROUND(H48,2)*ROUND(G48,3),2)</f>
      </c>
      <c r="O48">
        <f>(I48*21)/100</f>
      </c>
      <c r="P48" t="s">
        <v>22</v>
      </c>
    </row>
    <row r="49" spans="1:5" ht="12.75">
      <c r="A49" s="35" t="s">
        <v>48</v>
      </c>
      <c r="E49" s="36" t="s">
        <v>45</v>
      </c>
    </row>
    <row r="50" spans="1:5" ht="12.75">
      <c r="A50" s="37" t="s">
        <v>49</v>
      </c>
      <c r="E50" s="38" t="s">
        <v>45</v>
      </c>
    </row>
    <row r="51" spans="1:5" ht="12.75">
      <c r="A51" t="s">
        <v>50</v>
      </c>
      <c r="E51" s="36" t="s">
        <v>45</v>
      </c>
    </row>
    <row r="52" spans="1:16" ht="12.75">
      <c r="A52" s="25" t="s">
        <v>43</v>
      </c>
      <c r="B52" s="29" t="s">
        <v>94</v>
      </c>
      <c r="C52" s="29" t="s">
        <v>146</v>
      </c>
      <c r="D52" s="25" t="s">
        <v>45</v>
      </c>
      <c r="E52" s="30" t="s">
        <v>147</v>
      </c>
      <c r="F52" s="31" t="s">
        <v>76</v>
      </c>
      <c r="G52" s="32">
        <v>79</v>
      </c>
      <c r="H52" s="33">
        <v>0</v>
      </c>
      <c r="I52" s="34">
        <f>ROUND(ROUND(H52,2)*ROUND(G52,3),2)</f>
      </c>
      <c r="O52">
        <f>(I52*21)/100</f>
      </c>
      <c r="P52" t="s">
        <v>22</v>
      </c>
    </row>
    <row r="53" spans="1:5" ht="12.75">
      <c r="A53" s="35" t="s">
        <v>48</v>
      </c>
      <c r="E53" s="36" t="s">
        <v>45</v>
      </c>
    </row>
    <row r="54" spans="1:5" ht="12.75">
      <c r="A54" s="37" t="s">
        <v>49</v>
      </c>
      <c r="E54" s="38" t="s">
        <v>45</v>
      </c>
    </row>
    <row r="55" spans="1:5" ht="12.75">
      <c r="A55" t="s">
        <v>50</v>
      </c>
      <c r="E55" s="36" t="s">
        <v>45</v>
      </c>
    </row>
    <row r="56" spans="1:16" ht="12.75">
      <c r="A56" s="25" t="s">
        <v>43</v>
      </c>
      <c r="B56" s="29" t="s">
        <v>106</v>
      </c>
      <c r="C56" s="29" t="s">
        <v>148</v>
      </c>
      <c r="D56" s="25" t="s">
        <v>45</v>
      </c>
      <c r="E56" s="30" t="s">
        <v>149</v>
      </c>
      <c r="F56" s="31" t="s">
        <v>76</v>
      </c>
      <c r="G56" s="32">
        <v>82</v>
      </c>
      <c r="H56" s="33">
        <v>0</v>
      </c>
      <c r="I56" s="34">
        <f>ROUND(ROUND(H56,2)*ROUND(G56,3),2)</f>
      </c>
      <c r="O56">
        <f>(I56*21)/100</f>
      </c>
      <c r="P56" t="s">
        <v>22</v>
      </c>
    </row>
    <row r="57" spans="1:5" ht="12.75">
      <c r="A57" s="35" t="s">
        <v>48</v>
      </c>
      <c r="E57" s="36" t="s">
        <v>45</v>
      </c>
    </row>
    <row r="58" spans="1:5" ht="12.75">
      <c r="A58" s="37" t="s">
        <v>49</v>
      </c>
      <c r="E58" s="38" t="s">
        <v>45</v>
      </c>
    </row>
    <row r="59" spans="1:5" ht="12.75">
      <c r="A59" t="s">
        <v>50</v>
      </c>
      <c r="E59" s="36" t="s">
        <v>45</v>
      </c>
    </row>
    <row r="60" spans="1:16" ht="12.75">
      <c r="A60" s="25" t="s">
        <v>43</v>
      </c>
      <c r="B60" s="29" t="s">
        <v>112</v>
      </c>
      <c r="C60" s="29" t="s">
        <v>150</v>
      </c>
      <c r="D60" s="25" t="s">
        <v>45</v>
      </c>
      <c r="E60" s="30" t="s">
        <v>151</v>
      </c>
      <c r="F60" s="31" t="s">
        <v>76</v>
      </c>
      <c r="G60" s="32">
        <v>79</v>
      </c>
      <c r="H60" s="33">
        <v>0</v>
      </c>
      <c r="I60" s="34">
        <f>ROUND(ROUND(H60,2)*ROUND(G60,3),2)</f>
      </c>
      <c r="O60">
        <f>(I60*21)/100</f>
      </c>
      <c r="P60" t="s">
        <v>22</v>
      </c>
    </row>
    <row r="61" spans="1:5" ht="12.75">
      <c r="A61" s="35" t="s">
        <v>48</v>
      </c>
      <c r="E61" s="36" t="s">
        <v>45</v>
      </c>
    </row>
    <row r="62" spans="1:5" ht="12.75">
      <c r="A62" s="37" t="s">
        <v>49</v>
      </c>
      <c r="E62" s="38" t="s">
        <v>45</v>
      </c>
    </row>
    <row r="63" spans="1:5" ht="12.75">
      <c r="A63" t="s">
        <v>50</v>
      </c>
      <c r="E63" s="36" t="s">
        <v>45</v>
      </c>
    </row>
    <row r="64" spans="1:16" ht="25.5">
      <c r="A64" s="25" t="s">
        <v>43</v>
      </c>
      <c r="B64" s="29" t="s">
        <v>100</v>
      </c>
      <c r="C64" s="29" t="s">
        <v>152</v>
      </c>
      <c r="D64" s="25" t="s">
        <v>45</v>
      </c>
      <c r="E64" s="30" t="s">
        <v>153</v>
      </c>
      <c r="F64" s="31" t="s">
        <v>61</v>
      </c>
      <c r="G64" s="32">
        <v>4</v>
      </c>
      <c r="H64" s="33">
        <v>0</v>
      </c>
      <c r="I64" s="34">
        <f>ROUND(ROUND(H64,2)*ROUND(G64,3),2)</f>
      </c>
      <c r="O64">
        <f>(I64*21)/100</f>
      </c>
      <c r="P64" t="s">
        <v>22</v>
      </c>
    </row>
    <row r="65" spans="1:5" ht="12.75">
      <c r="A65" s="35" t="s">
        <v>48</v>
      </c>
      <c r="E65" s="36" t="s">
        <v>45</v>
      </c>
    </row>
    <row r="66" spans="1:5" ht="12.75">
      <c r="A66" s="37" t="s">
        <v>49</v>
      </c>
      <c r="E66" s="38" t="s">
        <v>45</v>
      </c>
    </row>
    <row r="67" spans="1:5" ht="12.75">
      <c r="A67" t="s">
        <v>50</v>
      </c>
      <c r="E67" s="36" t="s">
        <v>45</v>
      </c>
    </row>
    <row r="68" spans="1:16" ht="25.5">
      <c r="A68" s="25" t="s">
        <v>43</v>
      </c>
      <c r="B68" s="29" t="s">
        <v>40</v>
      </c>
      <c r="C68" s="29" t="s">
        <v>154</v>
      </c>
      <c r="D68" s="25" t="s">
        <v>45</v>
      </c>
      <c r="E68" s="30" t="s">
        <v>155</v>
      </c>
      <c r="F68" s="31" t="s">
        <v>61</v>
      </c>
      <c r="G68" s="32">
        <v>6</v>
      </c>
      <c r="H68" s="33">
        <v>0</v>
      </c>
      <c r="I68" s="34">
        <f>ROUND(ROUND(H68,2)*ROUND(G68,3),2)</f>
      </c>
      <c r="O68">
        <f>(I68*21)/100</f>
      </c>
      <c r="P68" t="s">
        <v>22</v>
      </c>
    </row>
    <row r="69" spans="1:5" ht="12.75">
      <c r="A69" s="35" t="s">
        <v>48</v>
      </c>
      <c r="E69" s="36" t="s">
        <v>45</v>
      </c>
    </row>
    <row r="70" spans="1:5" ht="12.75">
      <c r="A70" s="37" t="s">
        <v>49</v>
      </c>
      <c r="E70" s="38" t="s">
        <v>45</v>
      </c>
    </row>
    <row r="71" spans="1:5" ht="12.75">
      <c r="A71" t="s">
        <v>50</v>
      </c>
      <c r="E71" s="36" t="s">
        <v>45</v>
      </c>
    </row>
    <row r="72" spans="1:16" ht="25.5">
      <c r="A72" s="25" t="s">
        <v>43</v>
      </c>
      <c r="B72" s="29" t="s">
        <v>115</v>
      </c>
      <c r="C72" s="29" t="s">
        <v>140</v>
      </c>
      <c r="D72" s="25" t="s">
        <v>45</v>
      </c>
      <c r="E72" s="30" t="s">
        <v>156</v>
      </c>
      <c r="F72" s="31" t="s">
        <v>61</v>
      </c>
      <c r="G72" s="32">
        <v>4</v>
      </c>
      <c r="H72" s="33">
        <v>0</v>
      </c>
      <c r="I72" s="34">
        <f>ROUND(ROUND(H72,2)*ROUND(G72,3),2)</f>
      </c>
      <c r="O72">
        <f>(I72*21)/100</f>
      </c>
      <c r="P72" t="s">
        <v>22</v>
      </c>
    </row>
    <row r="73" spans="1:5" ht="12.75">
      <c r="A73" s="35" t="s">
        <v>48</v>
      </c>
      <c r="E73" s="36" t="s">
        <v>45</v>
      </c>
    </row>
    <row r="74" spans="1:5" ht="12.75">
      <c r="A74" s="37" t="s">
        <v>49</v>
      </c>
      <c r="E74" s="38" t="s">
        <v>45</v>
      </c>
    </row>
    <row r="75" spans="1:5" ht="12.75">
      <c r="A75" t="s">
        <v>50</v>
      </c>
      <c r="E75" s="36" t="s">
        <v>45</v>
      </c>
    </row>
    <row r="76" spans="1:18" ht="12.75" customHeight="1">
      <c r="A76" s="6" t="s">
        <v>41</v>
      </c>
      <c r="B76" s="6"/>
      <c r="C76" s="40" t="s">
        <v>124</v>
      </c>
      <c r="D76" s="6"/>
      <c r="E76" s="27" t="s">
        <v>125</v>
      </c>
      <c r="F76" s="6"/>
      <c r="G76" s="6"/>
      <c r="H76" s="6"/>
      <c r="I76" s="41">
        <f>0+Q76</f>
      </c>
      <c r="O76">
        <f>0+R76</f>
      </c>
      <c r="Q76">
        <f>0+I77</f>
      </c>
      <c r="R76">
        <f>0+O77</f>
      </c>
    </row>
    <row r="77" spans="1:16" ht="12.75">
      <c r="A77" s="25" t="s">
        <v>43</v>
      </c>
      <c r="B77" s="29" t="s">
        <v>103</v>
      </c>
      <c r="C77" s="29" t="s">
        <v>157</v>
      </c>
      <c r="D77" s="25" t="s">
        <v>45</v>
      </c>
      <c r="E77" s="30" t="s">
        <v>158</v>
      </c>
      <c r="F77" s="31" t="s">
        <v>92</v>
      </c>
      <c r="G77" s="32">
        <v>1023.857</v>
      </c>
      <c r="H77" s="33">
        <v>0</v>
      </c>
      <c r="I77" s="34">
        <f>ROUND(ROUND(H77,2)*ROUND(G77,3),2)</f>
      </c>
      <c r="O77">
        <f>(I77*21)/100</f>
      </c>
      <c r="P77" t="s">
        <v>22</v>
      </c>
    </row>
    <row r="78" spans="1:5" ht="12.75">
      <c r="A78" s="35" t="s">
        <v>48</v>
      </c>
      <c r="E78" s="36" t="s">
        <v>45</v>
      </c>
    </row>
    <row r="79" spans="1:5" ht="12.75">
      <c r="A79" s="37" t="s">
        <v>49</v>
      </c>
      <c r="E79" s="38" t="s">
        <v>45</v>
      </c>
    </row>
    <row r="80" spans="1:5" ht="12.75">
      <c r="A80" t="s">
        <v>50</v>
      </c>
      <c r="E80" s="36" t="s">
        <v>45</v>
      </c>
    </row>
    <row r="81" spans="1:18" ht="12.75" customHeight="1">
      <c r="A81" s="6" t="s">
        <v>41</v>
      </c>
      <c r="B81" s="6"/>
      <c r="C81" s="40" t="s">
        <v>159</v>
      </c>
      <c r="D81" s="6"/>
      <c r="E81" s="27" t="s">
        <v>160</v>
      </c>
      <c r="F81" s="6"/>
      <c r="G81" s="6"/>
      <c r="H81" s="6"/>
      <c r="I81" s="41">
        <f>0+Q81</f>
      </c>
      <c r="O81">
        <f>0+R81</f>
      </c>
      <c r="Q81">
        <f>0+I82+I86</f>
      </c>
      <c r="R81">
        <f>0+O82+O86</f>
      </c>
    </row>
    <row r="82" spans="1:16" ht="12.75">
      <c r="A82" s="25" t="s">
        <v>43</v>
      </c>
      <c r="B82" s="29" t="s">
        <v>109</v>
      </c>
      <c r="C82" s="29" t="s">
        <v>161</v>
      </c>
      <c r="D82" s="25" t="s">
        <v>45</v>
      </c>
      <c r="E82" s="30" t="s">
        <v>162</v>
      </c>
      <c r="F82" s="31" t="s">
        <v>76</v>
      </c>
      <c r="G82" s="32">
        <v>82</v>
      </c>
      <c r="H82" s="33">
        <v>0</v>
      </c>
      <c r="I82" s="34">
        <f>ROUND(ROUND(H82,2)*ROUND(G82,3),2)</f>
      </c>
      <c r="O82">
        <f>(I82*21)/100</f>
      </c>
      <c r="P82" t="s">
        <v>22</v>
      </c>
    </row>
    <row r="83" spans="1:5" ht="12.75">
      <c r="A83" s="35" t="s">
        <v>48</v>
      </c>
      <c r="E83" s="36" t="s">
        <v>45</v>
      </c>
    </row>
    <row r="84" spans="1:5" ht="12.75">
      <c r="A84" s="37" t="s">
        <v>49</v>
      </c>
      <c r="E84" s="38" t="s">
        <v>45</v>
      </c>
    </row>
    <row r="85" spans="1:5" ht="12.75">
      <c r="A85" t="s">
        <v>50</v>
      </c>
      <c r="E85" s="36" t="s">
        <v>45</v>
      </c>
    </row>
    <row r="86" spans="1:16" ht="12.75">
      <c r="A86" s="25" t="s">
        <v>43</v>
      </c>
      <c r="B86" s="29" t="s">
        <v>121</v>
      </c>
      <c r="C86" s="29" t="s">
        <v>163</v>
      </c>
      <c r="D86" s="25" t="s">
        <v>45</v>
      </c>
      <c r="E86" s="30" t="s">
        <v>164</v>
      </c>
      <c r="F86" s="31" t="s">
        <v>76</v>
      </c>
      <c r="G86" s="32">
        <v>79</v>
      </c>
      <c r="H86" s="33">
        <v>0</v>
      </c>
      <c r="I86" s="34">
        <f>ROUND(ROUND(H86,2)*ROUND(G86,3),2)</f>
      </c>
      <c r="O86">
        <f>(I86*21)/100</f>
      </c>
      <c r="P86" t="s">
        <v>22</v>
      </c>
    </row>
    <row r="87" spans="1:5" ht="12.75">
      <c r="A87" s="35" t="s">
        <v>48</v>
      </c>
      <c r="E87" s="36" t="s">
        <v>45</v>
      </c>
    </row>
    <row r="88" spans="1:5" ht="12.75">
      <c r="A88" s="37" t="s">
        <v>49</v>
      </c>
      <c r="E88" s="38" t="s">
        <v>45</v>
      </c>
    </row>
    <row r="89" spans="1:5" ht="12.75">
      <c r="A89" t="s">
        <v>50</v>
      </c>
      <c r="E89" s="36" t="s">
        <v>45</v>
      </c>
    </row>
  </sheetData>
  <sheetProtection password="F57F"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0+O8+O33+O94+O99+O116+O125+O154+O159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165</v>
      </c>
      <c r="I3" s="42">
        <f>0+I8+I33+I94+I99+I116+I125+I154+I159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165</v>
      </c>
      <c r="D4" s="6"/>
      <c r="E4" s="18" t="s">
        <v>166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28</v>
      </c>
      <c r="D5" s="15" t="s">
        <v>29</v>
      </c>
      <c r="E5" s="15" t="s">
        <v>30</v>
      </c>
      <c r="F5" s="15" t="s">
        <v>32</v>
      </c>
      <c r="G5" s="15" t="s">
        <v>34</v>
      </c>
      <c r="H5" s="15" t="s">
        <v>36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37</v>
      </c>
      <c r="I6" s="15" t="s">
        <v>39</v>
      </c>
    </row>
    <row r="7" spans="1:9" ht="12.75" customHeight="1">
      <c r="A7" s="15" t="s">
        <v>26</v>
      </c>
      <c r="B7" s="15" t="s">
        <v>14</v>
      </c>
      <c r="C7" s="15" t="s">
        <v>22</v>
      </c>
      <c r="D7" s="15" t="s">
        <v>21</v>
      </c>
      <c r="E7" s="15" t="s">
        <v>31</v>
      </c>
      <c r="F7" s="15" t="s">
        <v>33</v>
      </c>
      <c r="G7" s="15" t="s">
        <v>35</v>
      </c>
      <c r="H7" s="15" t="s">
        <v>38</v>
      </c>
      <c r="I7" s="15" t="s">
        <v>40</v>
      </c>
    </row>
    <row r="8" spans="1:18" ht="12.75" customHeight="1">
      <c r="A8" s="19" t="s">
        <v>41</v>
      </c>
      <c r="B8" s="19"/>
      <c r="C8" s="26" t="s">
        <v>26</v>
      </c>
      <c r="D8" s="19"/>
      <c r="E8" s="27" t="s">
        <v>167</v>
      </c>
      <c r="F8" s="19"/>
      <c r="G8" s="19"/>
      <c r="H8" s="19"/>
      <c r="I8" s="28">
        <f>0+Q8</f>
      </c>
      <c r="O8">
        <f>0+R8</f>
      </c>
      <c r="Q8">
        <f>0+I9+I13+I17+I21+I25+I29</f>
      </c>
      <c r="R8">
        <f>0+O9+O13+O17+O21+O25+O29</f>
      </c>
    </row>
    <row r="9" spans="1:16" ht="25.5">
      <c r="A9" s="25" t="s">
        <v>43</v>
      </c>
      <c r="B9" s="29" t="s">
        <v>14</v>
      </c>
      <c r="C9" s="29" t="s">
        <v>168</v>
      </c>
      <c r="D9" s="25" t="s">
        <v>45</v>
      </c>
      <c r="E9" s="30" t="s">
        <v>169</v>
      </c>
      <c r="F9" s="31" t="s">
        <v>47</v>
      </c>
      <c r="G9" s="32">
        <v>736.19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12.75">
      <c r="A10" s="35" t="s">
        <v>48</v>
      </c>
      <c r="E10" s="36" t="s">
        <v>45</v>
      </c>
    </row>
    <row r="11" spans="1:5" ht="12.75">
      <c r="A11" s="37" t="s">
        <v>49</v>
      </c>
      <c r="E11" s="38" t="s">
        <v>170</v>
      </c>
    </row>
    <row r="12" spans="1:5" ht="25.5">
      <c r="A12" t="s">
        <v>50</v>
      </c>
      <c r="E12" s="36" t="s">
        <v>171</v>
      </c>
    </row>
    <row r="13" spans="1:16" ht="25.5">
      <c r="A13" s="25" t="s">
        <v>43</v>
      </c>
      <c r="B13" s="29" t="s">
        <v>22</v>
      </c>
      <c r="C13" s="29" t="s">
        <v>172</v>
      </c>
      <c r="D13" s="25" t="s">
        <v>45</v>
      </c>
      <c r="E13" s="30" t="s">
        <v>173</v>
      </c>
      <c r="F13" s="31" t="s">
        <v>174</v>
      </c>
      <c r="G13" s="32">
        <v>12</v>
      </c>
      <c r="H13" s="33">
        <v>0</v>
      </c>
      <c r="I13" s="34">
        <f>ROUND(ROUND(H13,2)*ROUND(G13,3),2)</f>
      </c>
      <c r="O13">
        <f>(I13*21)/100</f>
      </c>
      <c r="P13" t="s">
        <v>22</v>
      </c>
    </row>
    <row r="14" spans="1:5" ht="12.75">
      <c r="A14" s="35" t="s">
        <v>48</v>
      </c>
      <c r="E14" s="36" t="s">
        <v>45</v>
      </c>
    </row>
    <row r="15" spans="1:5" ht="12.75">
      <c r="A15" s="37" t="s">
        <v>49</v>
      </c>
      <c r="E15" s="38" t="s">
        <v>45</v>
      </c>
    </row>
    <row r="16" spans="1:5" ht="12.75">
      <c r="A16" t="s">
        <v>50</v>
      </c>
      <c r="E16" s="36" t="s">
        <v>175</v>
      </c>
    </row>
    <row r="17" spans="1:16" ht="38.25">
      <c r="A17" s="25" t="s">
        <v>43</v>
      </c>
      <c r="B17" s="29" t="s">
        <v>21</v>
      </c>
      <c r="C17" s="29" t="s">
        <v>176</v>
      </c>
      <c r="D17" s="25" t="s">
        <v>45</v>
      </c>
      <c r="E17" s="30" t="s">
        <v>177</v>
      </c>
      <c r="F17" s="31" t="s">
        <v>118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22</v>
      </c>
    </row>
    <row r="18" spans="1:5" ht="25.5">
      <c r="A18" s="35" t="s">
        <v>48</v>
      </c>
      <c r="E18" s="36" t="s">
        <v>178</v>
      </c>
    </row>
    <row r="19" spans="1:5" ht="12.75">
      <c r="A19" s="37" t="s">
        <v>49</v>
      </c>
      <c r="E19" s="38" t="s">
        <v>45</v>
      </c>
    </row>
    <row r="20" spans="1:5" ht="12.75">
      <c r="A20" t="s">
        <v>50</v>
      </c>
      <c r="E20" s="36" t="s">
        <v>179</v>
      </c>
    </row>
    <row r="21" spans="1:16" ht="38.25">
      <c r="A21" s="25" t="s">
        <v>43</v>
      </c>
      <c r="B21" s="29" t="s">
        <v>31</v>
      </c>
      <c r="C21" s="29" t="s">
        <v>180</v>
      </c>
      <c r="D21" s="25" t="s">
        <v>45</v>
      </c>
      <c r="E21" s="30" t="s">
        <v>181</v>
      </c>
      <c r="F21" s="31" t="s">
        <v>118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22</v>
      </c>
    </row>
    <row r="22" spans="1:5" ht="12.75">
      <c r="A22" s="35" t="s">
        <v>48</v>
      </c>
      <c r="E22" s="36" t="s">
        <v>45</v>
      </c>
    </row>
    <row r="23" spans="1:5" ht="12.75">
      <c r="A23" s="37" t="s">
        <v>49</v>
      </c>
      <c r="E23" s="38" t="s">
        <v>45</v>
      </c>
    </row>
    <row r="24" spans="1:5" ht="12.75">
      <c r="A24" t="s">
        <v>50</v>
      </c>
      <c r="E24" s="36" t="s">
        <v>179</v>
      </c>
    </row>
    <row r="25" spans="1:16" ht="25.5">
      <c r="A25" s="25" t="s">
        <v>43</v>
      </c>
      <c r="B25" s="29" t="s">
        <v>33</v>
      </c>
      <c r="C25" s="29" t="s">
        <v>182</v>
      </c>
      <c r="D25" s="25" t="s">
        <v>45</v>
      </c>
      <c r="E25" s="30" t="s">
        <v>183</v>
      </c>
      <c r="F25" s="31" t="s">
        <v>118</v>
      </c>
      <c r="G25" s="32">
        <v>1</v>
      </c>
      <c r="H25" s="33">
        <v>0</v>
      </c>
      <c r="I25" s="34">
        <f>ROUND(ROUND(H25,2)*ROUND(G25,3),2)</f>
      </c>
      <c r="O25">
        <f>(I25*21)/100</f>
      </c>
      <c r="P25" t="s">
        <v>22</v>
      </c>
    </row>
    <row r="26" spans="1:5" ht="12.75">
      <c r="A26" s="35" t="s">
        <v>48</v>
      </c>
      <c r="E26" s="36" t="s">
        <v>45</v>
      </c>
    </row>
    <row r="27" spans="1:5" ht="12.75">
      <c r="A27" s="37" t="s">
        <v>49</v>
      </c>
      <c r="E27" s="38" t="s">
        <v>45</v>
      </c>
    </row>
    <row r="28" spans="1:5" ht="12.75">
      <c r="A28" t="s">
        <v>50</v>
      </c>
      <c r="E28" s="36" t="s">
        <v>184</v>
      </c>
    </row>
    <row r="29" spans="1:16" ht="38.25">
      <c r="A29" s="25" t="s">
        <v>43</v>
      </c>
      <c r="B29" s="29" t="s">
        <v>35</v>
      </c>
      <c r="C29" s="29" t="s">
        <v>185</v>
      </c>
      <c r="D29" s="25" t="s">
        <v>45</v>
      </c>
      <c r="E29" s="30" t="s">
        <v>186</v>
      </c>
      <c r="F29" s="31" t="s">
        <v>118</v>
      </c>
      <c r="G29" s="32">
        <v>1</v>
      </c>
      <c r="H29" s="33">
        <v>0</v>
      </c>
      <c r="I29" s="34">
        <f>ROUND(ROUND(H29,2)*ROUND(G29,3),2)</f>
      </c>
      <c r="O29">
        <f>(I29*21)/100</f>
      </c>
      <c r="P29" t="s">
        <v>22</v>
      </c>
    </row>
    <row r="30" spans="1:5" ht="25.5">
      <c r="A30" s="35" t="s">
        <v>48</v>
      </c>
      <c r="E30" s="36" t="s">
        <v>187</v>
      </c>
    </row>
    <row r="31" spans="1:5" ht="12.75">
      <c r="A31" s="37" t="s">
        <v>49</v>
      </c>
      <c r="E31" s="38" t="s">
        <v>45</v>
      </c>
    </row>
    <row r="32" spans="1:5" ht="12.75">
      <c r="A32" t="s">
        <v>50</v>
      </c>
      <c r="E32" s="36" t="s">
        <v>184</v>
      </c>
    </row>
    <row r="33" spans="1:18" ht="12.75" customHeight="1">
      <c r="A33" s="6" t="s">
        <v>41</v>
      </c>
      <c r="B33" s="6"/>
      <c r="C33" s="40" t="s">
        <v>14</v>
      </c>
      <c r="D33" s="6"/>
      <c r="E33" s="27" t="s">
        <v>42</v>
      </c>
      <c r="F33" s="6"/>
      <c r="G33" s="6"/>
      <c r="H33" s="6"/>
      <c r="I33" s="41">
        <f>0+Q33</f>
      </c>
      <c r="O33">
        <f>0+R33</f>
      </c>
      <c r="Q33">
        <f>0+I34+I38+I42+I46+I50+I54+I58+I62+I66+I70+I74+I78+I82+I86+I90</f>
      </c>
      <c r="R33">
        <f>0+O34+O38+O42+O46+O50+O54+O58+O62+O66+O70+O74+O78+O82+O86+O90</f>
      </c>
    </row>
    <row r="34" spans="1:16" ht="25.5">
      <c r="A34" s="25" t="s">
        <v>43</v>
      </c>
      <c r="B34" s="29" t="s">
        <v>66</v>
      </c>
      <c r="C34" s="29" t="s">
        <v>188</v>
      </c>
      <c r="D34" s="25" t="s">
        <v>45</v>
      </c>
      <c r="E34" s="30" t="s">
        <v>189</v>
      </c>
      <c r="F34" s="31" t="s">
        <v>190</v>
      </c>
      <c r="G34" s="32">
        <v>1995.4</v>
      </c>
      <c r="H34" s="33">
        <v>0</v>
      </c>
      <c r="I34" s="34">
        <f>ROUND(ROUND(H34,2)*ROUND(G34,3),2)</f>
      </c>
      <c r="O34">
        <f>(I34*21)/100</f>
      </c>
      <c r="P34" t="s">
        <v>22</v>
      </c>
    </row>
    <row r="35" spans="1:5" ht="12.75">
      <c r="A35" s="35" t="s">
        <v>48</v>
      </c>
      <c r="E35" s="36" t="s">
        <v>45</v>
      </c>
    </row>
    <row r="36" spans="1:5" ht="25.5">
      <c r="A36" s="37" t="s">
        <v>49</v>
      </c>
      <c r="E36" s="38" t="s">
        <v>191</v>
      </c>
    </row>
    <row r="37" spans="1:5" ht="12.75">
      <c r="A37" t="s">
        <v>50</v>
      </c>
      <c r="E37" s="36" t="s">
        <v>192</v>
      </c>
    </row>
    <row r="38" spans="1:16" ht="25.5">
      <c r="A38" s="25" t="s">
        <v>43</v>
      </c>
      <c r="B38" s="29" t="s">
        <v>58</v>
      </c>
      <c r="C38" s="29" t="s">
        <v>193</v>
      </c>
      <c r="D38" s="25" t="s">
        <v>45</v>
      </c>
      <c r="E38" s="30" t="s">
        <v>194</v>
      </c>
      <c r="F38" s="31" t="s">
        <v>61</v>
      </c>
      <c r="G38" s="32">
        <v>14</v>
      </c>
      <c r="H38" s="33">
        <v>0</v>
      </c>
      <c r="I38" s="34">
        <f>ROUND(ROUND(H38,2)*ROUND(G38,3),2)</f>
      </c>
      <c r="O38">
        <f>(I38*21)/100</f>
      </c>
      <c r="P38" t="s">
        <v>22</v>
      </c>
    </row>
    <row r="39" spans="1:5" ht="12.75">
      <c r="A39" s="35" t="s">
        <v>48</v>
      </c>
      <c r="E39" s="36" t="s">
        <v>45</v>
      </c>
    </row>
    <row r="40" spans="1:5" ht="12.75">
      <c r="A40" s="37" t="s">
        <v>49</v>
      </c>
      <c r="E40" s="38" t="s">
        <v>45</v>
      </c>
    </row>
    <row r="41" spans="1:5" ht="165.75">
      <c r="A41" t="s">
        <v>50</v>
      </c>
      <c r="E41" s="36" t="s">
        <v>195</v>
      </c>
    </row>
    <row r="42" spans="1:16" ht="25.5">
      <c r="A42" s="25" t="s">
        <v>43</v>
      </c>
      <c r="B42" s="29" t="s">
        <v>38</v>
      </c>
      <c r="C42" s="29" t="s">
        <v>196</v>
      </c>
      <c r="D42" s="25" t="s">
        <v>45</v>
      </c>
      <c r="E42" s="30" t="s">
        <v>197</v>
      </c>
      <c r="F42" s="31" t="s">
        <v>47</v>
      </c>
      <c r="G42" s="32">
        <v>139.23</v>
      </c>
      <c r="H42" s="33">
        <v>0</v>
      </c>
      <c r="I42" s="34">
        <f>ROUND(ROUND(H42,2)*ROUND(G42,3),2)</f>
      </c>
      <c r="O42">
        <f>(I42*21)/100</f>
      </c>
      <c r="P42" t="s">
        <v>22</v>
      </c>
    </row>
    <row r="43" spans="1:5" ht="12.75">
      <c r="A43" s="35" t="s">
        <v>48</v>
      </c>
      <c r="E43" s="36" t="s">
        <v>45</v>
      </c>
    </row>
    <row r="44" spans="1:5" ht="12.75">
      <c r="A44" s="37" t="s">
        <v>49</v>
      </c>
      <c r="E44" s="38" t="s">
        <v>198</v>
      </c>
    </row>
    <row r="45" spans="1:5" ht="63.75">
      <c r="A45" t="s">
        <v>50</v>
      </c>
      <c r="E45" s="36" t="s">
        <v>199</v>
      </c>
    </row>
    <row r="46" spans="1:16" ht="25.5">
      <c r="A46" s="25" t="s">
        <v>43</v>
      </c>
      <c r="B46" s="29" t="s">
        <v>200</v>
      </c>
      <c r="C46" s="29" t="s">
        <v>201</v>
      </c>
      <c r="D46" s="25" t="s">
        <v>45</v>
      </c>
      <c r="E46" s="30" t="s">
        <v>202</v>
      </c>
      <c r="F46" s="31" t="s">
        <v>47</v>
      </c>
      <c r="G46" s="32">
        <v>8.61</v>
      </c>
      <c r="H46" s="33">
        <v>0</v>
      </c>
      <c r="I46" s="34">
        <f>ROUND(ROUND(H46,2)*ROUND(G46,3),2)</f>
      </c>
      <c r="O46">
        <f>(I46*21)/100</f>
      </c>
      <c r="P46" t="s">
        <v>22</v>
      </c>
    </row>
    <row r="47" spans="1:5" ht="12.75">
      <c r="A47" s="35" t="s">
        <v>48</v>
      </c>
      <c r="E47" s="36" t="s">
        <v>45</v>
      </c>
    </row>
    <row r="48" spans="1:5" ht="12.75">
      <c r="A48" s="37" t="s">
        <v>49</v>
      </c>
      <c r="E48" s="38" t="s">
        <v>203</v>
      </c>
    </row>
    <row r="49" spans="1:5" ht="63.75">
      <c r="A49" t="s">
        <v>50</v>
      </c>
      <c r="E49" s="36" t="s">
        <v>199</v>
      </c>
    </row>
    <row r="50" spans="1:16" ht="25.5">
      <c r="A50" s="25" t="s">
        <v>43</v>
      </c>
      <c r="B50" s="29" t="s">
        <v>40</v>
      </c>
      <c r="C50" s="29" t="s">
        <v>204</v>
      </c>
      <c r="D50" s="25" t="s">
        <v>45</v>
      </c>
      <c r="E50" s="30" t="s">
        <v>205</v>
      </c>
      <c r="F50" s="31" t="s">
        <v>47</v>
      </c>
      <c r="G50" s="32">
        <v>266.6</v>
      </c>
      <c r="H50" s="33">
        <v>0</v>
      </c>
      <c r="I50" s="34">
        <f>ROUND(ROUND(H50,2)*ROUND(G50,3),2)</f>
      </c>
      <c r="O50">
        <f>(I50*21)/100</f>
      </c>
      <c r="P50" t="s">
        <v>22</v>
      </c>
    </row>
    <row r="51" spans="1:5" ht="12.75">
      <c r="A51" s="35" t="s">
        <v>48</v>
      </c>
      <c r="E51" s="36" t="s">
        <v>45</v>
      </c>
    </row>
    <row r="52" spans="1:5" ht="12.75">
      <c r="A52" s="37" t="s">
        <v>49</v>
      </c>
      <c r="E52" s="38" t="s">
        <v>206</v>
      </c>
    </row>
    <row r="53" spans="1:5" ht="63.75">
      <c r="A53" t="s">
        <v>50</v>
      </c>
      <c r="E53" s="36" t="s">
        <v>199</v>
      </c>
    </row>
    <row r="54" spans="1:16" ht="25.5">
      <c r="A54" s="25" t="s">
        <v>43</v>
      </c>
      <c r="B54" s="29" t="s">
        <v>106</v>
      </c>
      <c r="C54" s="29" t="s">
        <v>207</v>
      </c>
      <c r="D54" s="25" t="s">
        <v>45</v>
      </c>
      <c r="E54" s="30" t="s">
        <v>208</v>
      </c>
      <c r="F54" s="31" t="s">
        <v>76</v>
      </c>
      <c r="G54" s="32">
        <v>349</v>
      </c>
      <c r="H54" s="33">
        <v>0</v>
      </c>
      <c r="I54" s="34">
        <f>ROUND(ROUND(H54,2)*ROUND(G54,3),2)</f>
      </c>
      <c r="O54">
        <f>(I54*21)/100</f>
      </c>
      <c r="P54" t="s">
        <v>22</v>
      </c>
    </row>
    <row r="55" spans="1:5" ht="12.75">
      <c r="A55" s="35" t="s">
        <v>48</v>
      </c>
      <c r="E55" s="36" t="s">
        <v>45</v>
      </c>
    </row>
    <row r="56" spans="1:5" ht="25.5">
      <c r="A56" s="37" t="s">
        <v>49</v>
      </c>
      <c r="E56" s="38" t="s">
        <v>209</v>
      </c>
    </row>
    <row r="57" spans="1:5" ht="63.75">
      <c r="A57" t="s">
        <v>50</v>
      </c>
      <c r="E57" s="36" t="s">
        <v>199</v>
      </c>
    </row>
    <row r="58" spans="1:16" ht="25.5">
      <c r="A58" s="25" t="s">
        <v>43</v>
      </c>
      <c r="B58" s="29" t="s">
        <v>115</v>
      </c>
      <c r="C58" s="29" t="s">
        <v>210</v>
      </c>
      <c r="D58" s="25" t="s">
        <v>45</v>
      </c>
      <c r="E58" s="30" t="s">
        <v>211</v>
      </c>
      <c r="F58" s="31" t="s">
        <v>47</v>
      </c>
      <c r="G58" s="32">
        <v>31.08</v>
      </c>
      <c r="H58" s="33">
        <v>0</v>
      </c>
      <c r="I58" s="34">
        <f>ROUND(ROUND(H58,2)*ROUND(G58,3),2)</f>
      </c>
      <c r="O58">
        <f>(I58*21)/100</f>
      </c>
      <c r="P58" t="s">
        <v>22</v>
      </c>
    </row>
    <row r="59" spans="1:5" ht="12.75">
      <c r="A59" s="35" t="s">
        <v>48</v>
      </c>
      <c r="E59" s="36" t="s">
        <v>45</v>
      </c>
    </row>
    <row r="60" spans="1:5" ht="12.75">
      <c r="A60" s="37" t="s">
        <v>49</v>
      </c>
      <c r="E60" s="38" t="s">
        <v>212</v>
      </c>
    </row>
    <row r="61" spans="1:5" ht="63.75">
      <c r="A61" t="s">
        <v>50</v>
      </c>
      <c r="E61" s="36" t="s">
        <v>199</v>
      </c>
    </row>
    <row r="62" spans="1:16" ht="25.5">
      <c r="A62" s="25" t="s">
        <v>43</v>
      </c>
      <c r="B62" s="29" t="s">
        <v>112</v>
      </c>
      <c r="C62" s="29" t="s">
        <v>213</v>
      </c>
      <c r="D62" s="25" t="s">
        <v>45</v>
      </c>
      <c r="E62" s="30" t="s">
        <v>214</v>
      </c>
      <c r="F62" s="31" t="s">
        <v>47</v>
      </c>
      <c r="G62" s="32">
        <v>68.4</v>
      </c>
      <c r="H62" s="33">
        <v>0</v>
      </c>
      <c r="I62" s="34">
        <f>ROUND(ROUND(H62,2)*ROUND(G62,3),2)</f>
      </c>
      <c r="O62">
        <f>(I62*21)/100</f>
      </c>
      <c r="P62" t="s">
        <v>22</v>
      </c>
    </row>
    <row r="63" spans="1:5" ht="12.75">
      <c r="A63" s="35" t="s">
        <v>48</v>
      </c>
      <c r="E63" s="36" t="s">
        <v>45</v>
      </c>
    </row>
    <row r="64" spans="1:5" ht="25.5">
      <c r="A64" s="37" t="s">
        <v>49</v>
      </c>
      <c r="E64" s="38" t="s">
        <v>215</v>
      </c>
    </row>
    <row r="65" spans="1:5" ht="38.25">
      <c r="A65" t="s">
        <v>50</v>
      </c>
      <c r="E65" s="36" t="s">
        <v>216</v>
      </c>
    </row>
    <row r="66" spans="1:16" ht="38.25">
      <c r="A66" s="25" t="s">
        <v>43</v>
      </c>
      <c r="B66" s="29" t="s">
        <v>97</v>
      </c>
      <c r="C66" s="29" t="s">
        <v>217</v>
      </c>
      <c r="D66" s="25" t="s">
        <v>45</v>
      </c>
      <c r="E66" s="30" t="s">
        <v>218</v>
      </c>
      <c r="F66" s="31" t="s">
        <v>47</v>
      </c>
      <c r="G66" s="32">
        <v>425.2</v>
      </c>
      <c r="H66" s="33">
        <v>0</v>
      </c>
      <c r="I66" s="34">
        <f>ROUND(ROUND(H66,2)*ROUND(G66,3),2)</f>
      </c>
      <c r="O66">
        <f>(I66*21)/100</f>
      </c>
      <c r="P66" t="s">
        <v>22</v>
      </c>
    </row>
    <row r="67" spans="1:5" ht="25.5">
      <c r="A67" s="35" t="s">
        <v>48</v>
      </c>
      <c r="E67" s="36" t="s">
        <v>219</v>
      </c>
    </row>
    <row r="68" spans="1:5" ht="25.5">
      <c r="A68" s="37" t="s">
        <v>49</v>
      </c>
      <c r="E68" s="38" t="s">
        <v>220</v>
      </c>
    </row>
    <row r="69" spans="1:5" ht="369.75">
      <c r="A69" t="s">
        <v>50</v>
      </c>
      <c r="E69" s="36" t="s">
        <v>221</v>
      </c>
    </row>
    <row r="70" spans="1:16" ht="25.5">
      <c r="A70" s="25" t="s">
        <v>43</v>
      </c>
      <c r="B70" s="29" t="s">
        <v>100</v>
      </c>
      <c r="C70" s="29" t="s">
        <v>222</v>
      </c>
      <c r="D70" s="25" t="s">
        <v>45</v>
      </c>
      <c r="E70" s="30" t="s">
        <v>223</v>
      </c>
      <c r="F70" s="31" t="s">
        <v>47</v>
      </c>
      <c r="G70" s="32">
        <v>163.94</v>
      </c>
      <c r="H70" s="33">
        <v>0</v>
      </c>
      <c r="I70" s="34">
        <f>ROUND(ROUND(H70,2)*ROUND(G70,3),2)</f>
      </c>
      <c r="O70">
        <f>(I70*21)/100</f>
      </c>
      <c r="P70" t="s">
        <v>22</v>
      </c>
    </row>
    <row r="71" spans="1:5" ht="12.75">
      <c r="A71" s="35" t="s">
        <v>48</v>
      </c>
      <c r="E71" s="36" t="s">
        <v>45</v>
      </c>
    </row>
    <row r="72" spans="1:5" ht="12.75">
      <c r="A72" s="37" t="s">
        <v>49</v>
      </c>
      <c r="E72" s="38" t="s">
        <v>224</v>
      </c>
    </row>
    <row r="73" spans="1:5" ht="369.75">
      <c r="A73" t="s">
        <v>50</v>
      </c>
      <c r="E73" s="36" t="s">
        <v>221</v>
      </c>
    </row>
    <row r="74" spans="1:16" ht="38.25">
      <c r="A74" s="25" t="s">
        <v>43</v>
      </c>
      <c r="B74" s="29" t="s">
        <v>94</v>
      </c>
      <c r="C74" s="29" t="s">
        <v>225</v>
      </c>
      <c r="D74" s="25" t="s">
        <v>45</v>
      </c>
      <c r="E74" s="30" t="s">
        <v>226</v>
      </c>
      <c r="F74" s="31" t="s">
        <v>47</v>
      </c>
      <c r="G74" s="32">
        <v>73.5</v>
      </c>
      <c r="H74" s="33">
        <v>0</v>
      </c>
      <c r="I74" s="34">
        <f>ROUND(ROUND(H74,2)*ROUND(G74,3),2)</f>
      </c>
      <c r="O74">
        <f>(I74*21)/100</f>
      </c>
      <c r="P74" t="s">
        <v>22</v>
      </c>
    </row>
    <row r="75" spans="1:5" ht="12.75">
      <c r="A75" s="35" t="s">
        <v>48</v>
      </c>
      <c r="E75" s="36" t="s">
        <v>45</v>
      </c>
    </row>
    <row r="76" spans="1:5" ht="12.75">
      <c r="A76" s="37" t="s">
        <v>49</v>
      </c>
      <c r="E76" s="38" t="s">
        <v>227</v>
      </c>
    </row>
    <row r="77" spans="1:5" ht="267.75">
      <c r="A77" t="s">
        <v>50</v>
      </c>
      <c r="E77" s="36" t="s">
        <v>228</v>
      </c>
    </row>
    <row r="78" spans="1:16" ht="12.75">
      <c r="A78" s="25" t="s">
        <v>43</v>
      </c>
      <c r="B78" s="29" t="s">
        <v>109</v>
      </c>
      <c r="C78" s="29" t="s">
        <v>229</v>
      </c>
      <c r="D78" s="25" t="s">
        <v>45</v>
      </c>
      <c r="E78" s="30" t="s">
        <v>230</v>
      </c>
      <c r="F78" s="31" t="s">
        <v>190</v>
      </c>
      <c r="G78" s="32">
        <v>1995.4</v>
      </c>
      <c r="H78" s="33">
        <v>0</v>
      </c>
      <c r="I78" s="34">
        <f>ROUND(ROUND(H78,2)*ROUND(G78,3),2)</f>
      </c>
      <c r="O78">
        <f>(I78*21)/100</f>
      </c>
      <c r="P78" t="s">
        <v>22</v>
      </c>
    </row>
    <row r="79" spans="1:5" ht="12.75">
      <c r="A79" s="35" t="s">
        <v>48</v>
      </c>
      <c r="E79" s="36" t="s">
        <v>45</v>
      </c>
    </row>
    <row r="80" spans="1:5" ht="12.75">
      <c r="A80" s="37" t="s">
        <v>49</v>
      </c>
      <c r="E80" s="38" t="s">
        <v>231</v>
      </c>
    </row>
    <row r="81" spans="1:5" ht="25.5">
      <c r="A81" t="s">
        <v>50</v>
      </c>
      <c r="E81" s="36" t="s">
        <v>232</v>
      </c>
    </row>
    <row r="82" spans="1:16" ht="12.75">
      <c r="A82" s="25" t="s">
        <v>43</v>
      </c>
      <c r="B82" s="29" t="s">
        <v>103</v>
      </c>
      <c r="C82" s="29" t="s">
        <v>233</v>
      </c>
      <c r="D82" s="25" t="s">
        <v>45</v>
      </c>
      <c r="E82" s="30" t="s">
        <v>234</v>
      </c>
      <c r="F82" s="31" t="s">
        <v>47</v>
      </c>
      <c r="G82" s="32">
        <v>97</v>
      </c>
      <c r="H82" s="33">
        <v>0</v>
      </c>
      <c r="I82" s="34">
        <f>ROUND(ROUND(H82,2)*ROUND(G82,3),2)</f>
      </c>
      <c r="O82">
        <f>(I82*21)/100</f>
      </c>
      <c r="P82" t="s">
        <v>22</v>
      </c>
    </row>
    <row r="83" spans="1:5" ht="12.75">
      <c r="A83" s="35" t="s">
        <v>48</v>
      </c>
      <c r="E83" s="36" t="s">
        <v>45</v>
      </c>
    </row>
    <row r="84" spans="1:5" ht="12.75">
      <c r="A84" s="37" t="s">
        <v>49</v>
      </c>
      <c r="E84" s="38" t="s">
        <v>235</v>
      </c>
    </row>
    <row r="85" spans="1:5" ht="38.25">
      <c r="A85" t="s">
        <v>50</v>
      </c>
      <c r="E85" s="36" t="s">
        <v>236</v>
      </c>
    </row>
    <row r="86" spans="1:16" ht="12.75">
      <c r="A86" s="25" t="s">
        <v>43</v>
      </c>
      <c r="B86" s="29" t="s">
        <v>121</v>
      </c>
      <c r="C86" s="29" t="s">
        <v>237</v>
      </c>
      <c r="D86" s="25" t="s">
        <v>45</v>
      </c>
      <c r="E86" s="30" t="s">
        <v>238</v>
      </c>
      <c r="F86" s="31" t="s">
        <v>190</v>
      </c>
      <c r="G86" s="32">
        <v>423</v>
      </c>
      <c r="H86" s="33">
        <v>0</v>
      </c>
      <c r="I86" s="34">
        <f>ROUND(ROUND(H86,2)*ROUND(G86,3),2)</f>
      </c>
      <c r="O86">
        <f>(I86*21)/100</f>
      </c>
      <c r="P86" t="s">
        <v>22</v>
      </c>
    </row>
    <row r="87" spans="1:5" ht="12.75">
      <c r="A87" s="35" t="s">
        <v>48</v>
      </c>
      <c r="E87" s="36" t="s">
        <v>45</v>
      </c>
    </row>
    <row r="88" spans="1:5" ht="12.75">
      <c r="A88" s="37" t="s">
        <v>49</v>
      </c>
      <c r="E88" s="38" t="s">
        <v>239</v>
      </c>
    </row>
    <row r="89" spans="1:5" ht="25.5">
      <c r="A89" t="s">
        <v>50</v>
      </c>
      <c r="E89" s="36" t="s">
        <v>240</v>
      </c>
    </row>
    <row r="90" spans="1:16" ht="38.25">
      <c r="A90" s="25" t="s">
        <v>43</v>
      </c>
      <c r="B90" s="29" t="s">
        <v>126</v>
      </c>
      <c r="C90" s="29" t="s">
        <v>241</v>
      </c>
      <c r="D90" s="25" t="s">
        <v>45</v>
      </c>
      <c r="E90" s="30" t="s">
        <v>242</v>
      </c>
      <c r="F90" s="31" t="s">
        <v>61</v>
      </c>
      <c r="G90" s="32">
        <v>6</v>
      </c>
      <c r="H90" s="33">
        <v>0</v>
      </c>
      <c r="I90" s="34">
        <f>ROUND(ROUND(H90,2)*ROUND(G90,3),2)</f>
      </c>
      <c r="O90">
        <f>(I90*21)/100</f>
      </c>
      <c r="P90" t="s">
        <v>22</v>
      </c>
    </row>
    <row r="91" spans="1:5" ht="12.75">
      <c r="A91" s="35" t="s">
        <v>48</v>
      </c>
      <c r="E91" s="36" t="s">
        <v>45</v>
      </c>
    </row>
    <row r="92" spans="1:5" ht="12.75">
      <c r="A92" s="37" t="s">
        <v>49</v>
      </c>
      <c r="E92" s="38" t="s">
        <v>45</v>
      </c>
    </row>
    <row r="93" spans="1:5" ht="102">
      <c r="A93" t="s">
        <v>50</v>
      </c>
      <c r="E93" s="36" t="s">
        <v>243</v>
      </c>
    </row>
    <row r="94" spans="1:18" ht="12.75" customHeight="1">
      <c r="A94" s="6" t="s">
        <v>41</v>
      </c>
      <c r="B94" s="6"/>
      <c r="C94" s="40" t="s">
        <v>22</v>
      </c>
      <c r="D94" s="6"/>
      <c r="E94" s="27" t="s">
        <v>244</v>
      </c>
      <c r="F94" s="6"/>
      <c r="G94" s="6"/>
      <c r="H94" s="6"/>
      <c r="I94" s="41">
        <f>0+Q94</f>
      </c>
      <c r="O94">
        <f>0+R94</f>
      </c>
      <c r="Q94">
        <f>0+I95</f>
      </c>
      <c r="R94">
        <f>0+O95</f>
      </c>
    </row>
    <row r="95" spans="1:16" ht="25.5">
      <c r="A95" s="25" t="s">
        <v>43</v>
      </c>
      <c r="B95" s="29" t="s">
        <v>77</v>
      </c>
      <c r="C95" s="29" t="s">
        <v>245</v>
      </c>
      <c r="D95" s="25" t="s">
        <v>45</v>
      </c>
      <c r="E95" s="30" t="s">
        <v>246</v>
      </c>
      <c r="F95" s="31" t="s">
        <v>76</v>
      </c>
      <c r="G95" s="32">
        <v>215</v>
      </c>
      <c r="H95" s="33">
        <v>0</v>
      </c>
      <c r="I95" s="34">
        <f>ROUND(ROUND(H95,2)*ROUND(G95,3),2)</f>
      </c>
      <c r="O95">
        <f>(I95*21)/100</f>
      </c>
      <c r="P95" t="s">
        <v>22</v>
      </c>
    </row>
    <row r="96" spans="1:5" ht="12.75">
      <c r="A96" s="35" t="s">
        <v>48</v>
      </c>
      <c r="E96" s="36" t="s">
        <v>45</v>
      </c>
    </row>
    <row r="97" spans="1:5" ht="12.75">
      <c r="A97" s="37" t="s">
        <v>49</v>
      </c>
      <c r="E97" s="38" t="s">
        <v>247</v>
      </c>
    </row>
    <row r="98" spans="1:5" ht="165.75">
      <c r="A98" t="s">
        <v>50</v>
      </c>
      <c r="E98" s="36" t="s">
        <v>248</v>
      </c>
    </row>
    <row r="99" spans="1:18" ht="12.75" customHeight="1">
      <c r="A99" s="6" t="s">
        <v>41</v>
      </c>
      <c r="B99" s="6"/>
      <c r="C99" s="40" t="s">
        <v>21</v>
      </c>
      <c r="D99" s="6"/>
      <c r="E99" s="27" t="s">
        <v>249</v>
      </c>
      <c r="F99" s="6"/>
      <c r="G99" s="6"/>
      <c r="H99" s="6"/>
      <c r="I99" s="41">
        <f>0+Q99</f>
      </c>
      <c r="O99">
        <f>0+R99</f>
      </c>
      <c r="Q99">
        <f>0+I100+I104+I108+I112</f>
      </c>
      <c r="R99">
        <f>0+O100+O104+O108+O112</f>
      </c>
    </row>
    <row r="100" spans="1:16" ht="38.25">
      <c r="A100" s="25" t="s">
        <v>43</v>
      </c>
      <c r="B100" s="29" t="s">
        <v>80</v>
      </c>
      <c r="C100" s="29" t="s">
        <v>250</v>
      </c>
      <c r="D100" s="25" t="s">
        <v>45</v>
      </c>
      <c r="E100" s="30" t="s">
        <v>251</v>
      </c>
      <c r="F100" s="31" t="s">
        <v>47</v>
      </c>
      <c r="G100" s="32">
        <v>89.61</v>
      </c>
      <c r="H100" s="33">
        <v>0</v>
      </c>
      <c r="I100" s="34">
        <f>ROUND(ROUND(H100,2)*ROUND(G100,3),2)</f>
      </c>
      <c r="O100">
        <f>(I100*21)/100</f>
      </c>
      <c r="P100" t="s">
        <v>22</v>
      </c>
    </row>
    <row r="101" spans="1:5" ht="12.75">
      <c r="A101" s="35" t="s">
        <v>48</v>
      </c>
      <c r="E101" s="36" t="s">
        <v>45</v>
      </c>
    </row>
    <row r="102" spans="1:5" ht="25.5">
      <c r="A102" s="37" t="s">
        <v>49</v>
      </c>
      <c r="E102" s="38" t="s">
        <v>252</v>
      </c>
    </row>
    <row r="103" spans="1:5" ht="229.5">
      <c r="A103" t="s">
        <v>50</v>
      </c>
      <c r="E103" s="36" t="s">
        <v>253</v>
      </c>
    </row>
    <row r="104" spans="1:16" ht="38.25">
      <c r="A104" s="25" t="s">
        <v>43</v>
      </c>
      <c r="B104" s="29" t="s">
        <v>83</v>
      </c>
      <c r="C104" s="29" t="s">
        <v>254</v>
      </c>
      <c r="D104" s="25" t="s">
        <v>45</v>
      </c>
      <c r="E104" s="30" t="s">
        <v>255</v>
      </c>
      <c r="F104" s="31" t="s">
        <v>47</v>
      </c>
      <c r="G104" s="32">
        <v>136.5</v>
      </c>
      <c r="H104" s="33">
        <v>0</v>
      </c>
      <c r="I104" s="34">
        <f>ROUND(ROUND(H104,2)*ROUND(G104,3),2)</f>
      </c>
      <c r="O104">
        <f>(I104*21)/100</f>
      </c>
      <c r="P104" t="s">
        <v>22</v>
      </c>
    </row>
    <row r="105" spans="1:5" ht="12.75">
      <c r="A105" s="35" t="s">
        <v>48</v>
      </c>
      <c r="E105" s="36" t="s">
        <v>45</v>
      </c>
    </row>
    <row r="106" spans="1:5" ht="12.75">
      <c r="A106" s="37" t="s">
        <v>49</v>
      </c>
      <c r="E106" s="38" t="s">
        <v>256</v>
      </c>
    </row>
    <row r="107" spans="1:5" ht="25.5">
      <c r="A107" t="s">
        <v>50</v>
      </c>
      <c r="E107" s="36" t="s">
        <v>257</v>
      </c>
    </row>
    <row r="108" spans="1:16" ht="25.5">
      <c r="A108" s="25" t="s">
        <v>43</v>
      </c>
      <c r="B108" s="29" t="s">
        <v>86</v>
      </c>
      <c r="C108" s="29" t="s">
        <v>258</v>
      </c>
      <c r="D108" s="25" t="s">
        <v>45</v>
      </c>
      <c r="E108" s="30" t="s">
        <v>259</v>
      </c>
      <c r="F108" s="31" t="s">
        <v>76</v>
      </c>
      <c r="G108" s="32">
        <v>91</v>
      </c>
      <c r="H108" s="33">
        <v>0</v>
      </c>
      <c r="I108" s="34">
        <f>ROUND(ROUND(H108,2)*ROUND(G108,3),2)</f>
      </c>
      <c r="O108">
        <f>(I108*21)/100</f>
      </c>
      <c r="P108" t="s">
        <v>22</v>
      </c>
    </row>
    <row r="109" spans="1:5" ht="12.75">
      <c r="A109" s="35" t="s">
        <v>48</v>
      </c>
      <c r="E109" s="36" t="s">
        <v>45</v>
      </c>
    </row>
    <row r="110" spans="1:5" ht="12.75">
      <c r="A110" s="37" t="s">
        <v>49</v>
      </c>
      <c r="E110" s="38" t="s">
        <v>260</v>
      </c>
    </row>
    <row r="111" spans="1:5" ht="409.5">
      <c r="A111" t="s">
        <v>50</v>
      </c>
      <c r="E111" s="36" t="s">
        <v>261</v>
      </c>
    </row>
    <row r="112" spans="1:16" ht="25.5">
      <c r="A112" s="25" t="s">
        <v>43</v>
      </c>
      <c r="B112" s="29" t="s">
        <v>73</v>
      </c>
      <c r="C112" s="29" t="s">
        <v>262</v>
      </c>
      <c r="D112" s="25" t="s">
        <v>45</v>
      </c>
      <c r="E112" s="30" t="s">
        <v>263</v>
      </c>
      <c r="F112" s="31" t="s">
        <v>47</v>
      </c>
      <c r="G112" s="32">
        <v>10.8</v>
      </c>
      <c r="H112" s="33">
        <v>0</v>
      </c>
      <c r="I112" s="34">
        <f>ROUND(ROUND(H112,2)*ROUND(G112,3),2)</f>
      </c>
      <c r="O112">
        <f>(I112*21)/100</f>
      </c>
      <c r="P112" t="s">
        <v>22</v>
      </c>
    </row>
    <row r="113" spans="1:5" ht="12.75">
      <c r="A113" s="35" t="s">
        <v>48</v>
      </c>
      <c r="E113" s="36" t="s">
        <v>45</v>
      </c>
    </row>
    <row r="114" spans="1:5" ht="12.75">
      <c r="A114" s="37" t="s">
        <v>49</v>
      </c>
      <c r="E114" s="38" t="s">
        <v>264</v>
      </c>
    </row>
    <row r="115" spans="1:5" ht="229.5">
      <c r="A115" t="s">
        <v>50</v>
      </c>
      <c r="E115" s="36" t="s">
        <v>265</v>
      </c>
    </row>
    <row r="116" spans="1:18" ht="12.75" customHeight="1">
      <c r="A116" s="6" t="s">
        <v>41</v>
      </c>
      <c r="B116" s="6"/>
      <c r="C116" s="40" t="s">
        <v>31</v>
      </c>
      <c r="D116" s="6"/>
      <c r="E116" s="27" t="s">
        <v>55</v>
      </c>
      <c r="F116" s="6"/>
      <c r="G116" s="6"/>
      <c r="H116" s="6"/>
      <c r="I116" s="41">
        <f>0+Q116</f>
      </c>
      <c r="O116">
        <f>0+R116</f>
      </c>
      <c r="Q116">
        <f>0+I117+I121</f>
      </c>
      <c r="R116">
        <f>0+O117+O121</f>
      </c>
    </row>
    <row r="117" spans="1:16" ht="38.25">
      <c r="A117" s="25" t="s">
        <v>43</v>
      </c>
      <c r="B117" s="29" t="s">
        <v>266</v>
      </c>
      <c r="C117" s="29" t="s">
        <v>267</v>
      </c>
      <c r="D117" s="25" t="s">
        <v>45</v>
      </c>
      <c r="E117" s="30" t="s">
        <v>268</v>
      </c>
      <c r="F117" s="31" t="s">
        <v>190</v>
      </c>
      <c r="G117" s="32">
        <v>62.4</v>
      </c>
      <c r="H117" s="33">
        <v>0</v>
      </c>
      <c r="I117" s="34">
        <f>ROUND(ROUND(H117,2)*ROUND(G117,3),2)</f>
      </c>
      <c r="O117">
        <f>(I117*21)/100</f>
      </c>
      <c r="P117" t="s">
        <v>22</v>
      </c>
    </row>
    <row r="118" spans="1:5" ht="25.5">
      <c r="A118" s="35" t="s">
        <v>48</v>
      </c>
      <c r="E118" s="36" t="s">
        <v>269</v>
      </c>
    </row>
    <row r="119" spans="1:5" ht="12.75">
      <c r="A119" s="37" t="s">
        <v>49</v>
      </c>
      <c r="E119" s="38" t="s">
        <v>270</v>
      </c>
    </row>
    <row r="120" spans="1:5" ht="89.25">
      <c r="A120" t="s">
        <v>50</v>
      </c>
      <c r="E120" s="36" t="s">
        <v>271</v>
      </c>
    </row>
    <row r="121" spans="1:16" ht="25.5">
      <c r="A121" s="25" t="s">
        <v>43</v>
      </c>
      <c r="B121" s="29" t="s">
        <v>272</v>
      </c>
      <c r="C121" s="29" t="s">
        <v>273</v>
      </c>
      <c r="D121" s="25" t="s">
        <v>45</v>
      </c>
      <c r="E121" s="30" t="s">
        <v>274</v>
      </c>
      <c r="F121" s="31" t="s">
        <v>190</v>
      </c>
      <c r="G121" s="32">
        <v>485</v>
      </c>
      <c r="H121" s="33">
        <v>0</v>
      </c>
      <c r="I121" s="34">
        <f>ROUND(ROUND(H121,2)*ROUND(G121,3),2)</f>
      </c>
      <c r="O121">
        <f>(I121*21)/100</f>
      </c>
      <c r="P121" t="s">
        <v>22</v>
      </c>
    </row>
    <row r="122" spans="1:5" ht="12.75">
      <c r="A122" s="35" t="s">
        <v>48</v>
      </c>
      <c r="E122" s="36" t="s">
        <v>45</v>
      </c>
    </row>
    <row r="123" spans="1:5" ht="12.75">
      <c r="A123" s="37" t="s">
        <v>49</v>
      </c>
      <c r="E123" s="38" t="s">
        <v>275</v>
      </c>
    </row>
    <row r="124" spans="1:5" ht="127.5">
      <c r="A124" t="s">
        <v>50</v>
      </c>
      <c r="E124" s="36" t="s">
        <v>276</v>
      </c>
    </row>
    <row r="125" spans="1:18" ht="12.75" customHeight="1">
      <c r="A125" s="6" t="s">
        <v>41</v>
      </c>
      <c r="B125" s="6"/>
      <c r="C125" s="40" t="s">
        <v>33</v>
      </c>
      <c r="D125" s="6"/>
      <c r="E125" s="27" t="s">
        <v>277</v>
      </c>
      <c r="F125" s="6"/>
      <c r="G125" s="6"/>
      <c r="H125" s="6"/>
      <c r="I125" s="41">
        <f>0+Q125</f>
      </c>
      <c r="O125">
        <f>0+R125</f>
      </c>
      <c r="Q125">
        <f>0+I126+I130+I134+I138+I142+I146+I150</f>
      </c>
      <c r="R125">
        <f>0+O126+O130+O134+O138+O142+O146+O150</f>
      </c>
    </row>
    <row r="126" spans="1:16" ht="25.5">
      <c r="A126" s="25" t="s">
        <v>43</v>
      </c>
      <c r="B126" s="29" t="s">
        <v>278</v>
      </c>
      <c r="C126" s="29" t="s">
        <v>279</v>
      </c>
      <c r="D126" s="25" t="s">
        <v>45</v>
      </c>
      <c r="E126" s="30" t="s">
        <v>280</v>
      </c>
      <c r="F126" s="31" t="s">
        <v>47</v>
      </c>
      <c r="G126" s="32">
        <v>49.565</v>
      </c>
      <c r="H126" s="33">
        <v>0</v>
      </c>
      <c r="I126" s="34">
        <f>ROUND(ROUND(H126,2)*ROUND(G126,3),2)</f>
      </c>
      <c r="O126">
        <f>(I126*21)/100</f>
      </c>
      <c r="P126" t="s">
        <v>22</v>
      </c>
    </row>
    <row r="127" spans="1:5" ht="12.75">
      <c r="A127" s="35" t="s">
        <v>48</v>
      </c>
      <c r="E127" s="36" t="s">
        <v>45</v>
      </c>
    </row>
    <row r="128" spans="1:5" ht="12.75">
      <c r="A128" s="37" t="s">
        <v>49</v>
      </c>
      <c r="E128" s="38" t="s">
        <v>281</v>
      </c>
    </row>
    <row r="129" spans="1:5" ht="127.5">
      <c r="A129" t="s">
        <v>50</v>
      </c>
      <c r="E129" s="36" t="s">
        <v>282</v>
      </c>
    </row>
    <row r="130" spans="1:16" ht="12.75">
      <c r="A130" s="25" t="s">
        <v>43</v>
      </c>
      <c r="B130" s="29" t="s">
        <v>283</v>
      </c>
      <c r="C130" s="29" t="s">
        <v>284</v>
      </c>
      <c r="D130" s="25" t="s">
        <v>45</v>
      </c>
      <c r="E130" s="30" t="s">
        <v>285</v>
      </c>
      <c r="F130" s="31" t="s">
        <v>47</v>
      </c>
      <c r="G130" s="32">
        <v>472.68</v>
      </c>
      <c r="H130" s="33">
        <v>0</v>
      </c>
      <c r="I130" s="34">
        <f>ROUND(ROUND(H130,2)*ROUND(G130,3),2)</f>
      </c>
      <c r="O130">
        <f>(I130*21)/100</f>
      </c>
      <c r="P130" t="s">
        <v>22</v>
      </c>
    </row>
    <row r="131" spans="1:5" ht="12.75">
      <c r="A131" s="35" t="s">
        <v>48</v>
      </c>
      <c r="E131" s="36" t="s">
        <v>45</v>
      </c>
    </row>
    <row r="132" spans="1:5" ht="12.75">
      <c r="A132" s="37" t="s">
        <v>49</v>
      </c>
      <c r="E132" s="38" t="s">
        <v>286</v>
      </c>
    </row>
    <row r="133" spans="1:5" ht="51">
      <c r="A133" t="s">
        <v>50</v>
      </c>
      <c r="E133" s="36" t="s">
        <v>287</v>
      </c>
    </row>
    <row r="134" spans="1:16" ht="12.75">
      <c r="A134" s="25" t="s">
        <v>43</v>
      </c>
      <c r="B134" s="29" t="s">
        <v>288</v>
      </c>
      <c r="C134" s="29" t="s">
        <v>289</v>
      </c>
      <c r="D134" s="25" t="s">
        <v>45</v>
      </c>
      <c r="E134" s="30" t="s">
        <v>290</v>
      </c>
      <c r="F134" s="31" t="s">
        <v>47</v>
      </c>
      <c r="G134" s="32">
        <v>4.48</v>
      </c>
      <c r="H134" s="33">
        <v>0</v>
      </c>
      <c r="I134" s="34">
        <f>ROUND(ROUND(H134,2)*ROUND(G134,3),2)</f>
      </c>
      <c r="O134">
        <f>(I134*21)/100</f>
      </c>
      <c r="P134" t="s">
        <v>22</v>
      </c>
    </row>
    <row r="135" spans="1:5" ht="12.75">
      <c r="A135" s="35" t="s">
        <v>48</v>
      </c>
      <c r="E135" s="36" t="s">
        <v>45</v>
      </c>
    </row>
    <row r="136" spans="1:5" ht="12.75">
      <c r="A136" s="37" t="s">
        <v>49</v>
      </c>
      <c r="E136" s="38" t="s">
        <v>291</v>
      </c>
    </row>
    <row r="137" spans="1:5" ht="51">
      <c r="A137" t="s">
        <v>50</v>
      </c>
      <c r="E137" s="36" t="s">
        <v>287</v>
      </c>
    </row>
    <row r="138" spans="1:16" ht="12.75">
      <c r="A138" s="25" t="s">
        <v>43</v>
      </c>
      <c r="B138" s="29" t="s">
        <v>292</v>
      </c>
      <c r="C138" s="29" t="s">
        <v>293</v>
      </c>
      <c r="D138" s="25" t="s">
        <v>45</v>
      </c>
      <c r="E138" s="30" t="s">
        <v>294</v>
      </c>
      <c r="F138" s="31" t="s">
        <v>190</v>
      </c>
      <c r="G138" s="32">
        <v>2034</v>
      </c>
      <c r="H138" s="33">
        <v>0</v>
      </c>
      <c r="I138" s="34">
        <f>ROUND(ROUND(H138,2)*ROUND(G138,3),2)</f>
      </c>
      <c r="O138">
        <f>(I138*21)/100</f>
      </c>
      <c r="P138" t="s">
        <v>22</v>
      </c>
    </row>
    <row r="139" spans="1:5" ht="12.75">
      <c r="A139" s="35" t="s">
        <v>48</v>
      </c>
      <c r="E139" s="36" t="s">
        <v>45</v>
      </c>
    </row>
    <row r="140" spans="1:5" ht="12.75">
      <c r="A140" s="37" t="s">
        <v>49</v>
      </c>
      <c r="E140" s="38" t="s">
        <v>295</v>
      </c>
    </row>
    <row r="141" spans="1:5" ht="51">
      <c r="A141" t="s">
        <v>50</v>
      </c>
      <c r="E141" s="36" t="s">
        <v>296</v>
      </c>
    </row>
    <row r="142" spans="1:16" ht="12.75">
      <c r="A142" s="25" t="s">
        <v>43</v>
      </c>
      <c r="B142" s="29" t="s">
        <v>89</v>
      </c>
      <c r="C142" s="29" t="s">
        <v>297</v>
      </c>
      <c r="D142" s="25" t="s">
        <v>45</v>
      </c>
      <c r="E142" s="30" t="s">
        <v>298</v>
      </c>
      <c r="F142" s="31" t="s">
        <v>47</v>
      </c>
      <c r="G142" s="32">
        <v>40.68</v>
      </c>
      <c r="H142" s="33">
        <v>0</v>
      </c>
      <c r="I142" s="34">
        <f>ROUND(ROUND(H142,2)*ROUND(G142,3),2)</f>
      </c>
      <c r="O142">
        <f>(I142*21)/100</f>
      </c>
      <c r="P142" t="s">
        <v>22</v>
      </c>
    </row>
    <row r="143" spans="1:5" ht="12.75">
      <c r="A143" s="35" t="s">
        <v>48</v>
      </c>
      <c r="E143" s="36" t="s">
        <v>45</v>
      </c>
    </row>
    <row r="144" spans="1:5" ht="12.75">
      <c r="A144" s="37" t="s">
        <v>49</v>
      </c>
      <c r="E144" s="38" t="s">
        <v>299</v>
      </c>
    </row>
    <row r="145" spans="1:5" ht="140.25">
      <c r="A145" t="s">
        <v>50</v>
      </c>
      <c r="E145" s="36" t="s">
        <v>300</v>
      </c>
    </row>
    <row r="146" spans="1:16" ht="12.75">
      <c r="A146" s="25" t="s">
        <v>43</v>
      </c>
      <c r="B146" s="29" t="s">
        <v>301</v>
      </c>
      <c r="C146" s="29" t="s">
        <v>302</v>
      </c>
      <c r="D146" s="25" t="s">
        <v>45</v>
      </c>
      <c r="E146" s="30" t="s">
        <v>303</v>
      </c>
      <c r="F146" s="31" t="s">
        <v>47</v>
      </c>
      <c r="G146" s="32">
        <v>71.19</v>
      </c>
      <c r="H146" s="33">
        <v>0</v>
      </c>
      <c r="I146" s="34">
        <f>ROUND(ROUND(H146,2)*ROUND(G146,3),2)</f>
      </c>
      <c r="O146">
        <f>(I146*21)/100</f>
      </c>
      <c r="P146" t="s">
        <v>22</v>
      </c>
    </row>
    <row r="147" spans="1:5" ht="12.75">
      <c r="A147" s="35" t="s">
        <v>48</v>
      </c>
      <c r="E147" s="36" t="s">
        <v>45</v>
      </c>
    </row>
    <row r="148" spans="1:5" ht="12.75">
      <c r="A148" s="37" t="s">
        <v>49</v>
      </c>
      <c r="E148" s="38" t="s">
        <v>304</v>
      </c>
    </row>
    <row r="149" spans="1:5" ht="140.25">
      <c r="A149" t="s">
        <v>50</v>
      </c>
      <c r="E149" s="36" t="s">
        <v>300</v>
      </c>
    </row>
    <row r="150" spans="1:16" ht="38.25">
      <c r="A150" s="25" t="s">
        <v>43</v>
      </c>
      <c r="B150" s="29" t="s">
        <v>305</v>
      </c>
      <c r="C150" s="29" t="s">
        <v>306</v>
      </c>
      <c r="D150" s="25" t="s">
        <v>45</v>
      </c>
      <c r="E150" s="30" t="s">
        <v>307</v>
      </c>
      <c r="F150" s="31" t="s">
        <v>190</v>
      </c>
      <c r="G150" s="32">
        <v>431</v>
      </c>
      <c r="H150" s="33">
        <v>0</v>
      </c>
      <c r="I150" s="34">
        <f>ROUND(ROUND(H150,2)*ROUND(G150,3),2)</f>
      </c>
      <c r="O150">
        <f>(I150*21)/100</f>
      </c>
      <c r="P150" t="s">
        <v>22</v>
      </c>
    </row>
    <row r="151" spans="1:5" ht="12.75">
      <c r="A151" s="35" t="s">
        <v>48</v>
      </c>
      <c r="E151" s="36" t="s">
        <v>45</v>
      </c>
    </row>
    <row r="152" spans="1:5" ht="12.75">
      <c r="A152" s="37" t="s">
        <v>49</v>
      </c>
      <c r="E152" s="38" t="s">
        <v>308</v>
      </c>
    </row>
    <row r="153" spans="1:5" ht="153">
      <c r="A153" t="s">
        <v>50</v>
      </c>
      <c r="E153" s="36" t="s">
        <v>309</v>
      </c>
    </row>
    <row r="154" spans="1:18" ht="12.75" customHeight="1">
      <c r="A154" s="6" t="s">
        <v>41</v>
      </c>
      <c r="B154" s="6"/>
      <c r="C154" s="40" t="s">
        <v>58</v>
      </c>
      <c r="D154" s="6"/>
      <c r="E154" s="27" t="s">
        <v>310</v>
      </c>
      <c r="F154" s="6"/>
      <c r="G154" s="6"/>
      <c r="H154" s="6"/>
      <c r="I154" s="41">
        <f>0+Q154</f>
      </c>
      <c r="O154">
        <f>0+R154</f>
      </c>
      <c r="Q154">
        <f>0+I155</f>
      </c>
      <c r="R154">
        <f>0+O155</f>
      </c>
    </row>
    <row r="155" spans="1:16" ht="25.5">
      <c r="A155" s="25" t="s">
        <v>43</v>
      </c>
      <c r="B155" s="29" t="s">
        <v>311</v>
      </c>
      <c r="C155" s="29" t="s">
        <v>312</v>
      </c>
      <c r="D155" s="25" t="s">
        <v>45</v>
      </c>
      <c r="E155" s="30" t="s">
        <v>313</v>
      </c>
      <c r="F155" s="31" t="s">
        <v>61</v>
      </c>
      <c r="G155" s="32">
        <v>3</v>
      </c>
      <c r="H155" s="33">
        <v>0</v>
      </c>
      <c r="I155" s="34">
        <f>ROUND(ROUND(H155,2)*ROUND(G155,3),2)</f>
      </c>
      <c r="O155">
        <f>(I155*21)/100</f>
      </c>
      <c r="P155" t="s">
        <v>22</v>
      </c>
    </row>
    <row r="156" spans="1:5" ht="12.75">
      <c r="A156" s="35" t="s">
        <v>48</v>
      </c>
      <c r="E156" s="36" t="s">
        <v>45</v>
      </c>
    </row>
    <row r="157" spans="1:5" ht="12.75">
      <c r="A157" s="37" t="s">
        <v>49</v>
      </c>
      <c r="E157" s="38" t="s">
        <v>45</v>
      </c>
    </row>
    <row r="158" spans="1:5" ht="76.5">
      <c r="A158" t="s">
        <v>50</v>
      </c>
      <c r="E158" s="36" t="s">
        <v>314</v>
      </c>
    </row>
    <row r="159" spans="1:18" ht="12.75" customHeight="1">
      <c r="A159" s="6" t="s">
        <v>41</v>
      </c>
      <c r="B159" s="6"/>
      <c r="C159" s="40" t="s">
        <v>38</v>
      </c>
      <c r="D159" s="6"/>
      <c r="E159" s="27" t="s">
        <v>315</v>
      </c>
      <c r="F159" s="6"/>
      <c r="G159" s="6"/>
      <c r="H159" s="6"/>
      <c r="I159" s="41">
        <f>0+Q159</f>
      </c>
      <c r="O159">
        <f>0+R159</f>
      </c>
      <c r="Q159">
        <f>0+I160+I164+I168+I172+I176</f>
      </c>
      <c r="R159">
        <f>0+O160+O164+O168+O172+O176</f>
      </c>
    </row>
    <row r="160" spans="1:16" ht="12.75">
      <c r="A160" s="25" t="s">
        <v>43</v>
      </c>
      <c r="B160" s="29" t="s">
        <v>316</v>
      </c>
      <c r="C160" s="29" t="s">
        <v>317</v>
      </c>
      <c r="D160" s="25" t="s">
        <v>45</v>
      </c>
      <c r="E160" s="30" t="s">
        <v>318</v>
      </c>
      <c r="F160" s="31" t="s">
        <v>61</v>
      </c>
      <c r="G160" s="32">
        <v>1</v>
      </c>
      <c r="H160" s="33">
        <v>0</v>
      </c>
      <c r="I160" s="34">
        <f>ROUND(ROUND(H160,2)*ROUND(G160,3),2)</f>
      </c>
      <c r="O160">
        <f>(I160*21)/100</f>
      </c>
      <c r="P160" t="s">
        <v>22</v>
      </c>
    </row>
    <row r="161" spans="1:5" ht="12.75">
      <c r="A161" s="35" t="s">
        <v>48</v>
      </c>
      <c r="E161" s="36" t="s">
        <v>45</v>
      </c>
    </row>
    <row r="162" spans="1:5" ht="12.75">
      <c r="A162" s="37" t="s">
        <v>49</v>
      </c>
      <c r="E162" s="38" t="s">
        <v>45</v>
      </c>
    </row>
    <row r="163" spans="1:5" ht="63.75">
      <c r="A163" t="s">
        <v>50</v>
      </c>
      <c r="E163" s="36" t="s">
        <v>319</v>
      </c>
    </row>
    <row r="164" spans="1:16" ht="25.5">
      <c r="A164" s="25" t="s">
        <v>43</v>
      </c>
      <c r="B164" s="29" t="s">
        <v>320</v>
      </c>
      <c r="C164" s="29" t="s">
        <v>321</v>
      </c>
      <c r="D164" s="25" t="s">
        <v>45</v>
      </c>
      <c r="E164" s="30" t="s">
        <v>322</v>
      </c>
      <c r="F164" s="31" t="s">
        <v>61</v>
      </c>
      <c r="G164" s="32">
        <v>5</v>
      </c>
      <c r="H164" s="33">
        <v>0</v>
      </c>
      <c r="I164" s="34">
        <f>ROUND(ROUND(H164,2)*ROUND(G164,3),2)</f>
      </c>
      <c r="O164">
        <f>(I164*21)/100</f>
      </c>
      <c r="P164" t="s">
        <v>22</v>
      </c>
    </row>
    <row r="165" spans="1:5" ht="12.75">
      <c r="A165" s="35" t="s">
        <v>48</v>
      </c>
      <c r="E165" s="36" t="s">
        <v>45</v>
      </c>
    </row>
    <row r="166" spans="1:5" ht="12.75">
      <c r="A166" s="37" t="s">
        <v>49</v>
      </c>
      <c r="E166" s="38" t="s">
        <v>45</v>
      </c>
    </row>
    <row r="167" spans="1:5" ht="51">
      <c r="A167" t="s">
        <v>50</v>
      </c>
      <c r="E167" s="36" t="s">
        <v>323</v>
      </c>
    </row>
    <row r="168" spans="1:16" ht="25.5">
      <c r="A168" s="25" t="s">
        <v>43</v>
      </c>
      <c r="B168" s="29" t="s">
        <v>324</v>
      </c>
      <c r="C168" s="29" t="s">
        <v>325</v>
      </c>
      <c r="D168" s="25" t="s">
        <v>45</v>
      </c>
      <c r="E168" s="30" t="s">
        <v>326</v>
      </c>
      <c r="F168" s="31" t="s">
        <v>190</v>
      </c>
      <c r="G168" s="32">
        <v>85.25</v>
      </c>
      <c r="H168" s="33">
        <v>0</v>
      </c>
      <c r="I168" s="34">
        <f>ROUND(ROUND(H168,2)*ROUND(G168,3),2)</f>
      </c>
      <c r="O168">
        <f>(I168*21)/100</f>
      </c>
      <c r="P168" t="s">
        <v>22</v>
      </c>
    </row>
    <row r="169" spans="1:5" ht="12.75">
      <c r="A169" s="35" t="s">
        <v>48</v>
      </c>
      <c r="E169" s="36" t="s">
        <v>45</v>
      </c>
    </row>
    <row r="170" spans="1:5" ht="12.75">
      <c r="A170" s="37" t="s">
        <v>49</v>
      </c>
      <c r="E170" s="38" t="s">
        <v>327</v>
      </c>
    </row>
    <row r="171" spans="1:5" ht="38.25">
      <c r="A171" t="s">
        <v>50</v>
      </c>
      <c r="E171" s="36" t="s">
        <v>328</v>
      </c>
    </row>
    <row r="172" spans="1:16" ht="25.5">
      <c r="A172" s="25" t="s">
        <v>43</v>
      </c>
      <c r="B172" s="29" t="s">
        <v>329</v>
      </c>
      <c r="C172" s="29" t="s">
        <v>330</v>
      </c>
      <c r="D172" s="25" t="s">
        <v>45</v>
      </c>
      <c r="E172" s="30" t="s">
        <v>331</v>
      </c>
      <c r="F172" s="31" t="s">
        <v>76</v>
      </c>
      <c r="G172" s="32">
        <v>202</v>
      </c>
      <c r="H172" s="33">
        <v>0</v>
      </c>
      <c r="I172" s="34">
        <f>ROUND(ROUND(H172,2)*ROUND(G172,3),2)</f>
      </c>
      <c r="O172">
        <f>(I172*21)/100</f>
      </c>
      <c r="P172" t="s">
        <v>22</v>
      </c>
    </row>
    <row r="173" spans="1:5" ht="12.75">
      <c r="A173" s="35" t="s">
        <v>48</v>
      </c>
      <c r="E173" s="36" t="s">
        <v>45</v>
      </c>
    </row>
    <row r="174" spans="1:5" ht="12.75">
      <c r="A174" s="37" t="s">
        <v>49</v>
      </c>
      <c r="E174" s="38" t="s">
        <v>332</v>
      </c>
    </row>
    <row r="175" spans="1:5" ht="51">
      <c r="A175" t="s">
        <v>50</v>
      </c>
      <c r="E175" s="36" t="s">
        <v>333</v>
      </c>
    </row>
    <row r="176" spans="1:16" ht="25.5">
      <c r="A176" s="25" t="s">
        <v>43</v>
      </c>
      <c r="B176" s="29" t="s">
        <v>334</v>
      </c>
      <c r="C176" s="29" t="s">
        <v>335</v>
      </c>
      <c r="D176" s="25" t="s">
        <v>45</v>
      </c>
      <c r="E176" s="30" t="s">
        <v>336</v>
      </c>
      <c r="F176" s="31" t="s">
        <v>76</v>
      </c>
      <c r="G176" s="32">
        <v>956</v>
      </c>
      <c r="H176" s="33">
        <v>0</v>
      </c>
      <c r="I176" s="34">
        <f>ROUND(ROUND(H176,2)*ROUND(G176,3),2)</f>
      </c>
      <c r="O176">
        <f>(I176*21)/100</f>
      </c>
      <c r="P176" t="s">
        <v>22</v>
      </c>
    </row>
    <row r="177" spans="1:5" ht="12.75">
      <c r="A177" s="35" t="s">
        <v>48</v>
      </c>
      <c r="E177" s="36" t="s">
        <v>45</v>
      </c>
    </row>
    <row r="178" spans="1:5" ht="12.75">
      <c r="A178" s="37" t="s">
        <v>49</v>
      </c>
      <c r="E178" s="38" t="s">
        <v>337</v>
      </c>
    </row>
    <row r="179" spans="1:5" ht="51">
      <c r="A179" t="s">
        <v>50</v>
      </c>
      <c r="E179" s="36" t="s">
        <v>333</v>
      </c>
    </row>
  </sheetData>
  <sheetProtection password="F57F"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6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0+O9+O14+O23+O48+O57+O66+O95+O152+O169+O202+O227+O284+O293+O298+O319+O376+O461+O470+O563+O632+O705+O714+O723+O752+O773+O806+O915+O984+O1041+O1058+O1067+O1084+O1089+O1098+O1103+O1108+O1125+O1142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342</v>
      </c>
      <c r="I3" s="42">
        <f>0+I9+I14+I23+I48+I57+I66+I95+I152+I169+I202+I227+I284+I293+I298+I319+I376+I461+I470+I563+I632+I705+I714+I723+I752+I773+I806+I915+I984+I1041+I1058+I1067+I1084+I1089+I1098+I1103+I1108+I1125+I1142</f>
      </c>
      <c r="O3" t="s">
        <v>18</v>
      </c>
      <c r="P3" t="s">
        <v>22</v>
      </c>
    </row>
    <row r="4" spans="1:16" ht="15" customHeight="1">
      <c r="A4" t="s">
        <v>16</v>
      </c>
      <c r="B4" s="12" t="s">
        <v>338</v>
      </c>
      <c r="C4" s="13" t="s">
        <v>339</v>
      </c>
      <c r="D4" s="1"/>
      <c r="E4" s="14" t="s">
        <v>340</v>
      </c>
      <c r="F4" s="1"/>
      <c r="G4" s="1"/>
      <c r="H4" s="11"/>
      <c r="I4" s="11"/>
      <c r="O4" t="s">
        <v>19</v>
      </c>
      <c r="P4" t="s">
        <v>22</v>
      </c>
    </row>
    <row r="5" spans="1:16" ht="12.75" customHeight="1">
      <c r="A5" t="s">
        <v>341</v>
      </c>
      <c r="B5" s="16" t="s">
        <v>17</v>
      </c>
      <c r="C5" s="17" t="s">
        <v>342</v>
      </c>
      <c r="D5" s="6"/>
      <c r="E5" s="18" t="s">
        <v>343</v>
      </c>
      <c r="F5" s="6"/>
      <c r="G5" s="6"/>
      <c r="H5" s="6"/>
      <c r="I5" s="6"/>
      <c r="O5" t="s">
        <v>20</v>
      </c>
      <c r="P5" t="s">
        <v>22</v>
      </c>
    </row>
    <row r="6" spans="1:9" ht="12.75" customHeight="1">
      <c r="A6" s="15" t="s">
        <v>25</v>
      </c>
      <c r="B6" s="15" t="s">
        <v>27</v>
      </c>
      <c r="C6" s="15" t="s">
        <v>28</v>
      </c>
      <c r="D6" s="15" t="s">
        <v>29</v>
      </c>
      <c r="E6" s="15" t="s">
        <v>30</v>
      </c>
      <c r="F6" s="15" t="s">
        <v>32</v>
      </c>
      <c r="G6" s="15" t="s">
        <v>34</v>
      </c>
      <c r="H6" s="15" t="s">
        <v>36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37</v>
      </c>
      <c r="I7" s="15" t="s">
        <v>39</v>
      </c>
    </row>
    <row r="8" spans="1:9" ht="12.75" customHeight="1">
      <c r="A8" s="15" t="s">
        <v>26</v>
      </c>
      <c r="B8" s="15" t="s">
        <v>14</v>
      </c>
      <c r="C8" s="15" t="s">
        <v>22</v>
      </c>
      <c r="D8" s="15" t="s">
        <v>21</v>
      </c>
      <c r="E8" s="15" t="s">
        <v>31</v>
      </c>
      <c r="F8" s="15" t="s">
        <v>33</v>
      </c>
      <c r="G8" s="15" t="s">
        <v>35</v>
      </c>
      <c r="H8" s="15" t="s">
        <v>38</v>
      </c>
      <c r="I8" s="15" t="s">
        <v>40</v>
      </c>
    </row>
    <row r="9" spans="1:18" ht="12.75" customHeight="1">
      <c r="A9" s="19" t="s">
        <v>41</v>
      </c>
      <c r="B9" s="19"/>
      <c r="C9" s="26" t="s">
        <v>106</v>
      </c>
      <c r="D9" s="19"/>
      <c r="E9" s="27" t="s">
        <v>345</v>
      </c>
      <c r="F9" s="19"/>
      <c r="G9" s="19"/>
      <c r="H9" s="19"/>
      <c r="I9" s="28">
        <f>0+Q9</f>
      </c>
      <c r="O9">
        <f>0+R9</f>
      </c>
      <c r="Q9">
        <f>0+I10</f>
      </c>
      <c r="R9">
        <f>0+O10</f>
      </c>
    </row>
    <row r="10" spans="1:16" ht="12.75">
      <c r="A10" s="25" t="s">
        <v>43</v>
      </c>
      <c r="B10" s="29" t="s">
        <v>14</v>
      </c>
      <c r="C10" s="29" t="s">
        <v>346</v>
      </c>
      <c r="D10" s="25" t="s">
        <v>45</v>
      </c>
      <c r="E10" s="30" t="s">
        <v>347</v>
      </c>
      <c r="F10" s="31" t="s">
        <v>47</v>
      </c>
      <c r="G10" s="32">
        <v>81.014</v>
      </c>
      <c r="H10" s="33">
        <v>0</v>
      </c>
      <c r="I10" s="34">
        <f>ROUND(ROUND(H10,2)*ROUND(G10,3),2)</f>
      </c>
      <c r="O10">
        <f>(I10*21)/100</f>
      </c>
      <c r="P10" t="s">
        <v>22</v>
      </c>
    </row>
    <row r="11" spans="1:5" ht="12.75">
      <c r="A11" s="35" t="s">
        <v>48</v>
      </c>
      <c r="E11" s="36" t="s">
        <v>45</v>
      </c>
    </row>
    <row r="12" spans="1:5" ht="25.5">
      <c r="A12" s="37" t="s">
        <v>49</v>
      </c>
      <c r="E12" s="38" t="s">
        <v>348</v>
      </c>
    </row>
    <row r="13" spans="1:5" ht="12.75">
      <c r="A13" t="s">
        <v>50</v>
      </c>
      <c r="E13" s="36" t="s">
        <v>45</v>
      </c>
    </row>
    <row r="14" spans="1:18" ht="12.75" customHeight="1">
      <c r="A14" s="6" t="s">
        <v>41</v>
      </c>
      <c r="B14" s="6"/>
      <c r="C14" s="40" t="s">
        <v>112</v>
      </c>
      <c r="D14" s="6"/>
      <c r="E14" s="27" t="s">
        <v>349</v>
      </c>
      <c r="F14" s="6"/>
      <c r="G14" s="6"/>
      <c r="H14" s="6"/>
      <c r="I14" s="41">
        <f>0+Q14</f>
      </c>
      <c r="O14">
        <f>0+R14</f>
      </c>
      <c r="Q14">
        <f>0+I15+I19</f>
      </c>
      <c r="R14">
        <f>0+O15+O19</f>
      </c>
    </row>
    <row r="15" spans="1:16" ht="12.75">
      <c r="A15" s="25" t="s">
        <v>43</v>
      </c>
      <c r="B15" s="29" t="s">
        <v>22</v>
      </c>
      <c r="C15" s="29" t="s">
        <v>350</v>
      </c>
      <c r="D15" s="25" t="s">
        <v>45</v>
      </c>
      <c r="E15" s="30" t="s">
        <v>351</v>
      </c>
      <c r="F15" s="31" t="s">
        <v>47</v>
      </c>
      <c r="G15" s="32">
        <v>1284.73</v>
      </c>
      <c r="H15" s="33">
        <v>0</v>
      </c>
      <c r="I15" s="34">
        <f>ROUND(ROUND(H15,2)*ROUND(G15,3),2)</f>
      </c>
      <c r="O15">
        <f>(I15*21)/100</f>
      </c>
      <c r="P15" t="s">
        <v>22</v>
      </c>
    </row>
    <row r="16" spans="1:5" ht="12.75">
      <c r="A16" s="35" t="s">
        <v>48</v>
      </c>
      <c r="E16" s="36" t="s">
        <v>45</v>
      </c>
    </row>
    <row r="17" spans="1:5" ht="114.75">
      <c r="A17" s="37" t="s">
        <v>49</v>
      </c>
      <c r="E17" s="38" t="s">
        <v>352</v>
      </c>
    </row>
    <row r="18" spans="1:5" ht="12.75">
      <c r="A18" t="s">
        <v>50</v>
      </c>
      <c r="E18" s="36" t="s">
        <v>45</v>
      </c>
    </row>
    <row r="19" spans="1:16" ht="12.75">
      <c r="A19" s="25" t="s">
        <v>43</v>
      </c>
      <c r="B19" s="29" t="s">
        <v>21</v>
      </c>
      <c r="C19" s="29" t="s">
        <v>353</v>
      </c>
      <c r="D19" s="25" t="s">
        <v>45</v>
      </c>
      <c r="E19" s="30" t="s">
        <v>354</v>
      </c>
      <c r="F19" s="31" t="s">
        <v>47</v>
      </c>
      <c r="G19" s="32">
        <v>97.94</v>
      </c>
      <c r="H19" s="33">
        <v>0</v>
      </c>
      <c r="I19" s="34">
        <f>ROUND(ROUND(H19,2)*ROUND(G19,3),2)</f>
      </c>
      <c r="O19">
        <f>(I19*21)/100</f>
      </c>
      <c r="P19" t="s">
        <v>22</v>
      </c>
    </row>
    <row r="20" spans="1:5" ht="12.75">
      <c r="A20" s="35" t="s">
        <v>48</v>
      </c>
      <c r="E20" s="36" t="s">
        <v>45</v>
      </c>
    </row>
    <row r="21" spans="1:5" ht="63.75">
      <c r="A21" s="37" t="s">
        <v>49</v>
      </c>
      <c r="E21" s="38" t="s">
        <v>355</v>
      </c>
    </row>
    <row r="22" spans="1:5" ht="12.75">
      <c r="A22" t="s">
        <v>50</v>
      </c>
      <c r="E22" s="36" t="s">
        <v>45</v>
      </c>
    </row>
    <row r="23" spans="1:18" ht="12.75" customHeight="1">
      <c r="A23" s="6" t="s">
        <v>41</v>
      </c>
      <c r="B23" s="6"/>
      <c r="C23" s="40" t="s">
        <v>100</v>
      </c>
      <c r="D23" s="6"/>
      <c r="E23" s="27" t="s">
        <v>356</v>
      </c>
      <c r="F23" s="6"/>
      <c r="G23" s="6"/>
      <c r="H23" s="6"/>
      <c r="I23" s="41">
        <f>0+Q23</f>
      </c>
      <c r="O23">
        <f>0+R23</f>
      </c>
      <c r="Q23">
        <f>0+I24+I28+I32+I36+I40+I44</f>
      </c>
      <c r="R23">
        <f>0+O24+O28+O32+O36+O40+O44</f>
      </c>
    </row>
    <row r="24" spans="1:16" ht="12.75">
      <c r="A24" s="25" t="s">
        <v>43</v>
      </c>
      <c r="B24" s="29" t="s">
        <v>31</v>
      </c>
      <c r="C24" s="29" t="s">
        <v>357</v>
      </c>
      <c r="D24" s="25" t="s">
        <v>45</v>
      </c>
      <c r="E24" s="30" t="s">
        <v>358</v>
      </c>
      <c r="F24" s="31" t="s">
        <v>47</v>
      </c>
      <c r="G24" s="32">
        <v>1382.67</v>
      </c>
      <c r="H24" s="33">
        <v>0</v>
      </c>
      <c r="I24" s="34">
        <f>ROUND(ROUND(H24,2)*ROUND(G24,3),2)</f>
      </c>
      <c r="O24">
        <f>(I24*21)/100</f>
      </c>
      <c r="P24" t="s">
        <v>22</v>
      </c>
    </row>
    <row r="25" spans="1:5" ht="12.75">
      <c r="A25" s="35" t="s">
        <v>48</v>
      </c>
      <c r="E25" s="36" t="s">
        <v>45</v>
      </c>
    </row>
    <row r="26" spans="1:5" ht="12.75">
      <c r="A26" s="37" t="s">
        <v>49</v>
      </c>
      <c r="E26" s="38" t="s">
        <v>359</v>
      </c>
    </row>
    <row r="27" spans="1:5" ht="12.75">
      <c r="A27" t="s">
        <v>50</v>
      </c>
      <c r="E27" s="36" t="s">
        <v>45</v>
      </c>
    </row>
    <row r="28" spans="1:16" ht="12.75">
      <c r="A28" s="25" t="s">
        <v>43</v>
      </c>
      <c r="B28" s="29" t="s">
        <v>33</v>
      </c>
      <c r="C28" s="29" t="s">
        <v>360</v>
      </c>
      <c r="D28" s="25" t="s">
        <v>45</v>
      </c>
      <c r="E28" s="30" t="s">
        <v>361</v>
      </c>
      <c r="F28" s="31" t="s">
        <v>47</v>
      </c>
      <c r="G28" s="32">
        <v>1953.363</v>
      </c>
      <c r="H28" s="33">
        <v>0</v>
      </c>
      <c r="I28" s="34">
        <f>ROUND(ROUND(H28,2)*ROUND(G28,3),2)</f>
      </c>
      <c r="O28">
        <f>(I28*21)/100</f>
      </c>
      <c r="P28" t="s">
        <v>22</v>
      </c>
    </row>
    <row r="29" spans="1:5" ht="12.75">
      <c r="A29" s="35" t="s">
        <v>48</v>
      </c>
      <c r="E29" s="36" t="s">
        <v>45</v>
      </c>
    </row>
    <row r="30" spans="1:5" ht="51">
      <c r="A30" s="37" t="s">
        <v>49</v>
      </c>
      <c r="E30" s="38" t="s">
        <v>362</v>
      </c>
    </row>
    <row r="31" spans="1:5" ht="12.75">
      <c r="A31" t="s">
        <v>50</v>
      </c>
      <c r="E31" s="36" t="s">
        <v>45</v>
      </c>
    </row>
    <row r="32" spans="1:16" ht="12.75">
      <c r="A32" s="25" t="s">
        <v>43</v>
      </c>
      <c r="B32" s="29" t="s">
        <v>66</v>
      </c>
      <c r="C32" s="29" t="s">
        <v>363</v>
      </c>
      <c r="D32" s="25" t="s">
        <v>45</v>
      </c>
      <c r="E32" s="30" t="s">
        <v>364</v>
      </c>
      <c r="F32" s="31" t="s">
        <v>47</v>
      </c>
      <c r="G32" s="32">
        <v>811.976</v>
      </c>
      <c r="H32" s="33">
        <v>0</v>
      </c>
      <c r="I32" s="34">
        <f>ROUND(ROUND(H32,2)*ROUND(G32,3),2)</f>
      </c>
      <c r="O32">
        <f>(I32*21)/100</f>
      </c>
      <c r="P32" t="s">
        <v>22</v>
      </c>
    </row>
    <row r="33" spans="1:5" ht="12.75">
      <c r="A33" s="35" t="s">
        <v>48</v>
      </c>
      <c r="E33" s="36" t="s">
        <v>45</v>
      </c>
    </row>
    <row r="34" spans="1:5" ht="12.75">
      <c r="A34" s="37" t="s">
        <v>49</v>
      </c>
      <c r="E34" s="38" t="s">
        <v>45</v>
      </c>
    </row>
    <row r="35" spans="1:5" ht="12.75">
      <c r="A35" t="s">
        <v>50</v>
      </c>
      <c r="E35" s="36" t="s">
        <v>45</v>
      </c>
    </row>
    <row r="36" spans="1:16" ht="12.75">
      <c r="A36" s="25" t="s">
        <v>43</v>
      </c>
      <c r="B36" s="29" t="s">
        <v>58</v>
      </c>
      <c r="C36" s="29" t="s">
        <v>365</v>
      </c>
      <c r="D36" s="25" t="s">
        <v>45</v>
      </c>
      <c r="E36" s="30" t="s">
        <v>366</v>
      </c>
      <c r="F36" s="31" t="s">
        <v>47</v>
      </c>
      <c r="G36" s="32">
        <v>8119.757</v>
      </c>
      <c r="H36" s="33">
        <v>0</v>
      </c>
      <c r="I36" s="34">
        <f>ROUND(ROUND(H36,2)*ROUND(G36,3),2)</f>
      </c>
      <c r="O36">
        <f>(I36*21)/100</f>
      </c>
      <c r="P36" t="s">
        <v>22</v>
      </c>
    </row>
    <row r="37" spans="1:5" ht="12.75">
      <c r="A37" s="35" t="s">
        <v>48</v>
      </c>
      <c r="E37" s="36" t="s">
        <v>45</v>
      </c>
    </row>
    <row r="38" spans="1:5" ht="12.75">
      <c r="A38" s="37" t="s">
        <v>49</v>
      </c>
      <c r="E38" s="38" t="s">
        <v>367</v>
      </c>
    </row>
    <row r="39" spans="1:5" ht="12.75">
      <c r="A39" t="s">
        <v>50</v>
      </c>
      <c r="E39" s="36" t="s">
        <v>45</v>
      </c>
    </row>
    <row r="40" spans="1:16" ht="12.75">
      <c r="A40" s="25" t="s">
        <v>43</v>
      </c>
      <c r="B40" s="29" t="s">
        <v>35</v>
      </c>
      <c r="C40" s="29" t="s">
        <v>368</v>
      </c>
      <c r="D40" s="25" t="s">
        <v>45</v>
      </c>
      <c r="E40" s="30" t="s">
        <v>369</v>
      </c>
      <c r="F40" s="31" t="s">
        <v>47</v>
      </c>
      <c r="G40" s="32">
        <v>1382.67</v>
      </c>
      <c r="H40" s="33">
        <v>0</v>
      </c>
      <c r="I40" s="34">
        <f>ROUND(ROUND(H40,2)*ROUND(G40,3),2)</f>
      </c>
      <c r="O40">
        <f>(I40*21)/100</f>
      </c>
      <c r="P40" t="s">
        <v>22</v>
      </c>
    </row>
    <row r="41" spans="1:5" ht="12.75">
      <c r="A41" s="35" t="s">
        <v>48</v>
      </c>
      <c r="E41" s="36" t="s">
        <v>45</v>
      </c>
    </row>
    <row r="42" spans="1:5" ht="51">
      <c r="A42" s="37" t="s">
        <v>49</v>
      </c>
      <c r="E42" s="38" t="s">
        <v>370</v>
      </c>
    </row>
    <row r="43" spans="1:5" ht="12.75">
      <c r="A43" t="s">
        <v>50</v>
      </c>
      <c r="E43" s="36" t="s">
        <v>45</v>
      </c>
    </row>
    <row r="44" spans="1:16" ht="12.75">
      <c r="A44" s="25" t="s">
        <v>43</v>
      </c>
      <c r="B44" s="29" t="s">
        <v>38</v>
      </c>
      <c r="C44" s="29" t="s">
        <v>371</v>
      </c>
      <c r="D44" s="25" t="s">
        <v>45</v>
      </c>
      <c r="E44" s="30" t="s">
        <v>372</v>
      </c>
      <c r="F44" s="31" t="s">
        <v>47</v>
      </c>
      <c r="G44" s="32">
        <v>811.976</v>
      </c>
      <c r="H44" s="33">
        <v>0</v>
      </c>
      <c r="I44" s="34">
        <f>ROUND(ROUND(H44,2)*ROUND(G44,3),2)</f>
      </c>
      <c r="O44">
        <f>(I44*21)/100</f>
      </c>
      <c r="P44" t="s">
        <v>22</v>
      </c>
    </row>
    <row r="45" spans="1:5" ht="12.75">
      <c r="A45" s="35" t="s">
        <v>48</v>
      </c>
      <c r="E45" s="36" t="s">
        <v>45</v>
      </c>
    </row>
    <row r="46" spans="1:5" ht="12.75">
      <c r="A46" s="37" t="s">
        <v>49</v>
      </c>
      <c r="E46" s="38" t="s">
        <v>45</v>
      </c>
    </row>
    <row r="47" spans="1:5" ht="12.75">
      <c r="A47" t="s">
        <v>50</v>
      </c>
      <c r="E47" s="36" t="s">
        <v>45</v>
      </c>
    </row>
    <row r="48" spans="1:18" ht="12.75" customHeight="1">
      <c r="A48" s="6" t="s">
        <v>41</v>
      </c>
      <c r="B48" s="6"/>
      <c r="C48" s="40" t="s">
        <v>103</v>
      </c>
      <c r="D48" s="6"/>
      <c r="E48" s="27" t="s">
        <v>373</v>
      </c>
      <c r="F48" s="6"/>
      <c r="G48" s="6"/>
      <c r="H48" s="6"/>
      <c r="I48" s="41">
        <f>0+Q48</f>
      </c>
      <c r="O48">
        <f>0+R48</f>
      </c>
      <c r="Q48">
        <f>0+I49+I53</f>
      </c>
      <c r="R48">
        <f>0+O49+O53</f>
      </c>
    </row>
    <row r="49" spans="1:16" ht="12.75">
      <c r="A49" s="25" t="s">
        <v>43</v>
      </c>
      <c r="B49" s="29" t="s">
        <v>40</v>
      </c>
      <c r="C49" s="29" t="s">
        <v>374</v>
      </c>
      <c r="D49" s="25" t="s">
        <v>45</v>
      </c>
      <c r="E49" s="30" t="s">
        <v>375</v>
      </c>
      <c r="F49" s="31" t="s">
        <v>47</v>
      </c>
      <c r="G49" s="32">
        <v>1382.67</v>
      </c>
      <c r="H49" s="33">
        <v>0</v>
      </c>
      <c r="I49" s="34">
        <f>ROUND(ROUND(H49,2)*ROUND(G49,3),2)</f>
      </c>
      <c r="O49">
        <f>(I49*21)/100</f>
      </c>
      <c r="P49" t="s">
        <v>22</v>
      </c>
    </row>
    <row r="50" spans="1:5" ht="12.75">
      <c r="A50" s="35" t="s">
        <v>48</v>
      </c>
      <c r="E50" s="36" t="s">
        <v>45</v>
      </c>
    </row>
    <row r="51" spans="1:5" ht="12.75">
      <c r="A51" s="37" t="s">
        <v>49</v>
      </c>
      <c r="E51" s="38" t="s">
        <v>45</v>
      </c>
    </row>
    <row r="52" spans="1:5" ht="12.75">
      <c r="A52" t="s">
        <v>50</v>
      </c>
      <c r="E52" s="36" t="s">
        <v>45</v>
      </c>
    </row>
    <row r="53" spans="1:16" ht="12.75">
      <c r="A53" s="25" t="s">
        <v>43</v>
      </c>
      <c r="B53" s="29" t="s">
        <v>115</v>
      </c>
      <c r="C53" s="29" t="s">
        <v>376</v>
      </c>
      <c r="D53" s="25" t="s">
        <v>45</v>
      </c>
      <c r="E53" s="30" t="s">
        <v>377</v>
      </c>
      <c r="F53" s="31" t="s">
        <v>47</v>
      </c>
      <c r="G53" s="32">
        <v>570.694</v>
      </c>
      <c r="H53" s="33">
        <v>0</v>
      </c>
      <c r="I53" s="34">
        <f>ROUND(ROUND(H53,2)*ROUND(G53,3),2)</f>
      </c>
      <c r="O53">
        <f>(I53*21)/100</f>
      </c>
      <c r="P53" t="s">
        <v>22</v>
      </c>
    </row>
    <row r="54" spans="1:5" ht="12.75">
      <c r="A54" s="35" t="s">
        <v>48</v>
      </c>
      <c r="E54" s="36" t="s">
        <v>45</v>
      </c>
    </row>
    <row r="55" spans="1:5" ht="25.5">
      <c r="A55" s="37" t="s">
        <v>49</v>
      </c>
      <c r="E55" s="38" t="s">
        <v>378</v>
      </c>
    </row>
    <row r="56" spans="1:5" ht="12.75">
      <c r="A56" t="s">
        <v>50</v>
      </c>
      <c r="E56" s="36" t="s">
        <v>45</v>
      </c>
    </row>
    <row r="57" spans="1:18" ht="12.75" customHeight="1">
      <c r="A57" s="6" t="s">
        <v>41</v>
      </c>
      <c r="B57" s="6"/>
      <c r="C57" s="40" t="s">
        <v>109</v>
      </c>
      <c r="D57" s="6"/>
      <c r="E57" s="27" t="s">
        <v>379</v>
      </c>
      <c r="F57" s="6"/>
      <c r="G57" s="6"/>
      <c r="H57" s="6"/>
      <c r="I57" s="41">
        <f>0+Q57</f>
      </c>
      <c r="O57">
        <f>0+R57</f>
      </c>
      <c r="Q57">
        <f>0+I58+I62</f>
      </c>
      <c r="R57">
        <f>0+O58+O62</f>
      </c>
    </row>
    <row r="58" spans="1:16" ht="12.75">
      <c r="A58" s="25" t="s">
        <v>43</v>
      </c>
      <c r="B58" s="29" t="s">
        <v>112</v>
      </c>
      <c r="C58" s="29" t="s">
        <v>380</v>
      </c>
      <c r="D58" s="25" t="s">
        <v>45</v>
      </c>
      <c r="E58" s="30" t="s">
        <v>381</v>
      </c>
      <c r="F58" s="31" t="s">
        <v>190</v>
      </c>
      <c r="G58" s="32">
        <v>405.07</v>
      </c>
      <c r="H58" s="33">
        <v>0</v>
      </c>
      <c r="I58" s="34">
        <f>ROUND(ROUND(H58,2)*ROUND(G58,3),2)</f>
      </c>
      <c r="O58">
        <f>(I58*21)/100</f>
      </c>
      <c r="P58" t="s">
        <v>22</v>
      </c>
    </row>
    <row r="59" spans="1:5" ht="12.75">
      <c r="A59" s="35" t="s">
        <v>48</v>
      </c>
      <c r="E59" s="36" t="s">
        <v>45</v>
      </c>
    </row>
    <row r="60" spans="1:5" ht="25.5">
      <c r="A60" s="37" t="s">
        <v>49</v>
      </c>
      <c r="E60" s="38" t="s">
        <v>382</v>
      </c>
    </row>
    <row r="61" spans="1:5" ht="12.75">
      <c r="A61" t="s">
        <v>50</v>
      </c>
      <c r="E61" s="36" t="s">
        <v>45</v>
      </c>
    </row>
    <row r="62" spans="1:16" ht="12.75">
      <c r="A62" s="25" t="s">
        <v>43</v>
      </c>
      <c r="B62" s="29" t="s">
        <v>106</v>
      </c>
      <c r="C62" s="29" t="s">
        <v>383</v>
      </c>
      <c r="D62" s="25" t="s">
        <v>45</v>
      </c>
      <c r="E62" s="30" t="s">
        <v>384</v>
      </c>
      <c r="F62" s="31" t="s">
        <v>190</v>
      </c>
      <c r="G62" s="32">
        <v>96.303</v>
      </c>
      <c r="H62" s="33">
        <v>0</v>
      </c>
      <c r="I62" s="34">
        <f>ROUND(ROUND(H62,2)*ROUND(G62,3),2)</f>
      </c>
      <c r="O62">
        <f>(I62*21)/100</f>
      </c>
      <c r="P62" t="s">
        <v>22</v>
      </c>
    </row>
    <row r="63" spans="1:5" ht="12.75">
      <c r="A63" s="35" t="s">
        <v>48</v>
      </c>
      <c r="E63" s="36" t="s">
        <v>45</v>
      </c>
    </row>
    <row r="64" spans="1:5" ht="25.5">
      <c r="A64" s="37" t="s">
        <v>49</v>
      </c>
      <c r="E64" s="38" t="s">
        <v>385</v>
      </c>
    </row>
    <row r="65" spans="1:5" ht="12.75">
      <c r="A65" t="s">
        <v>50</v>
      </c>
      <c r="E65" s="36" t="s">
        <v>386</v>
      </c>
    </row>
    <row r="66" spans="1:18" ht="12.75" customHeight="1">
      <c r="A66" s="6" t="s">
        <v>41</v>
      </c>
      <c r="B66" s="6"/>
      <c r="C66" s="40" t="s">
        <v>292</v>
      </c>
      <c r="D66" s="6"/>
      <c r="E66" s="27" t="s">
        <v>244</v>
      </c>
      <c r="F66" s="6"/>
      <c r="G66" s="6"/>
      <c r="H66" s="6"/>
      <c r="I66" s="41">
        <f>0+Q66</f>
      </c>
      <c r="O66">
        <f>0+R66</f>
      </c>
      <c r="Q66">
        <f>0+I67+I71+I75+I79+I83+I87+I91</f>
      </c>
      <c r="R66">
        <f>0+O67+O71+O75+O79+O83+O87+O91</f>
      </c>
    </row>
    <row r="67" spans="1:16" ht="12.75">
      <c r="A67" s="25" t="s">
        <v>43</v>
      </c>
      <c r="B67" s="29" t="s">
        <v>94</v>
      </c>
      <c r="C67" s="29" t="s">
        <v>387</v>
      </c>
      <c r="D67" s="25" t="s">
        <v>45</v>
      </c>
      <c r="E67" s="30" t="s">
        <v>388</v>
      </c>
      <c r="F67" s="31" t="s">
        <v>47</v>
      </c>
      <c r="G67" s="32">
        <v>52.98</v>
      </c>
      <c r="H67" s="33">
        <v>0</v>
      </c>
      <c r="I67" s="34">
        <f>ROUND(ROUND(H67,2)*ROUND(G67,3),2)</f>
      </c>
      <c r="O67">
        <f>(I67*21)/100</f>
      </c>
      <c r="P67" t="s">
        <v>22</v>
      </c>
    </row>
    <row r="68" spans="1:5" ht="12.75">
      <c r="A68" s="35" t="s">
        <v>48</v>
      </c>
      <c r="E68" s="36" t="s">
        <v>45</v>
      </c>
    </row>
    <row r="69" spans="1:5" ht="25.5">
      <c r="A69" s="37" t="s">
        <v>49</v>
      </c>
      <c r="E69" s="38" t="s">
        <v>389</v>
      </c>
    </row>
    <row r="70" spans="1:5" ht="12.75">
      <c r="A70" t="s">
        <v>50</v>
      </c>
      <c r="E70" s="36" t="s">
        <v>45</v>
      </c>
    </row>
    <row r="71" spans="1:16" ht="12.75">
      <c r="A71" s="25" t="s">
        <v>43</v>
      </c>
      <c r="B71" s="29" t="s">
        <v>121</v>
      </c>
      <c r="C71" s="29" t="s">
        <v>390</v>
      </c>
      <c r="D71" s="25" t="s">
        <v>45</v>
      </c>
      <c r="E71" s="30" t="s">
        <v>391</v>
      </c>
      <c r="F71" s="31" t="s">
        <v>190</v>
      </c>
      <c r="G71" s="32">
        <v>22.155</v>
      </c>
      <c r="H71" s="33">
        <v>0</v>
      </c>
      <c r="I71" s="34">
        <f>ROUND(ROUND(H71,2)*ROUND(G71,3),2)</f>
      </c>
      <c r="O71">
        <f>(I71*21)/100</f>
      </c>
      <c r="P71" t="s">
        <v>22</v>
      </c>
    </row>
    <row r="72" spans="1:5" ht="12.75">
      <c r="A72" s="35" t="s">
        <v>48</v>
      </c>
      <c r="E72" s="36" t="s">
        <v>45</v>
      </c>
    </row>
    <row r="73" spans="1:5" ht="25.5">
      <c r="A73" s="37" t="s">
        <v>49</v>
      </c>
      <c r="E73" s="38" t="s">
        <v>392</v>
      </c>
    </row>
    <row r="74" spans="1:5" ht="12.75">
      <c r="A74" t="s">
        <v>50</v>
      </c>
      <c r="E74" s="36" t="s">
        <v>45</v>
      </c>
    </row>
    <row r="75" spans="1:16" ht="12.75">
      <c r="A75" s="25" t="s">
        <v>43</v>
      </c>
      <c r="B75" s="29" t="s">
        <v>126</v>
      </c>
      <c r="C75" s="29" t="s">
        <v>393</v>
      </c>
      <c r="D75" s="25" t="s">
        <v>45</v>
      </c>
      <c r="E75" s="30" t="s">
        <v>394</v>
      </c>
      <c r="F75" s="31" t="s">
        <v>190</v>
      </c>
      <c r="G75" s="32">
        <v>22.155</v>
      </c>
      <c r="H75" s="33">
        <v>0</v>
      </c>
      <c r="I75" s="34">
        <f>ROUND(ROUND(H75,2)*ROUND(G75,3),2)</f>
      </c>
      <c r="O75">
        <f>(I75*21)/100</f>
      </c>
      <c r="P75" t="s">
        <v>22</v>
      </c>
    </row>
    <row r="76" spans="1:5" ht="12.75">
      <c r="A76" s="35" t="s">
        <v>48</v>
      </c>
      <c r="E76" s="36" t="s">
        <v>45</v>
      </c>
    </row>
    <row r="77" spans="1:5" ht="12.75">
      <c r="A77" s="37" t="s">
        <v>49</v>
      </c>
      <c r="E77" s="38" t="s">
        <v>45</v>
      </c>
    </row>
    <row r="78" spans="1:5" ht="12.75">
      <c r="A78" t="s">
        <v>50</v>
      </c>
      <c r="E78" s="36" t="s">
        <v>45</v>
      </c>
    </row>
    <row r="79" spans="1:16" ht="12.75">
      <c r="A79" s="25" t="s">
        <v>43</v>
      </c>
      <c r="B79" s="29" t="s">
        <v>103</v>
      </c>
      <c r="C79" s="29" t="s">
        <v>395</v>
      </c>
      <c r="D79" s="25" t="s">
        <v>45</v>
      </c>
      <c r="E79" s="30" t="s">
        <v>396</v>
      </c>
      <c r="F79" s="31" t="s">
        <v>190</v>
      </c>
      <c r="G79" s="32">
        <v>78.107</v>
      </c>
      <c r="H79" s="33">
        <v>0</v>
      </c>
      <c r="I79" s="34">
        <f>ROUND(ROUND(H79,2)*ROUND(G79,3),2)</f>
      </c>
      <c r="O79">
        <f>(I79*21)/100</f>
      </c>
      <c r="P79" t="s">
        <v>22</v>
      </c>
    </row>
    <row r="80" spans="1:5" ht="12.75">
      <c r="A80" s="35" t="s">
        <v>48</v>
      </c>
      <c r="E80" s="36" t="s">
        <v>45</v>
      </c>
    </row>
    <row r="81" spans="1:5" ht="51">
      <c r="A81" s="37" t="s">
        <v>49</v>
      </c>
      <c r="E81" s="38" t="s">
        <v>397</v>
      </c>
    </row>
    <row r="82" spans="1:5" ht="12.75">
      <c r="A82" t="s">
        <v>50</v>
      </c>
      <c r="E82" s="36" t="s">
        <v>398</v>
      </c>
    </row>
    <row r="83" spans="1:16" ht="12.75">
      <c r="A83" s="25" t="s">
        <v>43</v>
      </c>
      <c r="B83" s="29" t="s">
        <v>97</v>
      </c>
      <c r="C83" s="29" t="s">
        <v>399</v>
      </c>
      <c r="D83" s="25" t="s">
        <v>45</v>
      </c>
      <c r="E83" s="30" t="s">
        <v>400</v>
      </c>
      <c r="F83" s="31" t="s">
        <v>47</v>
      </c>
      <c r="G83" s="32">
        <v>97.94</v>
      </c>
      <c r="H83" s="33">
        <v>0</v>
      </c>
      <c r="I83" s="34">
        <f>ROUND(ROUND(H83,2)*ROUND(G83,3),2)</f>
      </c>
      <c r="O83">
        <f>(I83*21)/100</f>
      </c>
      <c r="P83" t="s">
        <v>22</v>
      </c>
    </row>
    <row r="84" spans="1:5" ht="12.75">
      <c r="A84" s="35" t="s">
        <v>48</v>
      </c>
      <c r="E84" s="36" t="s">
        <v>45</v>
      </c>
    </row>
    <row r="85" spans="1:5" ht="63.75">
      <c r="A85" s="37" t="s">
        <v>49</v>
      </c>
      <c r="E85" s="38" t="s">
        <v>355</v>
      </c>
    </row>
    <row r="86" spans="1:5" ht="12.75">
      <c r="A86" t="s">
        <v>50</v>
      </c>
      <c r="E86" s="36" t="s">
        <v>45</v>
      </c>
    </row>
    <row r="87" spans="1:16" ht="12.75">
      <c r="A87" s="25" t="s">
        <v>43</v>
      </c>
      <c r="B87" s="29" t="s">
        <v>100</v>
      </c>
      <c r="C87" s="29" t="s">
        <v>401</v>
      </c>
      <c r="D87" s="25" t="s">
        <v>45</v>
      </c>
      <c r="E87" s="30" t="s">
        <v>402</v>
      </c>
      <c r="F87" s="31" t="s">
        <v>92</v>
      </c>
      <c r="G87" s="32">
        <v>47.071</v>
      </c>
      <c r="H87" s="33">
        <v>0</v>
      </c>
      <c r="I87" s="34">
        <f>ROUND(ROUND(H87,2)*ROUND(G87,3),2)</f>
      </c>
      <c r="O87">
        <f>(I87*21)/100</f>
      </c>
      <c r="P87" t="s">
        <v>22</v>
      </c>
    </row>
    <row r="88" spans="1:5" ht="12.75">
      <c r="A88" s="35" t="s">
        <v>48</v>
      </c>
      <c r="E88" s="36" t="s">
        <v>45</v>
      </c>
    </row>
    <row r="89" spans="1:5" ht="76.5">
      <c r="A89" s="37" t="s">
        <v>49</v>
      </c>
      <c r="E89" s="38" t="s">
        <v>403</v>
      </c>
    </row>
    <row r="90" spans="1:5" ht="12.75">
      <c r="A90" t="s">
        <v>50</v>
      </c>
      <c r="E90" s="36" t="s">
        <v>45</v>
      </c>
    </row>
    <row r="91" spans="1:16" ht="12.75">
      <c r="A91" s="25" t="s">
        <v>43</v>
      </c>
      <c r="B91" s="29" t="s">
        <v>109</v>
      </c>
      <c r="C91" s="29" t="s">
        <v>404</v>
      </c>
      <c r="D91" s="25" t="s">
        <v>45</v>
      </c>
      <c r="E91" s="30" t="s">
        <v>405</v>
      </c>
      <c r="F91" s="31" t="s">
        <v>47</v>
      </c>
      <c r="G91" s="32">
        <v>19.56</v>
      </c>
      <c r="H91" s="33">
        <v>0</v>
      </c>
      <c r="I91" s="34">
        <f>ROUND(ROUND(H91,2)*ROUND(G91,3),2)</f>
      </c>
      <c r="O91">
        <f>(I91*21)/100</f>
      </c>
      <c r="P91" t="s">
        <v>22</v>
      </c>
    </row>
    <row r="92" spans="1:5" ht="12.75">
      <c r="A92" s="35" t="s">
        <v>48</v>
      </c>
      <c r="E92" s="36" t="s">
        <v>45</v>
      </c>
    </row>
    <row r="93" spans="1:5" ht="25.5">
      <c r="A93" s="37" t="s">
        <v>49</v>
      </c>
      <c r="E93" s="38" t="s">
        <v>406</v>
      </c>
    </row>
    <row r="94" spans="1:5" ht="12.75">
      <c r="A94" t="s">
        <v>50</v>
      </c>
      <c r="E94" s="36" t="s">
        <v>407</v>
      </c>
    </row>
    <row r="95" spans="1:18" ht="12.75" customHeight="1">
      <c r="A95" s="6" t="s">
        <v>41</v>
      </c>
      <c r="B95" s="6"/>
      <c r="C95" s="40" t="s">
        <v>266</v>
      </c>
      <c r="D95" s="6"/>
      <c r="E95" s="27" t="s">
        <v>408</v>
      </c>
      <c r="F95" s="6"/>
      <c r="G95" s="6"/>
      <c r="H95" s="6"/>
      <c r="I95" s="41">
        <f>0+Q95</f>
      </c>
      <c r="O95">
        <f>0+R95</f>
      </c>
      <c r="Q95">
        <f>0+I96+I100+I104+I108+I112+I116+I120+I124+I128+I132+I136+I140+I144+I148</f>
      </c>
      <c r="R95">
        <f>0+O96+O100+O104+O108+O112+O116+O120+O124+O128+O132+O136+O140+O144+O148</f>
      </c>
    </row>
    <row r="96" spans="1:16" ht="12.75">
      <c r="A96" s="25" t="s">
        <v>43</v>
      </c>
      <c r="B96" s="29" t="s">
        <v>301</v>
      </c>
      <c r="C96" s="29" t="s">
        <v>409</v>
      </c>
      <c r="D96" s="25" t="s">
        <v>45</v>
      </c>
      <c r="E96" s="30" t="s">
        <v>410</v>
      </c>
      <c r="F96" s="31" t="s">
        <v>190</v>
      </c>
      <c r="G96" s="32">
        <v>73.063</v>
      </c>
      <c r="H96" s="33">
        <v>0</v>
      </c>
      <c r="I96" s="34">
        <f>ROUND(ROUND(H96,2)*ROUND(G96,3),2)</f>
      </c>
      <c r="O96">
        <f>(I96*21)/100</f>
      </c>
      <c r="P96" t="s">
        <v>22</v>
      </c>
    </row>
    <row r="97" spans="1:5" ht="12.75">
      <c r="A97" s="35" t="s">
        <v>48</v>
      </c>
      <c r="E97" s="36" t="s">
        <v>45</v>
      </c>
    </row>
    <row r="98" spans="1:5" ht="51">
      <c r="A98" s="37" t="s">
        <v>49</v>
      </c>
      <c r="E98" s="38" t="s">
        <v>411</v>
      </c>
    </row>
    <row r="99" spans="1:5" ht="12.75">
      <c r="A99" t="s">
        <v>50</v>
      </c>
      <c r="E99" s="36" t="s">
        <v>45</v>
      </c>
    </row>
    <row r="100" spans="1:16" ht="12.75">
      <c r="A100" s="25" t="s">
        <v>43</v>
      </c>
      <c r="B100" s="29" t="s">
        <v>292</v>
      </c>
      <c r="C100" s="29" t="s">
        <v>412</v>
      </c>
      <c r="D100" s="25" t="s">
        <v>45</v>
      </c>
      <c r="E100" s="30" t="s">
        <v>413</v>
      </c>
      <c r="F100" s="31" t="s">
        <v>190</v>
      </c>
      <c r="G100" s="32">
        <v>216.174</v>
      </c>
      <c r="H100" s="33">
        <v>0</v>
      </c>
      <c r="I100" s="34">
        <f>ROUND(ROUND(H100,2)*ROUND(G100,3),2)</f>
      </c>
      <c r="O100">
        <f>(I100*21)/100</f>
      </c>
      <c r="P100" t="s">
        <v>22</v>
      </c>
    </row>
    <row r="101" spans="1:5" ht="12.75">
      <c r="A101" s="35" t="s">
        <v>48</v>
      </c>
      <c r="E101" s="36" t="s">
        <v>45</v>
      </c>
    </row>
    <row r="102" spans="1:5" ht="114.75">
      <c r="A102" s="37" t="s">
        <v>49</v>
      </c>
      <c r="E102" s="38" t="s">
        <v>414</v>
      </c>
    </row>
    <row r="103" spans="1:5" ht="12.75">
      <c r="A103" t="s">
        <v>50</v>
      </c>
      <c r="E103" s="36" t="s">
        <v>45</v>
      </c>
    </row>
    <row r="104" spans="1:16" ht="12.75">
      <c r="A104" s="25" t="s">
        <v>43</v>
      </c>
      <c r="B104" s="29" t="s">
        <v>89</v>
      </c>
      <c r="C104" s="29" t="s">
        <v>415</v>
      </c>
      <c r="D104" s="25" t="s">
        <v>45</v>
      </c>
      <c r="E104" s="30" t="s">
        <v>416</v>
      </c>
      <c r="F104" s="31" t="s">
        <v>190</v>
      </c>
      <c r="G104" s="32">
        <v>141.542</v>
      </c>
      <c r="H104" s="33">
        <v>0</v>
      </c>
      <c r="I104" s="34">
        <f>ROUND(ROUND(H104,2)*ROUND(G104,3),2)</f>
      </c>
      <c r="O104">
        <f>(I104*21)/100</f>
      </c>
      <c r="P104" t="s">
        <v>22</v>
      </c>
    </row>
    <row r="105" spans="1:5" ht="12.75">
      <c r="A105" s="35" t="s">
        <v>48</v>
      </c>
      <c r="E105" s="36" t="s">
        <v>45</v>
      </c>
    </row>
    <row r="106" spans="1:5" ht="102">
      <c r="A106" s="37" t="s">
        <v>49</v>
      </c>
      <c r="E106" s="38" t="s">
        <v>417</v>
      </c>
    </row>
    <row r="107" spans="1:5" ht="12.75">
      <c r="A107" t="s">
        <v>50</v>
      </c>
      <c r="E107" s="36" t="s">
        <v>45</v>
      </c>
    </row>
    <row r="108" spans="1:16" ht="12.75">
      <c r="A108" s="25" t="s">
        <v>43</v>
      </c>
      <c r="B108" s="29" t="s">
        <v>283</v>
      </c>
      <c r="C108" s="29" t="s">
        <v>418</v>
      </c>
      <c r="D108" s="25" t="s">
        <v>45</v>
      </c>
      <c r="E108" s="30" t="s">
        <v>419</v>
      </c>
      <c r="F108" s="31" t="s">
        <v>190</v>
      </c>
      <c r="G108" s="32">
        <v>96.096</v>
      </c>
      <c r="H108" s="33">
        <v>0</v>
      </c>
      <c r="I108" s="34">
        <f>ROUND(ROUND(H108,2)*ROUND(G108,3),2)</f>
      </c>
      <c r="O108">
        <f>(I108*21)/100</f>
      </c>
      <c r="P108" t="s">
        <v>22</v>
      </c>
    </row>
    <row r="109" spans="1:5" ht="12.75">
      <c r="A109" s="35" t="s">
        <v>48</v>
      </c>
      <c r="E109" s="36" t="s">
        <v>45</v>
      </c>
    </row>
    <row r="110" spans="1:5" ht="25.5">
      <c r="A110" s="37" t="s">
        <v>49</v>
      </c>
      <c r="E110" s="38" t="s">
        <v>420</v>
      </c>
    </row>
    <row r="111" spans="1:5" ht="12.75">
      <c r="A111" t="s">
        <v>50</v>
      </c>
      <c r="E111" s="36" t="s">
        <v>45</v>
      </c>
    </row>
    <row r="112" spans="1:16" ht="12.75">
      <c r="A112" s="25" t="s">
        <v>43</v>
      </c>
      <c r="B112" s="29" t="s">
        <v>272</v>
      </c>
      <c r="C112" s="29" t="s">
        <v>421</v>
      </c>
      <c r="D112" s="25" t="s">
        <v>45</v>
      </c>
      <c r="E112" s="30" t="s">
        <v>422</v>
      </c>
      <c r="F112" s="31" t="s">
        <v>190</v>
      </c>
      <c r="G112" s="32">
        <v>404.473</v>
      </c>
      <c r="H112" s="33">
        <v>0</v>
      </c>
      <c r="I112" s="34">
        <f>ROUND(ROUND(H112,2)*ROUND(G112,3),2)</f>
      </c>
      <c r="O112">
        <f>(I112*21)/100</f>
      </c>
      <c r="P112" t="s">
        <v>22</v>
      </c>
    </row>
    <row r="113" spans="1:5" ht="12.75">
      <c r="A113" s="35" t="s">
        <v>48</v>
      </c>
      <c r="E113" s="36" t="s">
        <v>45</v>
      </c>
    </row>
    <row r="114" spans="1:5" ht="114.75">
      <c r="A114" s="37" t="s">
        <v>49</v>
      </c>
      <c r="E114" s="38" t="s">
        <v>423</v>
      </c>
    </row>
    <row r="115" spans="1:5" ht="12.75">
      <c r="A115" t="s">
        <v>50</v>
      </c>
      <c r="E115" s="36" t="s">
        <v>45</v>
      </c>
    </row>
    <row r="116" spans="1:16" ht="12.75">
      <c r="A116" s="25" t="s">
        <v>43</v>
      </c>
      <c r="B116" s="29" t="s">
        <v>266</v>
      </c>
      <c r="C116" s="29" t="s">
        <v>424</v>
      </c>
      <c r="D116" s="25" t="s">
        <v>45</v>
      </c>
      <c r="E116" s="30" t="s">
        <v>425</v>
      </c>
      <c r="F116" s="31" t="s">
        <v>47</v>
      </c>
      <c r="G116" s="32">
        <v>98.57</v>
      </c>
      <c r="H116" s="33">
        <v>0</v>
      </c>
      <c r="I116" s="34">
        <f>ROUND(ROUND(H116,2)*ROUND(G116,3),2)</f>
      </c>
      <c r="O116">
        <f>(I116*21)/100</f>
      </c>
      <c r="P116" t="s">
        <v>22</v>
      </c>
    </row>
    <row r="117" spans="1:5" ht="12.75">
      <c r="A117" s="35" t="s">
        <v>48</v>
      </c>
      <c r="E117" s="36" t="s">
        <v>45</v>
      </c>
    </row>
    <row r="118" spans="1:5" ht="127.5">
      <c r="A118" s="37" t="s">
        <v>49</v>
      </c>
      <c r="E118" s="38" t="s">
        <v>426</v>
      </c>
    </row>
    <row r="119" spans="1:5" ht="12.75">
      <c r="A119" t="s">
        <v>50</v>
      </c>
      <c r="E119" s="36" t="s">
        <v>45</v>
      </c>
    </row>
    <row r="120" spans="1:16" ht="12.75">
      <c r="A120" s="25" t="s">
        <v>43</v>
      </c>
      <c r="B120" s="29" t="s">
        <v>200</v>
      </c>
      <c r="C120" s="29" t="s">
        <v>427</v>
      </c>
      <c r="D120" s="25" t="s">
        <v>45</v>
      </c>
      <c r="E120" s="30" t="s">
        <v>428</v>
      </c>
      <c r="F120" s="31" t="s">
        <v>190</v>
      </c>
      <c r="G120" s="32">
        <v>1105.443</v>
      </c>
      <c r="H120" s="33">
        <v>0</v>
      </c>
      <c r="I120" s="34">
        <f>ROUND(ROUND(H120,2)*ROUND(G120,3),2)</f>
      </c>
      <c r="O120">
        <f>(I120*21)/100</f>
      </c>
      <c r="P120" t="s">
        <v>22</v>
      </c>
    </row>
    <row r="121" spans="1:5" ht="12.75">
      <c r="A121" s="35" t="s">
        <v>48</v>
      </c>
      <c r="E121" s="36" t="s">
        <v>45</v>
      </c>
    </row>
    <row r="122" spans="1:5" ht="242.25">
      <c r="A122" s="37" t="s">
        <v>49</v>
      </c>
      <c r="E122" s="38" t="s">
        <v>429</v>
      </c>
    </row>
    <row r="123" spans="1:5" ht="12.75">
      <c r="A123" t="s">
        <v>50</v>
      </c>
      <c r="E123" s="36" t="s">
        <v>45</v>
      </c>
    </row>
    <row r="124" spans="1:16" ht="12.75">
      <c r="A124" s="25" t="s">
        <v>43</v>
      </c>
      <c r="B124" s="29" t="s">
        <v>288</v>
      </c>
      <c r="C124" s="29" t="s">
        <v>430</v>
      </c>
      <c r="D124" s="25" t="s">
        <v>45</v>
      </c>
      <c r="E124" s="30" t="s">
        <v>431</v>
      </c>
      <c r="F124" s="31" t="s">
        <v>190</v>
      </c>
      <c r="G124" s="32">
        <v>1105.443</v>
      </c>
      <c r="H124" s="33">
        <v>0</v>
      </c>
      <c r="I124" s="34">
        <f>ROUND(ROUND(H124,2)*ROUND(G124,3),2)</f>
      </c>
      <c r="O124">
        <f>(I124*21)/100</f>
      </c>
      <c r="P124" t="s">
        <v>22</v>
      </c>
    </row>
    <row r="125" spans="1:5" ht="12.75">
      <c r="A125" s="35" t="s">
        <v>48</v>
      </c>
      <c r="E125" s="36" t="s">
        <v>45</v>
      </c>
    </row>
    <row r="126" spans="1:5" ht="12.75">
      <c r="A126" s="37" t="s">
        <v>49</v>
      </c>
      <c r="E126" s="38" t="s">
        <v>45</v>
      </c>
    </row>
    <row r="127" spans="1:5" ht="12.75">
      <c r="A127" t="s">
        <v>50</v>
      </c>
      <c r="E127" s="36" t="s">
        <v>45</v>
      </c>
    </row>
    <row r="128" spans="1:16" ht="12.75">
      <c r="A128" s="25" t="s">
        <v>43</v>
      </c>
      <c r="B128" s="29" t="s">
        <v>329</v>
      </c>
      <c r="C128" s="29" t="s">
        <v>432</v>
      </c>
      <c r="D128" s="25" t="s">
        <v>45</v>
      </c>
      <c r="E128" s="30" t="s">
        <v>433</v>
      </c>
      <c r="F128" s="31" t="s">
        <v>92</v>
      </c>
      <c r="G128" s="32">
        <v>27.213</v>
      </c>
      <c r="H128" s="33">
        <v>0</v>
      </c>
      <c r="I128" s="34">
        <f>ROUND(ROUND(H128,2)*ROUND(G128,3),2)</f>
      </c>
      <c r="O128">
        <f>(I128*21)/100</f>
      </c>
      <c r="P128" t="s">
        <v>22</v>
      </c>
    </row>
    <row r="129" spans="1:5" ht="12.75">
      <c r="A129" s="35" t="s">
        <v>48</v>
      </c>
      <c r="E129" s="36" t="s">
        <v>45</v>
      </c>
    </row>
    <row r="130" spans="1:5" ht="127.5">
      <c r="A130" s="37" t="s">
        <v>49</v>
      </c>
      <c r="E130" s="38" t="s">
        <v>434</v>
      </c>
    </row>
    <row r="131" spans="1:5" ht="12.75">
      <c r="A131" t="s">
        <v>50</v>
      </c>
      <c r="E131" s="36" t="s">
        <v>45</v>
      </c>
    </row>
    <row r="132" spans="1:16" ht="12.75">
      <c r="A132" s="25" t="s">
        <v>43</v>
      </c>
      <c r="B132" s="29" t="s">
        <v>77</v>
      </c>
      <c r="C132" s="29" t="s">
        <v>435</v>
      </c>
      <c r="D132" s="25" t="s">
        <v>45</v>
      </c>
      <c r="E132" s="30" t="s">
        <v>436</v>
      </c>
      <c r="F132" s="31" t="s">
        <v>61</v>
      </c>
      <c r="G132" s="32">
        <v>1</v>
      </c>
      <c r="H132" s="33">
        <v>0</v>
      </c>
      <c r="I132" s="34">
        <f>ROUND(ROUND(H132,2)*ROUND(G132,3),2)</f>
      </c>
      <c r="O132">
        <f>(I132*21)/100</f>
      </c>
      <c r="P132" t="s">
        <v>22</v>
      </c>
    </row>
    <row r="133" spans="1:5" ht="12.75">
      <c r="A133" s="35" t="s">
        <v>48</v>
      </c>
      <c r="E133" s="36" t="s">
        <v>45</v>
      </c>
    </row>
    <row r="134" spans="1:5" ht="25.5">
      <c r="A134" s="37" t="s">
        <v>49</v>
      </c>
      <c r="E134" s="38" t="s">
        <v>437</v>
      </c>
    </row>
    <row r="135" spans="1:5" ht="12.75">
      <c r="A135" t="s">
        <v>50</v>
      </c>
      <c r="E135" s="36" t="s">
        <v>45</v>
      </c>
    </row>
    <row r="136" spans="1:16" ht="12.75">
      <c r="A136" s="25" t="s">
        <v>43</v>
      </c>
      <c r="B136" s="29" t="s">
        <v>80</v>
      </c>
      <c r="C136" s="29" t="s">
        <v>438</v>
      </c>
      <c r="D136" s="25" t="s">
        <v>45</v>
      </c>
      <c r="E136" s="30" t="s">
        <v>439</v>
      </c>
      <c r="F136" s="31" t="s">
        <v>61</v>
      </c>
      <c r="G136" s="32">
        <v>28</v>
      </c>
      <c r="H136" s="33">
        <v>0</v>
      </c>
      <c r="I136" s="34">
        <f>ROUND(ROUND(H136,2)*ROUND(G136,3),2)</f>
      </c>
      <c r="O136">
        <f>(I136*21)/100</f>
      </c>
      <c r="P136" t="s">
        <v>22</v>
      </c>
    </row>
    <row r="137" spans="1:5" ht="12.75">
      <c r="A137" s="35" t="s">
        <v>48</v>
      </c>
      <c r="E137" s="36" t="s">
        <v>45</v>
      </c>
    </row>
    <row r="138" spans="1:5" ht="127.5">
      <c r="A138" s="37" t="s">
        <v>49</v>
      </c>
      <c r="E138" s="38" t="s">
        <v>440</v>
      </c>
    </row>
    <row r="139" spans="1:5" ht="12.75">
      <c r="A139" t="s">
        <v>50</v>
      </c>
      <c r="E139" s="36" t="s">
        <v>45</v>
      </c>
    </row>
    <row r="140" spans="1:16" ht="12.75">
      <c r="A140" s="25" t="s">
        <v>43</v>
      </c>
      <c r="B140" s="29" t="s">
        <v>83</v>
      </c>
      <c r="C140" s="29" t="s">
        <v>441</v>
      </c>
      <c r="D140" s="25" t="s">
        <v>45</v>
      </c>
      <c r="E140" s="30" t="s">
        <v>442</v>
      </c>
      <c r="F140" s="31" t="s">
        <v>61</v>
      </c>
      <c r="G140" s="32">
        <v>2</v>
      </c>
      <c r="H140" s="33">
        <v>0</v>
      </c>
      <c r="I140" s="34">
        <f>ROUND(ROUND(H140,2)*ROUND(G140,3),2)</f>
      </c>
      <c r="O140">
        <f>(I140*21)/100</f>
      </c>
      <c r="P140" t="s">
        <v>22</v>
      </c>
    </row>
    <row r="141" spans="1:5" ht="12.75">
      <c r="A141" s="35" t="s">
        <v>48</v>
      </c>
      <c r="E141" s="36" t="s">
        <v>45</v>
      </c>
    </row>
    <row r="142" spans="1:5" ht="51">
      <c r="A142" s="37" t="s">
        <v>49</v>
      </c>
      <c r="E142" s="38" t="s">
        <v>443</v>
      </c>
    </row>
    <row r="143" spans="1:5" ht="12.75">
      <c r="A143" t="s">
        <v>50</v>
      </c>
      <c r="E143" s="36" t="s">
        <v>45</v>
      </c>
    </row>
    <row r="144" spans="1:16" ht="12.75">
      <c r="A144" s="25" t="s">
        <v>43</v>
      </c>
      <c r="B144" s="29" t="s">
        <v>86</v>
      </c>
      <c r="C144" s="29" t="s">
        <v>444</v>
      </c>
      <c r="D144" s="25" t="s">
        <v>45</v>
      </c>
      <c r="E144" s="30" t="s">
        <v>445</v>
      </c>
      <c r="F144" s="31" t="s">
        <v>61</v>
      </c>
      <c r="G144" s="32">
        <v>20</v>
      </c>
      <c r="H144" s="33">
        <v>0</v>
      </c>
      <c r="I144" s="34">
        <f>ROUND(ROUND(H144,2)*ROUND(G144,3),2)</f>
      </c>
      <c r="O144">
        <f>(I144*21)/100</f>
      </c>
      <c r="P144" t="s">
        <v>22</v>
      </c>
    </row>
    <row r="145" spans="1:5" ht="12.75">
      <c r="A145" s="35" t="s">
        <v>48</v>
      </c>
      <c r="E145" s="36" t="s">
        <v>45</v>
      </c>
    </row>
    <row r="146" spans="1:5" ht="102">
      <c r="A146" s="37" t="s">
        <v>49</v>
      </c>
      <c r="E146" s="38" t="s">
        <v>446</v>
      </c>
    </row>
    <row r="147" spans="1:5" ht="12.75">
      <c r="A147" t="s">
        <v>50</v>
      </c>
      <c r="E147" s="36" t="s">
        <v>45</v>
      </c>
    </row>
    <row r="148" spans="1:16" ht="12.75">
      <c r="A148" s="25" t="s">
        <v>43</v>
      </c>
      <c r="B148" s="29" t="s">
        <v>73</v>
      </c>
      <c r="C148" s="29" t="s">
        <v>447</v>
      </c>
      <c r="D148" s="25" t="s">
        <v>45</v>
      </c>
      <c r="E148" s="30" t="s">
        <v>448</v>
      </c>
      <c r="F148" s="31" t="s">
        <v>61</v>
      </c>
      <c r="G148" s="32">
        <v>67</v>
      </c>
      <c r="H148" s="33">
        <v>0</v>
      </c>
      <c r="I148" s="34">
        <f>ROUND(ROUND(H148,2)*ROUND(G148,3),2)</f>
      </c>
      <c r="O148">
        <f>(I148*21)/100</f>
      </c>
      <c r="P148" t="s">
        <v>22</v>
      </c>
    </row>
    <row r="149" spans="1:5" ht="12.75">
      <c r="A149" s="35" t="s">
        <v>48</v>
      </c>
      <c r="E149" s="36" t="s">
        <v>45</v>
      </c>
    </row>
    <row r="150" spans="1:5" ht="102">
      <c r="A150" s="37" t="s">
        <v>49</v>
      </c>
      <c r="E150" s="38" t="s">
        <v>449</v>
      </c>
    </row>
    <row r="151" spans="1:5" ht="12.75">
      <c r="A151" t="s">
        <v>50</v>
      </c>
      <c r="E151" s="36" t="s">
        <v>45</v>
      </c>
    </row>
    <row r="152" spans="1:18" ht="12.75" customHeight="1">
      <c r="A152" s="6" t="s">
        <v>41</v>
      </c>
      <c r="B152" s="6"/>
      <c r="C152" s="40" t="s">
        <v>288</v>
      </c>
      <c r="D152" s="6"/>
      <c r="E152" s="27" t="s">
        <v>450</v>
      </c>
      <c r="F152" s="6"/>
      <c r="G152" s="6"/>
      <c r="H152" s="6"/>
      <c r="I152" s="41">
        <f>0+Q152</f>
      </c>
      <c r="O152">
        <f>0+R152</f>
      </c>
      <c r="Q152">
        <f>0+I153+I157+I161+I165</f>
      </c>
      <c r="R152">
        <f>0+O153+O157+O161+O165</f>
      </c>
    </row>
    <row r="153" spans="1:16" ht="12.75">
      <c r="A153" s="25" t="s">
        <v>43</v>
      </c>
      <c r="B153" s="29" t="s">
        <v>334</v>
      </c>
      <c r="C153" s="29" t="s">
        <v>451</v>
      </c>
      <c r="D153" s="25" t="s">
        <v>45</v>
      </c>
      <c r="E153" s="30" t="s">
        <v>452</v>
      </c>
      <c r="F153" s="31" t="s">
        <v>47</v>
      </c>
      <c r="G153" s="32">
        <v>0.32</v>
      </c>
      <c r="H153" s="33">
        <v>0</v>
      </c>
      <c r="I153" s="34">
        <f>ROUND(ROUND(H153,2)*ROUND(G153,3),2)</f>
      </c>
      <c r="O153">
        <f>(I153*21)/100</f>
      </c>
      <c r="P153" t="s">
        <v>22</v>
      </c>
    </row>
    <row r="154" spans="1:5" ht="12.75">
      <c r="A154" s="35" t="s">
        <v>48</v>
      </c>
      <c r="E154" s="36" t="s">
        <v>45</v>
      </c>
    </row>
    <row r="155" spans="1:5" ht="25.5">
      <c r="A155" s="37" t="s">
        <v>49</v>
      </c>
      <c r="E155" s="38" t="s">
        <v>453</v>
      </c>
    </row>
    <row r="156" spans="1:5" ht="12.75">
      <c r="A156" t="s">
        <v>50</v>
      </c>
      <c r="E156" s="36" t="s">
        <v>45</v>
      </c>
    </row>
    <row r="157" spans="1:16" ht="12.75">
      <c r="A157" s="25" t="s">
        <v>43</v>
      </c>
      <c r="B157" s="29" t="s">
        <v>311</v>
      </c>
      <c r="C157" s="29" t="s">
        <v>454</v>
      </c>
      <c r="D157" s="25" t="s">
        <v>45</v>
      </c>
      <c r="E157" s="30" t="s">
        <v>455</v>
      </c>
      <c r="F157" s="31" t="s">
        <v>190</v>
      </c>
      <c r="G157" s="32">
        <v>3.975</v>
      </c>
      <c r="H157" s="33">
        <v>0</v>
      </c>
      <c r="I157" s="34">
        <f>ROUND(ROUND(H157,2)*ROUND(G157,3),2)</f>
      </c>
      <c r="O157">
        <f>(I157*21)/100</f>
      </c>
      <c r="P157" t="s">
        <v>22</v>
      </c>
    </row>
    <row r="158" spans="1:5" ht="12.75">
      <c r="A158" s="35" t="s">
        <v>48</v>
      </c>
      <c r="E158" s="36" t="s">
        <v>45</v>
      </c>
    </row>
    <row r="159" spans="1:5" ht="25.5">
      <c r="A159" s="37" t="s">
        <v>49</v>
      </c>
      <c r="E159" s="38" t="s">
        <v>456</v>
      </c>
    </row>
    <row r="160" spans="1:5" ht="12.75">
      <c r="A160" t="s">
        <v>50</v>
      </c>
      <c r="E160" s="36" t="s">
        <v>45</v>
      </c>
    </row>
    <row r="161" spans="1:16" ht="12.75">
      <c r="A161" s="25" t="s">
        <v>43</v>
      </c>
      <c r="B161" s="29" t="s">
        <v>320</v>
      </c>
      <c r="C161" s="29" t="s">
        <v>457</v>
      </c>
      <c r="D161" s="25" t="s">
        <v>45</v>
      </c>
      <c r="E161" s="30" t="s">
        <v>458</v>
      </c>
      <c r="F161" s="31" t="s">
        <v>190</v>
      </c>
      <c r="G161" s="32">
        <v>3.975</v>
      </c>
      <c r="H161" s="33">
        <v>0</v>
      </c>
      <c r="I161" s="34">
        <f>ROUND(ROUND(H161,2)*ROUND(G161,3),2)</f>
      </c>
      <c r="O161">
        <f>(I161*21)/100</f>
      </c>
      <c r="P161" t="s">
        <v>22</v>
      </c>
    </row>
    <row r="162" spans="1:5" ht="12.75">
      <c r="A162" s="35" t="s">
        <v>48</v>
      </c>
      <c r="E162" s="36" t="s">
        <v>45</v>
      </c>
    </row>
    <row r="163" spans="1:5" ht="12.75">
      <c r="A163" s="37" t="s">
        <v>49</v>
      </c>
      <c r="E163" s="38" t="s">
        <v>45</v>
      </c>
    </row>
    <row r="164" spans="1:5" ht="12.75">
      <c r="A164" t="s">
        <v>50</v>
      </c>
      <c r="E164" s="36" t="s">
        <v>45</v>
      </c>
    </row>
    <row r="165" spans="1:16" ht="12.75">
      <c r="A165" s="25" t="s">
        <v>43</v>
      </c>
      <c r="B165" s="29" t="s">
        <v>316</v>
      </c>
      <c r="C165" s="29" t="s">
        <v>459</v>
      </c>
      <c r="D165" s="25" t="s">
        <v>45</v>
      </c>
      <c r="E165" s="30" t="s">
        <v>460</v>
      </c>
      <c r="F165" s="31" t="s">
        <v>92</v>
      </c>
      <c r="G165" s="32">
        <v>0.087</v>
      </c>
      <c r="H165" s="33">
        <v>0</v>
      </c>
      <c r="I165" s="34">
        <f>ROUND(ROUND(H165,2)*ROUND(G165,3),2)</f>
      </c>
      <c r="O165">
        <f>(I165*21)/100</f>
      </c>
      <c r="P165" t="s">
        <v>22</v>
      </c>
    </row>
    <row r="166" spans="1:5" ht="12.75">
      <c r="A166" s="35" t="s">
        <v>48</v>
      </c>
      <c r="E166" s="36" t="s">
        <v>45</v>
      </c>
    </row>
    <row r="167" spans="1:5" ht="12.75">
      <c r="A167" s="37" t="s">
        <v>49</v>
      </c>
      <c r="E167" s="38" t="s">
        <v>45</v>
      </c>
    </row>
    <row r="168" spans="1:5" ht="12.75">
      <c r="A168" t="s">
        <v>50</v>
      </c>
      <c r="E168" s="36" t="s">
        <v>45</v>
      </c>
    </row>
    <row r="169" spans="1:18" ht="12.75" customHeight="1">
      <c r="A169" s="6" t="s">
        <v>41</v>
      </c>
      <c r="B169" s="6"/>
      <c r="C169" s="40" t="s">
        <v>329</v>
      </c>
      <c r="D169" s="6"/>
      <c r="E169" s="27" t="s">
        <v>461</v>
      </c>
      <c r="F169" s="6"/>
      <c r="G169" s="6"/>
      <c r="H169" s="6"/>
      <c r="I169" s="41">
        <f>0+Q169</f>
      </c>
      <c r="O169">
        <f>0+R169</f>
      </c>
      <c r="Q169">
        <f>0+I170+I174+I178+I182+I186+I190+I194+I198</f>
      </c>
      <c r="R169">
        <f>0+O170+O174+O178+O182+O186+O190+O194+O198</f>
      </c>
    </row>
    <row r="170" spans="1:16" ht="12.75">
      <c r="A170" s="25" t="s">
        <v>43</v>
      </c>
      <c r="B170" s="29" t="s">
        <v>462</v>
      </c>
      <c r="C170" s="29" t="s">
        <v>463</v>
      </c>
      <c r="D170" s="25" t="s">
        <v>45</v>
      </c>
      <c r="E170" s="30" t="s">
        <v>464</v>
      </c>
      <c r="F170" s="31" t="s">
        <v>61</v>
      </c>
      <c r="G170" s="32">
        <v>14</v>
      </c>
      <c r="H170" s="33">
        <v>0</v>
      </c>
      <c r="I170" s="34">
        <f>ROUND(ROUND(H170,2)*ROUND(G170,3),2)</f>
      </c>
      <c r="O170">
        <f>(I170*21)/100</f>
      </c>
      <c r="P170" t="s">
        <v>22</v>
      </c>
    </row>
    <row r="171" spans="1:5" ht="12.75">
      <c r="A171" s="35" t="s">
        <v>48</v>
      </c>
      <c r="E171" s="36" t="s">
        <v>45</v>
      </c>
    </row>
    <row r="172" spans="1:5" ht="12.75">
      <c r="A172" s="37" t="s">
        <v>49</v>
      </c>
      <c r="E172" s="38" t="s">
        <v>45</v>
      </c>
    </row>
    <row r="173" spans="1:5" ht="12.75">
      <c r="A173" t="s">
        <v>50</v>
      </c>
      <c r="E173" s="36" t="s">
        <v>45</v>
      </c>
    </row>
    <row r="174" spans="1:16" ht="12.75">
      <c r="A174" s="25" t="s">
        <v>43</v>
      </c>
      <c r="B174" s="29" t="s">
        <v>465</v>
      </c>
      <c r="C174" s="29" t="s">
        <v>466</v>
      </c>
      <c r="D174" s="25" t="s">
        <v>45</v>
      </c>
      <c r="E174" s="30" t="s">
        <v>467</v>
      </c>
      <c r="F174" s="31" t="s">
        <v>61</v>
      </c>
      <c r="G174" s="32">
        <v>1</v>
      </c>
      <c r="H174" s="33">
        <v>0</v>
      </c>
      <c r="I174" s="34">
        <f>ROUND(ROUND(H174,2)*ROUND(G174,3),2)</f>
      </c>
      <c r="O174">
        <f>(I174*21)/100</f>
      </c>
      <c r="P174" t="s">
        <v>22</v>
      </c>
    </row>
    <row r="175" spans="1:5" ht="12.75">
      <c r="A175" s="35" t="s">
        <v>48</v>
      </c>
      <c r="E175" s="36" t="s">
        <v>45</v>
      </c>
    </row>
    <row r="176" spans="1:5" ht="12.75">
      <c r="A176" s="37" t="s">
        <v>49</v>
      </c>
      <c r="E176" s="38" t="s">
        <v>45</v>
      </c>
    </row>
    <row r="177" spans="1:5" ht="12.75">
      <c r="A177" t="s">
        <v>50</v>
      </c>
      <c r="E177" s="36" t="s">
        <v>45</v>
      </c>
    </row>
    <row r="178" spans="1:16" ht="12.75">
      <c r="A178" s="25" t="s">
        <v>43</v>
      </c>
      <c r="B178" s="29" t="s">
        <v>305</v>
      </c>
      <c r="C178" s="29" t="s">
        <v>468</v>
      </c>
      <c r="D178" s="25" t="s">
        <v>45</v>
      </c>
      <c r="E178" s="30" t="s">
        <v>469</v>
      </c>
      <c r="F178" s="31" t="s">
        <v>190</v>
      </c>
      <c r="G178" s="32">
        <v>14.861</v>
      </c>
      <c r="H178" s="33">
        <v>0</v>
      </c>
      <c r="I178" s="34">
        <f>ROUND(ROUND(H178,2)*ROUND(G178,3),2)</f>
      </c>
      <c r="O178">
        <f>(I178*21)/100</f>
      </c>
      <c r="P178" t="s">
        <v>22</v>
      </c>
    </row>
    <row r="179" spans="1:5" ht="12.75">
      <c r="A179" s="35" t="s">
        <v>48</v>
      </c>
      <c r="E179" s="36" t="s">
        <v>45</v>
      </c>
    </row>
    <row r="180" spans="1:5" ht="25.5">
      <c r="A180" s="37" t="s">
        <v>49</v>
      </c>
      <c r="E180" s="38" t="s">
        <v>470</v>
      </c>
    </row>
    <row r="181" spans="1:5" ht="12.75">
      <c r="A181" t="s">
        <v>50</v>
      </c>
      <c r="E181" s="36" t="s">
        <v>45</v>
      </c>
    </row>
    <row r="182" spans="1:16" ht="12.75">
      <c r="A182" s="25" t="s">
        <v>43</v>
      </c>
      <c r="B182" s="29" t="s">
        <v>324</v>
      </c>
      <c r="C182" s="29" t="s">
        <v>471</v>
      </c>
      <c r="D182" s="25" t="s">
        <v>45</v>
      </c>
      <c r="E182" s="30" t="s">
        <v>472</v>
      </c>
      <c r="F182" s="31" t="s">
        <v>190</v>
      </c>
      <c r="G182" s="32">
        <v>238.604</v>
      </c>
      <c r="H182" s="33">
        <v>0</v>
      </c>
      <c r="I182" s="34">
        <f>ROUND(ROUND(H182,2)*ROUND(G182,3),2)</f>
      </c>
      <c r="O182">
        <f>(I182*21)/100</f>
      </c>
      <c r="P182" t="s">
        <v>22</v>
      </c>
    </row>
    <row r="183" spans="1:5" ht="12.75">
      <c r="A183" s="35" t="s">
        <v>48</v>
      </c>
      <c r="E183" s="36" t="s">
        <v>45</v>
      </c>
    </row>
    <row r="184" spans="1:5" ht="191.25">
      <c r="A184" s="37" t="s">
        <v>49</v>
      </c>
      <c r="E184" s="38" t="s">
        <v>473</v>
      </c>
    </row>
    <row r="185" spans="1:5" ht="12.75">
      <c r="A185" t="s">
        <v>50</v>
      </c>
      <c r="E185" s="36" t="s">
        <v>45</v>
      </c>
    </row>
    <row r="186" spans="1:16" ht="12.75">
      <c r="A186" s="25" t="s">
        <v>43</v>
      </c>
      <c r="B186" s="29" t="s">
        <v>278</v>
      </c>
      <c r="C186" s="29" t="s">
        <v>474</v>
      </c>
      <c r="D186" s="25" t="s">
        <v>45</v>
      </c>
      <c r="E186" s="30" t="s">
        <v>475</v>
      </c>
      <c r="F186" s="31" t="s">
        <v>190</v>
      </c>
      <c r="G186" s="32">
        <v>246.23</v>
      </c>
      <c r="H186" s="33">
        <v>0</v>
      </c>
      <c r="I186" s="34">
        <f>ROUND(ROUND(H186,2)*ROUND(G186,3),2)</f>
      </c>
      <c r="O186">
        <f>(I186*21)/100</f>
      </c>
      <c r="P186" t="s">
        <v>22</v>
      </c>
    </row>
    <row r="187" spans="1:5" ht="12.75">
      <c r="A187" s="35" t="s">
        <v>48</v>
      </c>
      <c r="E187" s="36" t="s">
        <v>45</v>
      </c>
    </row>
    <row r="188" spans="1:5" ht="114.75">
      <c r="A188" s="37" t="s">
        <v>49</v>
      </c>
      <c r="E188" s="38" t="s">
        <v>476</v>
      </c>
    </row>
    <row r="189" spans="1:5" ht="12.75">
      <c r="A189" t="s">
        <v>50</v>
      </c>
      <c r="E189" s="36" t="s">
        <v>45</v>
      </c>
    </row>
    <row r="190" spans="1:16" ht="12.75">
      <c r="A190" s="25" t="s">
        <v>43</v>
      </c>
      <c r="B190" s="29" t="s">
        <v>477</v>
      </c>
      <c r="C190" s="29" t="s">
        <v>478</v>
      </c>
      <c r="D190" s="25" t="s">
        <v>45</v>
      </c>
      <c r="E190" s="30" t="s">
        <v>479</v>
      </c>
      <c r="F190" s="31" t="s">
        <v>61</v>
      </c>
      <c r="G190" s="32">
        <v>15</v>
      </c>
      <c r="H190" s="33">
        <v>0</v>
      </c>
      <c r="I190" s="34">
        <f>ROUND(ROUND(H190,2)*ROUND(G190,3),2)</f>
      </c>
      <c r="O190">
        <f>(I190*21)/100</f>
      </c>
      <c r="P190" t="s">
        <v>22</v>
      </c>
    </row>
    <row r="191" spans="1:5" ht="12.75">
      <c r="A191" s="35" t="s">
        <v>48</v>
      </c>
      <c r="E191" s="36" t="s">
        <v>45</v>
      </c>
    </row>
    <row r="192" spans="1:5" ht="38.25">
      <c r="A192" s="37" t="s">
        <v>49</v>
      </c>
      <c r="E192" s="38" t="s">
        <v>480</v>
      </c>
    </row>
    <row r="193" spans="1:5" ht="12.75">
      <c r="A193" t="s">
        <v>50</v>
      </c>
      <c r="E193" s="36" t="s">
        <v>45</v>
      </c>
    </row>
    <row r="194" spans="1:16" ht="12.75">
      <c r="A194" s="25" t="s">
        <v>43</v>
      </c>
      <c r="B194" s="29" t="s">
        <v>481</v>
      </c>
      <c r="C194" s="29" t="s">
        <v>482</v>
      </c>
      <c r="D194" s="25" t="s">
        <v>45</v>
      </c>
      <c r="E194" s="30" t="s">
        <v>483</v>
      </c>
      <c r="F194" s="31" t="s">
        <v>190</v>
      </c>
      <c r="G194" s="32">
        <v>25.44</v>
      </c>
      <c r="H194" s="33">
        <v>0</v>
      </c>
      <c r="I194" s="34">
        <f>ROUND(ROUND(H194,2)*ROUND(G194,3),2)</f>
      </c>
      <c r="O194">
        <f>(I194*21)/100</f>
      </c>
      <c r="P194" t="s">
        <v>22</v>
      </c>
    </row>
    <row r="195" spans="1:5" ht="12.75">
      <c r="A195" s="35" t="s">
        <v>48</v>
      </c>
      <c r="E195" s="36" t="s">
        <v>45</v>
      </c>
    </row>
    <row r="196" spans="1:5" ht="89.25">
      <c r="A196" s="37" t="s">
        <v>49</v>
      </c>
      <c r="E196" s="38" t="s">
        <v>484</v>
      </c>
    </row>
    <row r="197" spans="1:5" ht="12.75">
      <c r="A197" t="s">
        <v>50</v>
      </c>
      <c r="E197" s="36" t="s">
        <v>45</v>
      </c>
    </row>
    <row r="198" spans="1:16" ht="25.5">
      <c r="A198" s="25" t="s">
        <v>43</v>
      </c>
      <c r="B198" s="29" t="s">
        <v>485</v>
      </c>
      <c r="C198" s="29" t="s">
        <v>486</v>
      </c>
      <c r="D198" s="25" t="s">
        <v>45</v>
      </c>
      <c r="E198" s="30" t="s">
        <v>487</v>
      </c>
      <c r="F198" s="31" t="s">
        <v>190</v>
      </c>
      <c r="G198" s="32">
        <v>5.656</v>
      </c>
      <c r="H198" s="33">
        <v>0</v>
      </c>
      <c r="I198" s="34">
        <f>ROUND(ROUND(H198,2)*ROUND(G198,3),2)</f>
      </c>
      <c r="O198">
        <f>(I198*21)/100</f>
      </c>
      <c r="P198" t="s">
        <v>22</v>
      </c>
    </row>
    <row r="199" spans="1:5" ht="12.75">
      <c r="A199" s="35" t="s">
        <v>48</v>
      </c>
      <c r="E199" s="36" t="s">
        <v>45</v>
      </c>
    </row>
    <row r="200" spans="1:5" ht="25.5">
      <c r="A200" s="37" t="s">
        <v>49</v>
      </c>
      <c r="E200" s="38" t="s">
        <v>488</v>
      </c>
    </row>
    <row r="201" spans="1:5" ht="12.75">
      <c r="A201" t="s">
        <v>50</v>
      </c>
      <c r="E201" s="36" t="s">
        <v>45</v>
      </c>
    </row>
    <row r="202" spans="1:18" ht="12.75" customHeight="1">
      <c r="A202" s="6" t="s">
        <v>41</v>
      </c>
      <c r="B202" s="6"/>
      <c r="C202" s="40" t="s">
        <v>316</v>
      </c>
      <c r="D202" s="6"/>
      <c r="E202" s="27" t="s">
        <v>489</v>
      </c>
      <c r="F202" s="6"/>
      <c r="G202" s="6"/>
      <c r="H202" s="6"/>
      <c r="I202" s="41">
        <f>0+Q202</f>
      </c>
      <c r="O202">
        <f>0+R202</f>
      </c>
      <c r="Q202">
        <f>0+I203+I207+I211+I215+I219+I223</f>
      </c>
      <c r="R202">
        <f>0+O203+O207+O211+O215+O219+O223</f>
      </c>
    </row>
    <row r="203" spans="1:16" ht="12.75">
      <c r="A203" s="25" t="s">
        <v>43</v>
      </c>
      <c r="B203" s="29" t="s">
        <v>490</v>
      </c>
      <c r="C203" s="29" t="s">
        <v>491</v>
      </c>
      <c r="D203" s="25" t="s">
        <v>45</v>
      </c>
      <c r="E203" s="30" t="s">
        <v>492</v>
      </c>
      <c r="F203" s="31" t="s">
        <v>76</v>
      </c>
      <c r="G203" s="32">
        <v>16</v>
      </c>
      <c r="H203" s="33">
        <v>0</v>
      </c>
      <c r="I203" s="34">
        <f>ROUND(ROUND(H203,2)*ROUND(G203,3),2)</f>
      </c>
      <c r="O203">
        <f>(I203*21)/100</f>
      </c>
      <c r="P203" t="s">
        <v>22</v>
      </c>
    </row>
    <row r="204" spans="1:5" ht="12.75">
      <c r="A204" s="35" t="s">
        <v>48</v>
      </c>
      <c r="E204" s="36" t="s">
        <v>45</v>
      </c>
    </row>
    <row r="205" spans="1:5" ht="25.5">
      <c r="A205" s="37" t="s">
        <v>49</v>
      </c>
      <c r="E205" s="38" t="s">
        <v>493</v>
      </c>
    </row>
    <row r="206" spans="1:5" ht="12.75">
      <c r="A206" t="s">
        <v>50</v>
      </c>
      <c r="E206" s="36" t="s">
        <v>45</v>
      </c>
    </row>
    <row r="207" spans="1:16" ht="12.75">
      <c r="A207" s="25" t="s">
        <v>43</v>
      </c>
      <c r="B207" s="29" t="s">
        <v>494</v>
      </c>
      <c r="C207" s="29" t="s">
        <v>495</v>
      </c>
      <c r="D207" s="25" t="s">
        <v>45</v>
      </c>
      <c r="E207" s="30" t="s">
        <v>496</v>
      </c>
      <c r="F207" s="31" t="s">
        <v>61</v>
      </c>
      <c r="G207" s="32">
        <v>12</v>
      </c>
      <c r="H207" s="33">
        <v>0</v>
      </c>
      <c r="I207" s="34">
        <f>ROUND(ROUND(H207,2)*ROUND(G207,3),2)</f>
      </c>
      <c r="O207">
        <f>(I207*21)/100</f>
      </c>
      <c r="P207" t="s">
        <v>22</v>
      </c>
    </row>
    <row r="208" spans="1:5" ht="12.75">
      <c r="A208" s="35" t="s">
        <v>48</v>
      </c>
      <c r="E208" s="36" t="s">
        <v>45</v>
      </c>
    </row>
    <row r="209" spans="1:5" ht="12.75">
      <c r="A209" s="37" t="s">
        <v>49</v>
      </c>
      <c r="E209" s="38" t="s">
        <v>45</v>
      </c>
    </row>
    <row r="210" spans="1:5" ht="12.75">
      <c r="A210" t="s">
        <v>50</v>
      </c>
      <c r="E210" s="36" t="s">
        <v>45</v>
      </c>
    </row>
    <row r="211" spans="1:16" ht="12.75">
      <c r="A211" s="25" t="s">
        <v>43</v>
      </c>
      <c r="B211" s="29" t="s">
        <v>497</v>
      </c>
      <c r="C211" s="29" t="s">
        <v>498</v>
      </c>
      <c r="D211" s="25" t="s">
        <v>45</v>
      </c>
      <c r="E211" s="30" t="s">
        <v>499</v>
      </c>
      <c r="F211" s="31" t="s">
        <v>61</v>
      </c>
      <c r="G211" s="32">
        <v>1</v>
      </c>
      <c r="H211" s="33">
        <v>0</v>
      </c>
      <c r="I211" s="34">
        <f>ROUND(ROUND(H211,2)*ROUND(G211,3),2)</f>
      </c>
      <c r="O211">
        <f>(I211*21)/100</f>
      </c>
      <c r="P211" t="s">
        <v>22</v>
      </c>
    </row>
    <row r="212" spans="1:5" ht="12.75">
      <c r="A212" s="35" t="s">
        <v>48</v>
      </c>
      <c r="E212" s="36" t="s">
        <v>45</v>
      </c>
    </row>
    <row r="213" spans="1:5" ht="12.75">
      <c r="A213" s="37" t="s">
        <v>49</v>
      </c>
      <c r="E213" s="38" t="s">
        <v>45</v>
      </c>
    </row>
    <row r="214" spans="1:5" ht="12.75">
      <c r="A214" t="s">
        <v>50</v>
      </c>
      <c r="E214" s="36" t="s">
        <v>45</v>
      </c>
    </row>
    <row r="215" spans="1:16" ht="12.75">
      <c r="A215" s="25" t="s">
        <v>43</v>
      </c>
      <c r="B215" s="29" t="s">
        <v>500</v>
      </c>
      <c r="C215" s="29" t="s">
        <v>501</v>
      </c>
      <c r="D215" s="25" t="s">
        <v>45</v>
      </c>
      <c r="E215" s="30" t="s">
        <v>502</v>
      </c>
      <c r="F215" s="31" t="s">
        <v>61</v>
      </c>
      <c r="G215" s="32">
        <v>1</v>
      </c>
      <c r="H215" s="33">
        <v>0</v>
      </c>
      <c r="I215" s="34">
        <f>ROUND(ROUND(H215,2)*ROUND(G215,3),2)</f>
      </c>
      <c r="O215">
        <f>(I215*21)/100</f>
      </c>
      <c r="P215" t="s">
        <v>22</v>
      </c>
    </row>
    <row r="216" spans="1:5" ht="12.75">
      <c r="A216" s="35" t="s">
        <v>48</v>
      </c>
      <c r="E216" s="36" t="s">
        <v>45</v>
      </c>
    </row>
    <row r="217" spans="1:5" ht="12.75">
      <c r="A217" s="37" t="s">
        <v>49</v>
      </c>
      <c r="E217" s="38" t="s">
        <v>45</v>
      </c>
    </row>
    <row r="218" spans="1:5" ht="12.75">
      <c r="A218" t="s">
        <v>50</v>
      </c>
      <c r="E218" s="36" t="s">
        <v>45</v>
      </c>
    </row>
    <row r="219" spans="1:16" ht="12.75">
      <c r="A219" s="25" t="s">
        <v>43</v>
      </c>
      <c r="B219" s="29" t="s">
        <v>503</v>
      </c>
      <c r="C219" s="29" t="s">
        <v>504</v>
      </c>
      <c r="D219" s="25" t="s">
        <v>45</v>
      </c>
      <c r="E219" s="30" t="s">
        <v>505</v>
      </c>
      <c r="F219" s="31" t="s">
        <v>61</v>
      </c>
      <c r="G219" s="32">
        <v>1</v>
      </c>
      <c r="H219" s="33">
        <v>0</v>
      </c>
      <c r="I219" s="34">
        <f>ROUND(ROUND(H219,2)*ROUND(G219,3),2)</f>
      </c>
      <c r="O219">
        <f>(I219*21)/100</f>
      </c>
      <c r="P219" t="s">
        <v>22</v>
      </c>
    </row>
    <row r="220" spans="1:5" ht="12.75">
      <c r="A220" s="35" t="s">
        <v>48</v>
      </c>
      <c r="E220" s="36" t="s">
        <v>45</v>
      </c>
    </row>
    <row r="221" spans="1:5" ht="12.75">
      <c r="A221" s="37" t="s">
        <v>49</v>
      </c>
      <c r="E221" s="38" t="s">
        <v>45</v>
      </c>
    </row>
    <row r="222" spans="1:5" ht="12.75">
      <c r="A222" t="s">
        <v>50</v>
      </c>
      <c r="E222" s="36" t="s">
        <v>45</v>
      </c>
    </row>
    <row r="223" spans="1:16" ht="12.75">
      <c r="A223" s="25" t="s">
        <v>43</v>
      </c>
      <c r="B223" s="29" t="s">
        <v>506</v>
      </c>
      <c r="C223" s="29" t="s">
        <v>507</v>
      </c>
      <c r="D223" s="25" t="s">
        <v>45</v>
      </c>
      <c r="E223" s="30" t="s">
        <v>508</v>
      </c>
      <c r="F223" s="31" t="s">
        <v>61</v>
      </c>
      <c r="G223" s="32">
        <v>1</v>
      </c>
      <c r="H223" s="33">
        <v>0</v>
      </c>
      <c r="I223" s="34">
        <f>ROUND(ROUND(H223,2)*ROUND(G223,3),2)</f>
      </c>
      <c r="O223">
        <f>(I223*21)/100</f>
      </c>
      <c r="P223" t="s">
        <v>22</v>
      </c>
    </row>
    <row r="224" spans="1:5" ht="12.75">
      <c r="A224" s="35" t="s">
        <v>48</v>
      </c>
      <c r="E224" s="36" t="s">
        <v>45</v>
      </c>
    </row>
    <row r="225" spans="1:5" ht="12.75">
      <c r="A225" s="37" t="s">
        <v>49</v>
      </c>
      <c r="E225" s="38" t="s">
        <v>45</v>
      </c>
    </row>
    <row r="226" spans="1:5" ht="12.75">
      <c r="A226" t="s">
        <v>50</v>
      </c>
      <c r="E226" s="36" t="s">
        <v>45</v>
      </c>
    </row>
    <row r="227" spans="1:18" ht="12.75" customHeight="1">
      <c r="A227" s="6" t="s">
        <v>41</v>
      </c>
      <c r="B227" s="6"/>
      <c r="C227" s="40" t="s">
        <v>305</v>
      </c>
      <c r="D227" s="6"/>
      <c r="E227" s="27" t="s">
        <v>509</v>
      </c>
      <c r="F227" s="6"/>
      <c r="G227" s="6"/>
      <c r="H227" s="6"/>
      <c r="I227" s="41">
        <f>0+Q227</f>
      </c>
      <c r="O227">
        <f>0+R227</f>
      </c>
      <c r="Q227">
        <f>0+I228+I232+I236+I240+I244+I248+I252+I256+I260+I264+I268+I272+I276+I280</f>
      </c>
      <c r="R227">
        <f>0+O228+O232+O236+O240+O244+O248+O252+O256+O260+O264+O268+O272+O276+O280</f>
      </c>
    </row>
    <row r="228" spans="1:16" ht="12.75">
      <c r="A228" s="25" t="s">
        <v>43</v>
      </c>
      <c r="B228" s="29" t="s">
        <v>510</v>
      </c>
      <c r="C228" s="29" t="s">
        <v>511</v>
      </c>
      <c r="D228" s="25" t="s">
        <v>45</v>
      </c>
      <c r="E228" s="30" t="s">
        <v>512</v>
      </c>
      <c r="F228" s="31" t="s">
        <v>47</v>
      </c>
      <c r="G228" s="32">
        <v>185.47</v>
      </c>
      <c r="H228" s="33">
        <v>0</v>
      </c>
      <c r="I228" s="34">
        <f>ROUND(ROUND(H228,2)*ROUND(G228,3),2)</f>
      </c>
      <c r="O228">
        <f>(I228*21)/100</f>
      </c>
      <c r="P228" t="s">
        <v>22</v>
      </c>
    </row>
    <row r="229" spans="1:5" ht="12.75">
      <c r="A229" s="35" t="s">
        <v>48</v>
      </c>
      <c r="E229" s="36" t="s">
        <v>45</v>
      </c>
    </row>
    <row r="230" spans="1:5" ht="127.5">
      <c r="A230" s="37" t="s">
        <v>49</v>
      </c>
      <c r="E230" s="38" t="s">
        <v>513</v>
      </c>
    </row>
    <row r="231" spans="1:5" ht="12.75">
      <c r="A231" t="s">
        <v>50</v>
      </c>
      <c r="E231" s="36" t="s">
        <v>45</v>
      </c>
    </row>
    <row r="232" spans="1:16" ht="12.75">
      <c r="A232" s="25" t="s">
        <v>43</v>
      </c>
      <c r="B232" s="29" t="s">
        <v>514</v>
      </c>
      <c r="C232" s="29" t="s">
        <v>515</v>
      </c>
      <c r="D232" s="25" t="s">
        <v>45</v>
      </c>
      <c r="E232" s="30" t="s">
        <v>516</v>
      </c>
      <c r="F232" s="31" t="s">
        <v>47</v>
      </c>
      <c r="G232" s="32">
        <v>8.72</v>
      </c>
      <c r="H232" s="33">
        <v>0</v>
      </c>
      <c r="I232" s="34">
        <f>ROUND(ROUND(H232,2)*ROUND(G232,3),2)</f>
      </c>
      <c r="O232">
        <f>(I232*21)/100</f>
      </c>
      <c r="P232" t="s">
        <v>22</v>
      </c>
    </row>
    <row r="233" spans="1:5" ht="12.75">
      <c r="A233" s="35" t="s">
        <v>48</v>
      </c>
      <c r="E233" s="36" t="s">
        <v>45</v>
      </c>
    </row>
    <row r="234" spans="1:5" ht="102">
      <c r="A234" s="37" t="s">
        <v>49</v>
      </c>
      <c r="E234" s="38" t="s">
        <v>517</v>
      </c>
    </row>
    <row r="235" spans="1:5" ht="12.75">
      <c r="A235" t="s">
        <v>50</v>
      </c>
      <c r="E235" s="36" t="s">
        <v>45</v>
      </c>
    </row>
    <row r="236" spans="1:16" ht="12.75">
      <c r="A236" s="25" t="s">
        <v>43</v>
      </c>
      <c r="B236" s="29" t="s">
        <v>518</v>
      </c>
      <c r="C236" s="29" t="s">
        <v>519</v>
      </c>
      <c r="D236" s="25" t="s">
        <v>45</v>
      </c>
      <c r="E236" s="30" t="s">
        <v>520</v>
      </c>
      <c r="F236" s="31" t="s">
        <v>190</v>
      </c>
      <c r="G236" s="32">
        <v>977.75</v>
      </c>
      <c r="H236" s="33">
        <v>0</v>
      </c>
      <c r="I236" s="34">
        <f>ROUND(ROUND(H236,2)*ROUND(G236,3),2)</f>
      </c>
      <c r="O236">
        <f>(I236*21)/100</f>
      </c>
      <c r="P236" t="s">
        <v>22</v>
      </c>
    </row>
    <row r="237" spans="1:5" ht="12.75">
      <c r="A237" s="35" t="s">
        <v>48</v>
      </c>
      <c r="E237" s="36" t="s">
        <v>45</v>
      </c>
    </row>
    <row r="238" spans="1:5" ht="165.75">
      <c r="A238" s="37" t="s">
        <v>49</v>
      </c>
      <c r="E238" s="38" t="s">
        <v>521</v>
      </c>
    </row>
    <row r="239" spans="1:5" ht="12.75">
      <c r="A239" t="s">
        <v>50</v>
      </c>
      <c r="E239" s="36" t="s">
        <v>522</v>
      </c>
    </row>
    <row r="240" spans="1:16" ht="12.75">
      <c r="A240" s="25" t="s">
        <v>43</v>
      </c>
      <c r="B240" s="29" t="s">
        <v>523</v>
      </c>
      <c r="C240" s="29" t="s">
        <v>524</v>
      </c>
      <c r="D240" s="25" t="s">
        <v>45</v>
      </c>
      <c r="E240" s="30" t="s">
        <v>525</v>
      </c>
      <c r="F240" s="31" t="s">
        <v>190</v>
      </c>
      <c r="G240" s="32">
        <v>977.75</v>
      </c>
      <c r="H240" s="33">
        <v>0</v>
      </c>
      <c r="I240" s="34">
        <f>ROUND(ROUND(H240,2)*ROUND(G240,3),2)</f>
      </c>
      <c r="O240">
        <f>(I240*21)/100</f>
      </c>
      <c r="P240" t="s">
        <v>22</v>
      </c>
    </row>
    <row r="241" spans="1:5" ht="12.75">
      <c r="A241" s="35" t="s">
        <v>48</v>
      </c>
      <c r="E241" s="36" t="s">
        <v>45</v>
      </c>
    </row>
    <row r="242" spans="1:5" ht="12.75">
      <c r="A242" s="37" t="s">
        <v>49</v>
      </c>
      <c r="E242" s="38" t="s">
        <v>45</v>
      </c>
    </row>
    <row r="243" spans="1:5" ht="12.75">
      <c r="A243" t="s">
        <v>50</v>
      </c>
      <c r="E243" s="36" t="s">
        <v>45</v>
      </c>
    </row>
    <row r="244" spans="1:16" ht="12.75">
      <c r="A244" s="25" t="s">
        <v>43</v>
      </c>
      <c r="B244" s="29" t="s">
        <v>526</v>
      </c>
      <c r="C244" s="29" t="s">
        <v>527</v>
      </c>
      <c r="D244" s="25" t="s">
        <v>45</v>
      </c>
      <c r="E244" s="30" t="s">
        <v>528</v>
      </c>
      <c r="F244" s="31" t="s">
        <v>76</v>
      </c>
      <c r="G244" s="32">
        <v>206.98</v>
      </c>
      <c r="H244" s="33">
        <v>0</v>
      </c>
      <c r="I244" s="34">
        <f>ROUND(ROUND(H244,2)*ROUND(G244,3),2)</f>
      </c>
      <c r="O244">
        <f>(I244*21)/100</f>
      </c>
      <c r="P244" t="s">
        <v>22</v>
      </c>
    </row>
    <row r="245" spans="1:5" ht="12.75">
      <c r="A245" s="35" t="s">
        <v>48</v>
      </c>
      <c r="E245" s="36" t="s">
        <v>45</v>
      </c>
    </row>
    <row r="246" spans="1:5" ht="344.25">
      <c r="A246" s="37" t="s">
        <v>49</v>
      </c>
      <c r="E246" s="38" t="s">
        <v>529</v>
      </c>
    </row>
    <row r="247" spans="1:5" ht="12.75">
      <c r="A247" t="s">
        <v>50</v>
      </c>
      <c r="E247" s="36" t="s">
        <v>45</v>
      </c>
    </row>
    <row r="248" spans="1:16" ht="12.75">
      <c r="A248" s="25" t="s">
        <v>43</v>
      </c>
      <c r="B248" s="29" t="s">
        <v>530</v>
      </c>
      <c r="C248" s="29" t="s">
        <v>531</v>
      </c>
      <c r="D248" s="25" t="s">
        <v>45</v>
      </c>
      <c r="E248" s="30" t="s">
        <v>532</v>
      </c>
      <c r="F248" s="31" t="s">
        <v>76</v>
      </c>
      <c r="G248" s="32">
        <v>206.98</v>
      </c>
      <c r="H248" s="33">
        <v>0</v>
      </c>
      <c r="I248" s="34">
        <f>ROUND(ROUND(H248,2)*ROUND(G248,3),2)</f>
      </c>
      <c r="O248">
        <f>(I248*21)/100</f>
      </c>
      <c r="P248" t="s">
        <v>22</v>
      </c>
    </row>
    <row r="249" spans="1:5" ht="12.75">
      <c r="A249" s="35" t="s">
        <v>48</v>
      </c>
      <c r="E249" s="36" t="s">
        <v>45</v>
      </c>
    </row>
    <row r="250" spans="1:5" ht="12.75">
      <c r="A250" s="37" t="s">
        <v>49</v>
      </c>
      <c r="E250" s="38" t="s">
        <v>45</v>
      </c>
    </row>
    <row r="251" spans="1:5" ht="12.75">
      <c r="A251" t="s">
        <v>50</v>
      </c>
      <c r="E251" s="36" t="s">
        <v>45</v>
      </c>
    </row>
    <row r="252" spans="1:16" ht="12.75">
      <c r="A252" s="25" t="s">
        <v>43</v>
      </c>
      <c r="B252" s="29" t="s">
        <v>533</v>
      </c>
      <c r="C252" s="29" t="s">
        <v>534</v>
      </c>
      <c r="D252" s="25" t="s">
        <v>45</v>
      </c>
      <c r="E252" s="30" t="s">
        <v>535</v>
      </c>
      <c r="F252" s="31" t="s">
        <v>92</v>
      </c>
      <c r="G252" s="32">
        <v>58.127</v>
      </c>
      <c r="H252" s="33">
        <v>0</v>
      </c>
      <c r="I252" s="34">
        <f>ROUND(ROUND(H252,2)*ROUND(G252,3),2)</f>
      </c>
      <c r="O252">
        <f>(I252*21)/100</f>
      </c>
      <c r="P252" t="s">
        <v>22</v>
      </c>
    </row>
    <row r="253" spans="1:5" ht="12.75">
      <c r="A253" s="35" t="s">
        <v>48</v>
      </c>
      <c r="E253" s="36" t="s">
        <v>45</v>
      </c>
    </row>
    <row r="254" spans="1:5" ht="153">
      <c r="A254" s="37" t="s">
        <v>49</v>
      </c>
      <c r="E254" s="38" t="s">
        <v>536</v>
      </c>
    </row>
    <row r="255" spans="1:5" ht="12.75">
      <c r="A255" t="s">
        <v>50</v>
      </c>
      <c r="E255" s="36" t="s">
        <v>45</v>
      </c>
    </row>
    <row r="256" spans="1:16" ht="12.75">
      <c r="A256" s="25" t="s">
        <v>43</v>
      </c>
      <c r="B256" s="29" t="s">
        <v>537</v>
      </c>
      <c r="C256" s="29" t="s">
        <v>538</v>
      </c>
      <c r="D256" s="25" t="s">
        <v>45</v>
      </c>
      <c r="E256" s="30" t="s">
        <v>539</v>
      </c>
      <c r="F256" s="31" t="s">
        <v>61</v>
      </c>
      <c r="G256" s="32">
        <v>33.6</v>
      </c>
      <c r="H256" s="33">
        <v>0</v>
      </c>
      <c r="I256" s="34">
        <f>ROUND(ROUND(H256,2)*ROUND(G256,3),2)</f>
      </c>
      <c r="O256">
        <f>(I256*21)/100</f>
      </c>
      <c r="P256" t="s">
        <v>22</v>
      </c>
    </row>
    <row r="257" spans="1:5" ht="12.75">
      <c r="A257" s="35" t="s">
        <v>48</v>
      </c>
      <c r="E257" s="36" t="s">
        <v>45</v>
      </c>
    </row>
    <row r="258" spans="1:5" ht="102">
      <c r="A258" s="37" t="s">
        <v>49</v>
      </c>
      <c r="E258" s="38" t="s">
        <v>540</v>
      </c>
    </row>
    <row r="259" spans="1:5" ht="12.75">
      <c r="A259" t="s">
        <v>50</v>
      </c>
      <c r="E259" s="36" t="s">
        <v>45</v>
      </c>
    </row>
    <row r="260" spans="1:16" ht="25.5">
      <c r="A260" s="25" t="s">
        <v>43</v>
      </c>
      <c r="B260" s="29" t="s">
        <v>541</v>
      </c>
      <c r="C260" s="29" t="s">
        <v>542</v>
      </c>
      <c r="D260" s="25" t="s">
        <v>45</v>
      </c>
      <c r="E260" s="30" t="s">
        <v>543</v>
      </c>
      <c r="F260" s="31" t="s">
        <v>190</v>
      </c>
      <c r="G260" s="32">
        <v>55.75</v>
      </c>
      <c r="H260" s="33">
        <v>0</v>
      </c>
      <c r="I260" s="34">
        <f>ROUND(ROUND(H260,2)*ROUND(G260,3),2)</f>
      </c>
      <c r="O260">
        <f>(I260*21)/100</f>
      </c>
      <c r="P260" t="s">
        <v>22</v>
      </c>
    </row>
    <row r="261" spans="1:5" ht="12.75">
      <c r="A261" s="35" t="s">
        <v>48</v>
      </c>
      <c r="E261" s="36" t="s">
        <v>45</v>
      </c>
    </row>
    <row r="262" spans="1:5" ht="114.75">
      <c r="A262" s="37" t="s">
        <v>49</v>
      </c>
      <c r="E262" s="38" t="s">
        <v>544</v>
      </c>
    </row>
    <row r="263" spans="1:5" ht="12.75">
      <c r="A263" t="s">
        <v>50</v>
      </c>
      <c r="E263" s="36" t="s">
        <v>45</v>
      </c>
    </row>
    <row r="264" spans="1:16" ht="25.5">
      <c r="A264" s="25" t="s">
        <v>43</v>
      </c>
      <c r="B264" s="29" t="s">
        <v>545</v>
      </c>
      <c r="C264" s="29" t="s">
        <v>546</v>
      </c>
      <c r="D264" s="25" t="s">
        <v>45</v>
      </c>
      <c r="E264" s="30" t="s">
        <v>547</v>
      </c>
      <c r="F264" s="31" t="s">
        <v>190</v>
      </c>
      <c r="G264" s="32">
        <v>40.02</v>
      </c>
      <c r="H264" s="33">
        <v>0</v>
      </c>
      <c r="I264" s="34">
        <f>ROUND(ROUND(H264,2)*ROUND(G264,3),2)</f>
      </c>
      <c r="O264">
        <f>(I264*21)/100</f>
      </c>
      <c r="P264" t="s">
        <v>22</v>
      </c>
    </row>
    <row r="265" spans="1:5" ht="12.75">
      <c r="A265" s="35" t="s">
        <v>48</v>
      </c>
      <c r="E265" s="36" t="s">
        <v>45</v>
      </c>
    </row>
    <row r="266" spans="1:5" ht="12.75">
      <c r="A266" s="37" t="s">
        <v>49</v>
      </c>
      <c r="E266" s="38" t="s">
        <v>548</v>
      </c>
    </row>
    <row r="267" spans="1:5" ht="12.75">
      <c r="A267" t="s">
        <v>50</v>
      </c>
      <c r="E267" s="36" t="s">
        <v>45</v>
      </c>
    </row>
    <row r="268" spans="1:16" ht="12.75">
      <c r="A268" s="25" t="s">
        <v>43</v>
      </c>
      <c r="B268" s="29" t="s">
        <v>549</v>
      </c>
      <c r="C268" s="29" t="s">
        <v>550</v>
      </c>
      <c r="D268" s="25" t="s">
        <v>45</v>
      </c>
      <c r="E268" s="30" t="s">
        <v>551</v>
      </c>
      <c r="F268" s="31" t="s">
        <v>47</v>
      </c>
      <c r="G268" s="32">
        <v>19.938</v>
      </c>
      <c r="H268" s="33">
        <v>0</v>
      </c>
      <c r="I268" s="34">
        <f>ROUND(ROUND(H268,2)*ROUND(G268,3),2)</f>
      </c>
      <c r="O268">
        <f>(I268*21)/100</f>
      </c>
      <c r="P268" t="s">
        <v>22</v>
      </c>
    </row>
    <row r="269" spans="1:5" ht="12.75">
      <c r="A269" s="35" t="s">
        <v>48</v>
      </c>
      <c r="E269" s="36" t="s">
        <v>45</v>
      </c>
    </row>
    <row r="270" spans="1:5" ht="153">
      <c r="A270" s="37" t="s">
        <v>49</v>
      </c>
      <c r="E270" s="38" t="s">
        <v>552</v>
      </c>
    </row>
    <row r="271" spans="1:5" ht="12.75">
      <c r="A271" t="s">
        <v>50</v>
      </c>
      <c r="E271" s="36" t="s">
        <v>45</v>
      </c>
    </row>
    <row r="272" spans="1:16" ht="12.75">
      <c r="A272" s="25" t="s">
        <v>43</v>
      </c>
      <c r="B272" s="29" t="s">
        <v>553</v>
      </c>
      <c r="C272" s="29" t="s">
        <v>554</v>
      </c>
      <c r="D272" s="25" t="s">
        <v>45</v>
      </c>
      <c r="E272" s="30" t="s">
        <v>555</v>
      </c>
      <c r="F272" s="31" t="s">
        <v>190</v>
      </c>
      <c r="G272" s="32">
        <v>36.28</v>
      </c>
      <c r="H272" s="33">
        <v>0</v>
      </c>
      <c r="I272" s="34">
        <f>ROUND(ROUND(H272,2)*ROUND(G272,3),2)</f>
      </c>
      <c r="O272">
        <f>(I272*21)/100</f>
      </c>
      <c r="P272" t="s">
        <v>22</v>
      </c>
    </row>
    <row r="273" spans="1:5" ht="12.75">
      <c r="A273" s="35" t="s">
        <v>48</v>
      </c>
      <c r="E273" s="36" t="s">
        <v>45</v>
      </c>
    </row>
    <row r="274" spans="1:5" ht="51">
      <c r="A274" s="37" t="s">
        <v>49</v>
      </c>
      <c r="E274" s="38" t="s">
        <v>556</v>
      </c>
    </row>
    <row r="275" spans="1:5" ht="12.75">
      <c r="A275" t="s">
        <v>50</v>
      </c>
      <c r="E275" s="36" t="s">
        <v>45</v>
      </c>
    </row>
    <row r="276" spans="1:16" ht="12.75">
      <c r="A276" s="25" t="s">
        <v>43</v>
      </c>
      <c r="B276" s="29" t="s">
        <v>557</v>
      </c>
      <c r="C276" s="29" t="s">
        <v>558</v>
      </c>
      <c r="D276" s="25" t="s">
        <v>45</v>
      </c>
      <c r="E276" s="30" t="s">
        <v>559</v>
      </c>
      <c r="F276" s="31" t="s">
        <v>190</v>
      </c>
      <c r="G276" s="32">
        <v>36.28</v>
      </c>
      <c r="H276" s="33">
        <v>0</v>
      </c>
      <c r="I276" s="34">
        <f>ROUND(ROUND(H276,2)*ROUND(G276,3),2)</f>
      </c>
      <c r="O276">
        <f>(I276*21)/100</f>
      </c>
      <c r="P276" t="s">
        <v>22</v>
      </c>
    </row>
    <row r="277" spans="1:5" ht="12.75">
      <c r="A277" s="35" t="s">
        <v>48</v>
      </c>
      <c r="E277" s="36" t="s">
        <v>45</v>
      </c>
    </row>
    <row r="278" spans="1:5" ht="12.75">
      <c r="A278" s="37" t="s">
        <v>49</v>
      </c>
      <c r="E278" s="38" t="s">
        <v>45</v>
      </c>
    </row>
    <row r="279" spans="1:5" ht="12.75">
      <c r="A279" t="s">
        <v>50</v>
      </c>
      <c r="E279" s="36" t="s">
        <v>45</v>
      </c>
    </row>
    <row r="280" spans="1:16" ht="12.75">
      <c r="A280" s="25" t="s">
        <v>43</v>
      </c>
      <c r="B280" s="29" t="s">
        <v>560</v>
      </c>
      <c r="C280" s="29" t="s">
        <v>561</v>
      </c>
      <c r="D280" s="25" t="s">
        <v>45</v>
      </c>
      <c r="E280" s="30" t="s">
        <v>562</v>
      </c>
      <c r="F280" s="31" t="s">
        <v>92</v>
      </c>
      <c r="G280" s="32">
        <v>0.363</v>
      </c>
      <c r="H280" s="33">
        <v>0</v>
      </c>
      <c r="I280" s="34">
        <f>ROUND(ROUND(H280,2)*ROUND(G280,3),2)</f>
      </c>
      <c r="O280">
        <f>(I280*21)/100</f>
      </c>
      <c r="P280" t="s">
        <v>22</v>
      </c>
    </row>
    <row r="281" spans="1:5" ht="12.75">
      <c r="A281" s="35" t="s">
        <v>48</v>
      </c>
      <c r="E281" s="36" t="s">
        <v>45</v>
      </c>
    </row>
    <row r="282" spans="1:5" ht="51">
      <c r="A282" s="37" t="s">
        <v>49</v>
      </c>
      <c r="E282" s="38" t="s">
        <v>563</v>
      </c>
    </row>
    <row r="283" spans="1:5" ht="12.75">
      <c r="A283" t="s">
        <v>50</v>
      </c>
      <c r="E283" s="36" t="s">
        <v>45</v>
      </c>
    </row>
    <row r="284" spans="1:18" ht="12.75" customHeight="1">
      <c r="A284" s="6" t="s">
        <v>41</v>
      </c>
      <c r="B284" s="6"/>
      <c r="C284" s="40" t="s">
        <v>465</v>
      </c>
      <c r="D284" s="6"/>
      <c r="E284" s="27" t="s">
        <v>564</v>
      </c>
      <c r="F284" s="6"/>
      <c r="G284" s="6"/>
      <c r="H284" s="6"/>
      <c r="I284" s="41">
        <f>0+Q284</f>
      </c>
      <c r="O284">
        <f>0+R284</f>
      </c>
      <c r="Q284">
        <f>0+I285+I289</f>
      </c>
      <c r="R284">
        <f>0+O285+O289</f>
      </c>
    </row>
    <row r="285" spans="1:16" ht="25.5">
      <c r="A285" s="25" t="s">
        <v>43</v>
      </c>
      <c r="B285" s="29" t="s">
        <v>565</v>
      </c>
      <c r="C285" s="29" t="s">
        <v>566</v>
      </c>
      <c r="D285" s="25" t="s">
        <v>45</v>
      </c>
      <c r="E285" s="30" t="s">
        <v>567</v>
      </c>
      <c r="F285" s="31" t="s">
        <v>47</v>
      </c>
      <c r="G285" s="32">
        <v>9.48</v>
      </c>
      <c r="H285" s="33">
        <v>0</v>
      </c>
      <c r="I285" s="34">
        <f>ROUND(ROUND(H285,2)*ROUND(G285,3),2)</f>
      </c>
      <c r="O285">
        <f>(I285*21)/100</f>
      </c>
      <c r="P285" t="s">
        <v>22</v>
      </c>
    </row>
    <row r="286" spans="1:5" ht="12.75">
      <c r="A286" s="35" t="s">
        <v>48</v>
      </c>
      <c r="E286" s="36" t="s">
        <v>45</v>
      </c>
    </row>
    <row r="287" spans="1:5" ht="102">
      <c r="A287" s="37" t="s">
        <v>49</v>
      </c>
      <c r="E287" s="38" t="s">
        <v>568</v>
      </c>
    </row>
    <row r="288" spans="1:5" ht="12.75">
      <c r="A288" t="s">
        <v>50</v>
      </c>
      <c r="E288" s="36" t="s">
        <v>45</v>
      </c>
    </row>
    <row r="289" spans="1:16" ht="12.75">
      <c r="A289" s="25" t="s">
        <v>43</v>
      </c>
      <c r="B289" s="29" t="s">
        <v>569</v>
      </c>
      <c r="C289" s="29" t="s">
        <v>570</v>
      </c>
      <c r="D289" s="25" t="s">
        <v>45</v>
      </c>
      <c r="E289" s="30" t="s">
        <v>571</v>
      </c>
      <c r="F289" s="31" t="s">
        <v>61</v>
      </c>
      <c r="G289" s="32">
        <v>16</v>
      </c>
      <c r="H289" s="33">
        <v>0</v>
      </c>
      <c r="I289" s="34">
        <f>ROUND(ROUND(H289,2)*ROUND(G289,3),2)</f>
      </c>
      <c r="O289">
        <f>(I289*21)/100</f>
      </c>
      <c r="P289" t="s">
        <v>22</v>
      </c>
    </row>
    <row r="290" spans="1:5" ht="12.75">
      <c r="A290" s="35" t="s">
        <v>48</v>
      </c>
      <c r="E290" s="36" t="s">
        <v>45</v>
      </c>
    </row>
    <row r="291" spans="1:5" ht="102">
      <c r="A291" s="37" t="s">
        <v>49</v>
      </c>
      <c r="E291" s="38" t="s">
        <v>572</v>
      </c>
    </row>
    <row r="292" spans="1:5" ht="12.75">
      <c r="A292" t="s">
        <v>50</v>
      </c>
      <c r="E292" s="36" t="s">
        <v>45</v>
      </c>
    </row>
    <row r="293" spans="1:18" ht="12.75" customHeight="1">
      <c r="A293" s="6" t="s">
        <v>41</v>
      </c>
      <c r="B293" s="6"/>
      <c r="C293" s="40" t="s">
        <v>514</v>
      </c>
      <c r="D293" s="6"/>
      <c r="E293" s="27" t="s">
        <v>573</v>
      </c>
      <c r="F293" s="6"/>
      <c r="G293" s="6"/>
      <c r="H293" s="6"/>
      <c r="I293" s="41">
        <f>0+Q293</f>
      </c>
      <c r="O293">
        <f>0+R293</f>
      </c>
      <c r="Q293">
        <f>0+I294</f>
      </c>
      <c r="R293">
        <f>0+O294</f>
      </c>
    </row>
    <row r="294" spans="1:16" ht="12.75">
      <c r="A294" s="25" t="s">
        <v>43</v>
      </c>
      <c r="B294" s="29" t="s">
        <v>574</v>
      </c>
      <c r="C294" s="29" t="s">
        <v>575</v>
      </c>
      <c r="D294" s="25" t="s">
        <v>45</v>
      </c>
      <c r="E294" s="30" t="s">
        <v>576</v>
      </c>
      <c r="F294" s="31" t="s">
        <v>190</v>
      </c>
      <c r="G294" s="32">
        <v>12.051</v>
      </c>
      <c r="H294" s="33">
        <v>0</v>
      </c>
      <c r="I294" s="34">
        <f>ROUND(ROUND(H294,2)*ROUND(G294,3),2)</f>
      </c>
      <c r="O294">
        <f>(I294*21)/100</f>
      </c>
      <c r="P294" t="s">
        <v>22</v>
      </c>
    </row>
    <row r="295" spans="1:5" ht="12.75">
      <c r="A295" s="35" t="s">
        <v>48</v>
      </c>
      <c r="E295" s="36" t="s">
        <v>45</v>
      </c>
    </row>
    <row r="296" spans="1:5" ht="12.75">
      <c r="A296" s="37" t="s">
        <v>49</v>
      </c>
      <c r="E296" s="38" t="s">
        <v>577</v>
      </c>
    </row>
    <row r="297" spans="1:5" ht="12.75">
      <c r="A297" t="s">
        <v>50</v>
      </c>
      <c r="E297" s="36" t="s">
        <v>578</v>
      </c>
    </row>
    <row r="298" spans="1:18" ht="12.75" customHeight="1">
      <c r="A298" s="6" t="s">
        <v>41</v>
      </c>
      <c r="B298" s="6"/>
      <c r="C298" s="40" t="s">
        <v>523</v>
      </c>
      <c r="D298" s="6"/>
      <c r="E298" s="27" t="s">
        <v>579</v>
      </c>
      <c r="F298" s="6"/>
      <c r="G298" s="6"/>
      <c r="H298" s="6"/>
      <c r="I298" s="41">
        <f>0+Q298</f>
      </c>
      <c r="O298">
        <f>0+R298</f>
      </c>
      <c r="Q298">
        <f>0+I299+I303+I307+I311+I315</f>
      </c>
      <c r="R298">
        <f>0+O299+O303+O307+O311+O315</f>
      </c>
    </row>
    <row r="299" spans="1:16" ht="12.75">
      <c r="A299" s="25" t="s">
        <v>43</v>
      </c>
      <c r="B299" s="29" t="s">
        <v>580</v>
      </c>
      <c r="C299" s="29" t="s">
        <v>581</v>
      </c>
      <c r="D299" s="25" t="s">
        <v>45</v>
      </c>
      <c r="E299" s="30" t="s">
        <v>582</v>
      </c>
      <c r="F299" s="31" t="s">
        <v>190</v>
      </c>
      <c r="G299" s="32">
        <v>170.58</v>
      </c>
      <c r="H299" s="33">
        <v>0</v>
      </c>
      <c r="I299" s="34">
        <f>ROUND(ROUND(H299,2)*ROUND(G299,3),2)</f>
      </c>
      <c r="O299">
        <f>(I299*21)/100</f>
      </c>
      <c r="P299" t="s">
        <v>22</v>
      </c>
    </row>
    <row r="300" spans="1:5" ht="12.75">
      <c r="A300" s="35" t="s">
        <v>48</v>
      </c>
      <c r="E300" s="36" t="s">
        <v>45</v>
      </c>
    </row>
    <row r="301" spans="1:5" ht="12.75">
      <c r="A301" s="37" t="s">
        <v>49</v>
      </c>
      <c r="E301" s="38" t="s">
        <v>583</v>
      </c>
    </row>
    <row r="302" spans="1:5" ht="12.75">
      <c r="A302" t="s">
        <v>50</v>
      </c>
      <c r="E302" s="36" t="s">
        <v>584</v>
      </c>
    </row>
    <row r="303" spans="1:16" ht="12.75">
      <c r="A303" s="25" t="s">
        <v>43</v>
      </c>
      <c r="B303" s="29" t="s">
        <v>585</v>
      </c>
      <c r="C303" s="29" t="s">
        <v>586</v>
      </c>
      <c r="D303" s="25" t="s">
        <v>45</v>
      </c>
      <c r="E303" s="30" t="s">
        <v>587</v>
      </c>
      <c r="F303" s="31" t="s">
        <v>190</v>
      </c>
      <c r="G303" s="32">
        <v>729.67</v>
      </c>
      <c r="H303" s="33">
        <v>0</v>
      </c>
      <c r="I303" s="34">
        <f>ROUND(ROUND(H303,2)*ROUND(G303,3),2)</f>
      </c>
      <c r="O303">
        <f>(I303*21)/100</f>
      </c>
      <c r="P303" t="s">
        <v>22</v>
      </c>
    </row>
    <row r="304" spans="1:5" ht="12.75">
      <c r="A304" s="35" t="s">
        <v>48</v>
      </c>
      <c r="E304" s="36" t="s">
        <v>45</v>
      </c>
    </row>
    <row r="305" spans="1:5" ht="38.25">
      <c r="A305" s="37" t="s">
        <v>49</v>
      </c>
      <c r="E305" s="38" t="s">
        <v>588</v>
      </c>
    </row>
    <row r="306" spans="1:5" ht="12.75">
      <c r="A306" t="s">
        <v>50</v>
      </c>
      <c r="E306" s="36" t="s">
        <v>45</v>
      </c>
    </row>
    <row r="307" spans="1:16" ht="12.75">
      <c r="A307" s="25" t="s">
        <v>43</v>
      </c>
      <c r="B307" s="29" t="s">
        <v>589</v>
      </c>
      <c r="C307" s="29" t="s">
        <v>590</v>
      </c>
      <c r="D307" s="25" t="s">
        <v>45</v>
      </c>
      <c r="E307" s="30" t="s">
        <v>591</v>
      </c>
      <c r="F307" s="31" t="s">
        <v>190</v>
      </c>
      <c r="G307" s="32">
        <v>559.09</v>
      </c>
      <c r="H307" s="33">
        <v>0</v>
      </c>
      <c r="I307" s="34">
        <f>ROUND(ROUND(H307,2)*ROUND(G307,3),2)</f>
      </c>
      <c r="O307">
        <f>(I307*21)/100</f>
      </c>
      <c r="P307" t="s">
        <v>22</v>
      </c>
    </row>
    <row r="308" spans="1:5" ht="12.75">
      <c r="A308" s="35" t="s">
        <v>48</v>
      </c>
      <c r="E308" s="36" t="s">
        <v>45</v>
      </c>
    </row>
    <row r="309" spans="1:5" ht="38.25">
      <c r="A309" s="37" t="s">
        <v>49</v>
      </c>
      <c r="E309" s="38" t="s">
        <v>592</v>
      </c>
    </row>
    <row r="310" spans="1:5" ht="12.75">
      <c r="A310" t="s">
        <v>50</v>
      </c>
      <c r="E310" s="36" t="s">
        <v>45</v>
      </c>
    </row>
    <row r="311" spans="1:16" ht="12.75">
      <c r="A311" s="25" t="s">
        <v>43</v>
      </c>
      <c r="B311" s="29" t="s">
        <v>593</v>
      </c>
      <c r="C311" s="29" t="s">
        <v>594</v>
      </c>
      <c r="D311" s="25" t="s">
        <v>45</v>
      </c>
      <c r="E311" s="30" t="s">
        <v>595</v>
      </c>
      <c r="F311" s="31" t="s">
        <v>190</v>
      </c>
      <c r="G311" s="32">
        <v>170.58</v>
      </c>
      <c r="H311" s="33">
        <v>0</v>
      </c>
      <c r="I311" s="34">
        <f>ROUND(ROUND(H311,2)*ROUND(G311,3),2)</f>
      </c>
      <c r="O311">
        <f>(I311*21)/100</f>
      </c>
      <c r="P311" t="s">
        <v>22</v>
      </c>
    </row>
    <row r="312" spans="1:5" ht="12.75">
      <c r="A312" s="35" t="s">
        <v>48</v>
      </c>
      <c r="E312" s="36" t="s">
        <v>45</v>
      </c>
    </row>
    <row r="313" spans="1:5" ht="12.75">
      <c r="A313" s="37" t="s">
        <v>49</v>
      </c>
      <c r="E313" s="38" t="s">
        <v>583</v>
      </c>
    </row>
    <row r="314" spans="1:5" ht="12.75">
      <c r="A314" t="s">
        <v>50</v>
      </c>
      <c r="E314" s="36" t="s">
        <v>596</v>
      </c>
    </row>
    <row r="315" spans="1:16" ht="12.75">
      <c r="A315" s="25" t="s">
        <v>43</v>
      </c>
      <c r="B315" s="29" t="s">
        <v>597</v>
      </c>
      <c r="C315" s="29" t="s">
        <v>598</v>
      </c>
      <c r="D315" s="25" t="s">
        <v>45</v>
      </c>
      <c r="E315" s="30" t="s">
        <v>599</v>
      </c>
      <c r="F315" s="31" t="s">
        <v>190</v>
      </c>
      <c r="G315" s="32">
        <v>2767.762</v>
      </c>
      <c r="H315" s="33">
        <v>0</v>
      </c>
      <c r="I315" s="34">
        <f>ROUND(ROUND(H315,2)*ROUND(G315,3),2)</f>
      </c>
      <c r="O315">
        <f>(I315*21)/100</f>
      </c>
      <c r="P315" t="s">
        <v>22</v>
      </c>
    </row>
    <row r="316" spans="1:5" ht="12.75">
      <c r="A316" s="35" t="s">
        <v>48</v>
      </c>
      <c r="E316" s="36" t="s">
        <v>45</v>
      </c>
    </row>
    <row r="317" spans="1:5" ht="51">
      <c r="A317" s="37" t="s">
        <v>49</v>
      </c>
      <c r="E317" s="38" t="s">
        <v>600</v>
      </c>
    </row>
    <row r="318" spans="1:5" ht="12.75">
      <c r="A318" t="s">
        <v>50</v>
      </c>
      <c r="E318" s="36" t="s">
        <v>45</v>
      </c>
    </row>
    <row r="319" spans="1:18" ht="12.75" customHeight="1">
      <c r="A319" s="6" t="s">
        <v>41</v>
      </c>
      <c r="B319" s="6"/>
      <c r="C319" s="40" t="s">
        <v>526</v>
      </c>
      <c r="D319" s="6"/>
      <c r="E319" s="27" t="s">
        <v>601</v>
      </c>
      <c r="F319" s="6"/>
      <c r="G319" s="6"/>
      <c r="H319" s="6"/>
      <c r="I319" s="41">
        <f>0+Q319</f>
      </c>
      <c r="O319">
        <f>0+R319</f>
      </c>
      <c r="Q319">
        <f>0+I320+I324+I328+I332+I336+I340+I344+I348+I352+I356+I360+I364+I368+I372</f>
      </c>
      <c r="R319">
        <f>0+O320+O324+O328+O332+O336+O340+O344+O348+O352+O356+O360+O364+O368+O372</f>
      </c>
    </row>
    <row r="320" spans="1:16" ht="12.75">
      <c r="A320" s="25" t="s">
        <v>43</v>
      </c>
      <c r="B320" s="29" t="s">
        <v>602</v>
      </c>
      <c r="C320" s="29" t="s">
        <v>603</v>
      </c>
      <c r="D320" s="25" t="s">
        <v>45</v>
      </c>
      <c r="E320" s="30" t="s">
        <v>604</v>
      </c>
      <c r="F320" s="31" t="s">
        <v>190</v>
      </c>
      <c r="G320" s="32">
        <v>125.129</v>
      </c>
      <c r="H320" s="33">
        <v>0</v>
      </c>
      <c r="I320" s="34">
        <f>ROUND(ROUND(H320,2)*ROUND(G320,3),2)</f>
      </c>
      <c r="O320">
        <f>(I320*21)/100</f>
      </c>
      <c r="P320" t="s">
        <v>22</v>
      </c>
    </row>
    <row r="321" spans="1:5" ht="12.75">
      <c r="A321" s="35" t="s">
        <v>48</v>
      </c>
      <c r="E321" s="36" t="s">
        <v>45</v>
      </c>
    </row>
    <row r="322" spans="1:5" ht="25.5">
      <c r="A322" s="37" t="s">
        <v>49</v>
      </c>
      <c r="E322" s="38" t="s">
        <v>605</v>
      </c>
    </row>
    <row r="323" spans="1:5" ht="12.75">
      <c r="A323" t="s">
        <v>50</v>
      </c>
      <c r="E323" s="36" t="s">
        <v>45</v>
      </c>
    </row>
    <row r="324" spans="1:16" ht="12.75">
      <c r="A324" s="25" t="s">
        <v>43</v>
      </c>
      <c r="B324" s="29" t="s">
        <v>606</v>
      </c>
      <c r="C324" s="29" t="s">
        <v>607</v>
      </c>
      <c r="D324" s="25" t="s">
        <v>45</v>
      </c>
      <c r="E324" s="30" t="s">
        <v>608</v>
      </c>
      <c r="F324" s="31" t="s">
        <v>190</v>
      </c>
      <c r="G324" s="32">
        <v>46.77</v>
      </c>
      <c r="H324" s="33">
        <v>0</v>
      </c>
      <c r="I324" s="34">
        <f>ROUND(ROUND(H324,2)*ROUND(G324,3),2)</f>
      </c>
      <c r="O324">
        <f>(I324*21)/100</f>
      </c>
      <c r="P324" t="s">
        <v>22</v>
      </c>
    </row>
    <row r="325" spans="1:5" ht="12.75">
      <c r="A325" s="35" t="s">
        <v>48</v>
      </c>
      <c r="E325" s="36" t="s">
        <v>45</v>
      </c>
    </row>
    <row r="326" spans="1:5" ht="25.5">
      <c r="A326" s="37" t="s">
        <v>49</v>
      </c>
      <c r="E326" s="38" t="s">
        <v>609</v>
      </c>
    </row>
    <row r="327" spans="1:5" ht="25.5">
      <c r="A327" t="s">
        <v>50</v>
      </c>
      <c r="E327" s="36" t="s">
        <v>610</v>
      </c>
    </row>
    <row r="328" spans="1:16" ht="12.75">
      <c r="A328" s="25" t="s">
        <v>43</v>
      </c>
      <c r="B328" s="29" t="s">
        <v>611</v>
      </c>
      <c r="C328" s="29" t="s">
        <v>612</v>
      </c>
      <c r="D328" s="25" t="s">
        <v>45</v>
      </c>
      <c r="E328" s="30" t="s">
        <v>613</v>
      </c>
      <c r="F328" s="31" t="s">
        <v>190</v>
      </c>
      <c r="G328" s="32">
        <v>0.36</v>
      </c>
      <c r="H328" s="33">
        <v>0</v>
      </c>
      <c r="I328" s="34">
        <f>ROUND(ROUND(H328,2)*ROUND(G328,3),2)</f>
      </c>
      <c r="O328">
        <f>(I328*21)/100</f>
      </c>
      <c r="P328" t="s">
        <v>22</v>
      </c>
    </row>
    <row r="329" spans="1:5" ht="12.75">
      <c r="A329" s="35" t="s">
        <v>48</v>
      </c>
      <c r="E329" s="36" t="s">
        <v>45</v>
      </c>
    </row>
    <row r="330" spans="1:5" ht="25.5">
      <c r="A330" s="37" t="s">
        <v>49</v>
      </c>
      <c r="E330" s="38" t="s">
        <v>614</v>
      </c>
    </row>
    <row r="331" spans="1:5" ht="25.5">
      <c r="A331" t="s">
        <v>50</v>
      </c>
      <c r="E331" s="36" t="s">
        <v>615</v>
      </c>
    </row>
    <row r="332" spans="1:16" ht="12.75">
      <c r="A332" s="25" t="s">
        <v>43</v>
      </c>
      <c r="B332" s="29" t="s">
        <v>616</v>
      </c>
      <c r="C332" s="29" t="s">
        <v>617</v>
      </c>
      <c r="D332" s="25" t="s">
        <v>45</v>
      </c>
      <c r="E332" s="30" t="s">
        <v>618</v>
      </c>
      <c r="F332" s="31" t="s">
        <v>190</v>
      </c>
      <c r="G332" s="32">
        <v>5.247</v>
      </c>
      <c r="H332" s="33">
        <v>0</v>
      </c>
      <c r="I332" s="34">
        <f>ROUND(ROUND(H332,2)*ROUND(G332,3),2)</f>
      </c>
      <c r="O332">
        <f>(I332*21)/100</f>
      </c>
      <c r="P332" t="s">
        <v>22</v>
      </c>
    </row>
    <row r="333" spans="1:5" ht="12.75">
      <c r="A333" s="35" t="s">
        <v>48</v>
      </c>
      <c r="E333" s="36" t="s">
        <v>45</v>
      </c>
    </row>
    <row r="334" spans="1:5" ht="25.5">
      <c r="A334" s="37" t="s">
        <v>49</v>
      </c>
      <c r="E334" s="38" t="s">
        <v>619</v>
      </c>
    </row>
    <row r="335" spans="1:5" ht="12.75">
      <c r="A335" t="s">
        <v>50</v>
      </c>
      <c r="E335" s="36" t="s">
        <v>45</v>
      </c>
    </row>
    <row r="336" spans="1:16" ht="12.75">
      <c r="A336" s="25" t="s">
        <v>43</v>
      </c>
      <c r="B336" s="29" t="s">
        <v>620</v>
      </c>
      <c r="C336" s="29" t="s">
        <v>621</v>
      </c>
      <c r="D336" s="25" t="s">
        <v>45</v>
      </c>
      <c r="E336" s="30" t="s">
        <v>622</v>
      </c>
      <c r="F336" s="31" t="s">
        <v>190</v>
      </c>
      <c r="G336" s="32">
        <v>3.915</v>
      </c>
      <c r="H336" s="33">
        <v>0</v>
      </c>
      <c r="I336" s="34">
        <f>ROUND(ROUND(H336,2)*ROUND(G336,3),2)</f>
      </c>
      <c r="O336">
        <f>(I336*21)/100</f>
      </c>
      <c r="P336" t="s">
        <v>22</v>
      </c>
    </row>
    <row r="337" spans="1:5" ht="12.75">
      <c r="A337" s="35" t="s">
        <v>48</v>
      </c>
      <c r="E337" s="36" t="s">
        <v>45</v>
      </c>
    </row>
    <row r="338" spans="1:5" ht="25.5">
      <c r="A338" s="37" t="s">
        <v>49</v>
      </c>
      <c r="E338" s="38" t="s">
        <v>623</v>
      </c>
    </row>
    <row r="339" spans="1:5" ht="76.5">
      <c r="A339" t="s">
        <v>50</v>
      </c>
      <c r="E339" s="36" t="s">
        <v>624</v>
      </c>
    </row>
    <row r="340" spans="1:16" ht="12.75">
      <c r="A340" s="25" t="s">
        <v>43</v>
      </c>
      <c r="B340" s="29" t="s">
        <v>625</v>
      </c>
      <c r="C340" s="29" t="s">
        <v>621</v>
      </c>
      <c r="D340" s="25" t="s">
        <v>14</v>
      </c>
      <c r="E340" s="30" t="s">
        <v>626</v>
      </c>
      <c r="F340" s="31" t="s">
        <v>190</v>
      </c>
      <c r="G340" s="32">
        <v>109.298</v>
      </c>
      <c r="H340" s="33">
        <v>0</v>
      </c>
      <c r="I340" s="34">
        <f>ROUND(ROUND(H340,2)*ROUND(G340,3),2)</f>
      </c>
      <c r="O340">
        <f>(I340*21)/100</f>
      </c>
      <c r="P340" t="s">
        <v>22</v>
      </c>
    </row>
    <row r="341" spans="1:5" ht="12.75">
      <c r="A341" s="35" t="s">
        <v>48</v>
      </c>
      <c r="E341" s="36" t="s">
        <v>45</v>
      </c>
    </row>
    <row r="342" spans="1:5" ht="25.5">
      <c r="A342" s="37" t="s">
        <v>49</v>
      </c>
      <c r="E342" s="38" t="s">
        <v>627</v>
      </c>
    </row>
    <row r="343" spans="1:5" ht="25.5">
      <c r="A343" t="s">
        <v>50</v>
      </c>
      <c r="E343" s="36" t="s">
        <v>628</v>
      </c>
    </row>
    <row r="344" spans="1:16" ht="12.75">
      <c r="A344" s="25" t="s">
        <v>43</v>
      </c>
      <c r="B344" s="29" t="s">
        <v>629</v>
      </c>
      <c r="C344" s="29" t="s">
        <v>630</v>
      </c>
      <c r="D344" s="25" t="s">
        <v>45</v>
      </c>
      <c r="E344" s="30" t="s">
        <v>626</v>
      </c>
      <c r="F344" s="31" t="s">
        <v>190</v>
      </c>
      <c r="G344" s="32">
        <v>374.386</v>
      </c>
      <c r="H344" s="33">
        <v>0</v>
      </c>
      <c r="I344" s="34">
        <f>ROUND(ROUND(H344,2)*ROUND(G344,3),2)</f>
      </c>
      <c r="O344">
        <f>(I344*21)/100</f>
      </c>
      <c r="P344" t="s">
        <v>22</v>
      </c>
    </row>
    <row r="345" spans="1:5" ht="12.75">
      <c r="A345" s="35" t="s">
        <v>48</v>
      </c>
      <c r="E345" s="36" t="s">
        <v>45</v>
      </c>
    </row>
    <row r="346" spans="1:5" ht="51">
      <c r="A346" s="37" t="s">
        <v>49</v>
      </c>
      <c r="E346" s="38" t="s">
        <v>631</v>
      </c>
    </row>
    <row r="347" spans="1:5" ht="25.5">
      <c r="A347" t="s">
        <v>50</v>
      </c>
      <c r="E347" s="36" t="s">
        <v>628</v>
      </c>
    </row>
    <row r="348" spans="1:16" ht="12.75">
      <c r="A348" s="25" t="s">
        <v>43</v>
      </c>
      <c r="B348" s="29" t="s">
        <v>632</v>
      </c>
      <c r="C348" s="29" t="s">
        <v>633</v>
      </c>
      <c r="D348" s="25" t="s">
        <v>45</v>
      </c>
      <c r="E348" s="30" t="s">
        <v>634</v>
      </c>
      <c r="F348" s="31" t="s">
        <v>190</v>
      </c>
      <c r="G348" s="32">
        <v>2.681</v>
      </c>
      <c r="H348" s="33">
        <v>0</v>
      </c>
      <c r="I348" s="34">
        <f>ROUND(ROUND(H348,2)*ROUND(G348,3),2)</f>
      </c>
      <c r="O348">
        <f>(I348*21)/100</f>
      </c>
      <c r="P348" t="s">
        <v>22</v>
      </c>
    </row>
    <row r="349" spans="1:5" ht="12.75">
      <c r="A349" s="35" t="s">
        <v>48</v>
      </c>
      <c r="E349" s="36" t="s">
        <v>45</v>
      </c>
    </row>
    <row r="350" spans="1:5" ht="25.5">
      <c r="A350" s="37" t="s">
        <v>49</v>
      </c>
      <c r="E350" s="38" t="s">
        <v>635</v>
      </c>
    </row>
    <row r="351" spans="1:5" ht="25.5">
      <c r="A351" t="s">
        <v>50</v>
      </c>
      <c r="E351" s="36" t="s">
        <v>636</v>
      </c>
    </row>
    <row r="352" spans="1:16" ht="12.75">
      <c r="A352" s="25" t="s">
        <v>43</v>
      </c>
      <c r="B352" s="29" t="s">
        <v>637</v>
      </c>
      <c r="C352" s="29" t="s">
        <v>638</v>
      </c>
      <c r="D352" s="25" t="s">
        <v>45</v>
      </c>
      <c r="E352" s="30" t="s">
        <v>634</v>
      </c>
      <c r="F352" s="31" t="s">
        <v>190</v>
      </c>
      <c r="G352" s="32">
        <v>22.943</v>
      </c>
      <c r="H352" s="33">
        <v>0</v>
      </c>
      <c r="I352" s="34">
        <f>ROUND(ROUND(H352,2)*ROUND(G352,3),2)</f>
      </c>
      <c r="O352">
        <f>(I352*21)/100</f>
      </c>
      <c r="P352" t="s">
        <v>22</v>
      </c>
    </row>
    <row r="353" spans="1:5" ht="12.75">
      <c r="A353" s="35" t="s">
        <v>48</v>
      </c>
      <c r="E353" s="36" t="s">
        <v>45</v>
      </c>
    </row>
    <row r="354" spans="1:5" ht="51">
      <c r="A354" s="37" t="s">
        <v>49</v>
      </c>
      <c r="E354" s="38" t="s">
        <v>639</v>
      </c>
    </row>
    <row r="355" spans="1:5" ht="25.5">
      <c r="A355" t="s">
        <v>50</v>
      </c>
      <c r="E355" s="36" t="s">
        <v>640</v>
      </c>
    </row>
    <row r="356" spans="1:16" ht="12.75">
      <c r="A356" s="25" t="s">
        <v>43</v>
      </c>
      <c r="B356" s="29" t="s">
        <v>641</v>
      </c>
      <c r="C356" s="29" t="s">
        <v>642</v>
      </c>
      <c r="D356" s="25" t="s">
        <v>45</v>
      </c>
      <c r="E356" s="30" t="s">
        <v>643</v>
      </c>
      <c r="F356" s="31" t="s">
        <v>190</v>
      </c>
      <c r="G356" s="32">
        <v>3.915</v>
      </c>
      <c r="H356" s="33">
        <v>0</v>
      </c>
      <c r="I356" s="34">
        <f>ROUND(ROUND(H356,2)*ROUND(G356,3),2)</f>
      </c>
      <c r="O356">
        <f>(I356*21)/100</f>
      </c>
      <c r="P356" t="s">
        <v>22</v>
      </c>
    </row>
    <row r="357" spans="1:5" ht="12.75">
      <c r="A357" s="35" t="s">
        <v>48</v>
      </c>
      <c r="E357" s="36" t="s">
        <v>45</v>
      </c>
    </row>
    <row r="358" spans="1:5" ht="12.75">
      <c r="A358" s="37" t="s">
        <v>49</v>
      </c>
      <c r="E358" s="38" t="s">
        <v>644</v>
      </c>
    </row>
    <row r="359" spans="1:5" ht="12.75">
      <c r="A359" t="s">
        <v>50</v>
      </c>
      <c r="E359" s="36" t="s">
        <v>45</v>
      </c>
    </row>
    <row r="360" spans="1:16" ht="12.75">
      <c r="A360" s="25" t="s">
        <v>43</v>
      </c>
      <c r="B360" s="29" t="s">
        <v>645</v>
      </c>
      <c r="C360" s="29" t="s">
        <v>646</v>
      </c>
      <c r="D360" s="25" t="s">
        <v>45</v>
      </c>
      <c r="E360" s="30" t="s">
        <v>647</v>
      </c>
      <c r="F360" s="31" t="s">
        <v>190</v>
      </c>
      <c r="G360" s="32">
        <v>170.58</v>
      </c>
      <c r="H360" s="33">
        <v>0</v>
      </c>
      <c r="I360" s="34">
        <f>ROUND(ROUND(H360,2)*ROUND(G360,3),2)</f>
      </c>
      <c r="O360">
        <f>(I360*21)/100</f>
      </c>
      <c r="P360" t="s">
        <v>22</v>
      </c>
    </row>
    <row r="361" spans="1:5" ht="12.75">
      <c r="A361" s="35" t="s">
        <v>48</v>
      </c>
      <c r="E361" s="36" t="s">
        <v>45</v>
      </c>
    </row>
    <row r="362" spans="1:5" ht="38.25">
      <c r="A362" s="37" t="s">
        <v>49</v>
      </c>
      <c r="E362" s="38" t="s">
        <v>648</v>
      </c>
    </row>
    <row r="363" spans="1:5" ht="25.5">
      <c r="A363" t="s">
        <v>50</v>
      </c>
      <c r="E363" s="36" t="s">
        <v>649</v>
      </c>
    </row>
    <row r="364" spans="1:16" ht="12.75">
      <c r="A364" s="25" t="s">
        <v>43</v>
      </c>
      <c r="B364" s="29" t="s">
        <v>650</v>
      </c>
      <c r="C364" s="29" t="s">
        <v>651</v>
      </c>
      <c r="D364" s="25" t="s">
        <v>45</v>
      </c>
      <c r="E364" s="30" t="s">
        <v>652</v>
      </c>
      <c r="F364" s="31" t="s">
        <v>190</v>
      </c>
      <c r="G364" s="32">
        <v>54.243</v>
      </c>
      <c r="H364" s="33">
        <v>0</v>
      </c>
      <c r="I364" s="34">
        <f>ROUND(ROUND(H364,2)*ROUND(G364,3),2)</f>
      </c>
      <c r="O364">
        <f>(I364*21)/100</f>
      </c>
      <c r="P364" t="s">
        <v>22</v>
      </c>
    </row>
    <row r="365" spans="1:5" ht="12.75">
      <c r="A365" s="35" t="s">
        <v>48</v>
      </c>
      <c r="E365" s="36" t="s">
        <v>45</v>
      </c>
    </row>
    <row r="366" spans="1:5" ht="25.5">
      <c r="A366" s="37" t="s">
        <v>49</v>
      </c>
      <c r="E366" s="38" t="s">
        <v>653</v>
      </c>
    </row>
    <row r="367" spans="1:5" ht="12.75">
      <c r="A367" t="s">
        <v>50</v>
      </c>
      <c r="E367" s="36" t="s">
        <v>45</v>
      </c>
    </row>
    <row r="368" spans="1:16" ht="12.75">
      <c r="A368" s="25" t="s">
        <v>43</v>
      </c>
      <c r="B368" s="29" t="s">
        <v>654</v>
      </c>
      <c r="C368" s="29" t="s">
        <v>655</v>
      </c>
      <c r="D368" s="25" t="s">
        <v>45</v>
      </c>
      <c r="E368" s="30" t="s">
        <v>656</v>
      </c>
      <c r="F368" s="31" t="s">
        <v>190</v>
      </c>
      <c r="G368" s="32">
        <v>54.243</v>
      </c>
      <c r="H368" s="33">
        <v>0</v>
      </c>
      <c r="I368" s="34">
        <f>ROUND(ROUND(H368,2)*ROUND(G368,3),2)</f>
      </c>
      <c r="O368">
        <f>(I368*21)/100</f>
      </c>
      <c r="P368" t="s">
        <v>22</v>
      </c>
    </row>
    <row r="369" spans="1:5" ht="12.75">
      <c r="A369" s="35" t="s">
        <v>48</v>
      </c>
      <c r="E369" s="36" t="s">
        <v>45</v>
      </c>
    </row>
    <row r="370" spans="1:5" ht="25.5">
      <c r="A370" s="37" t="s">
        <v>49</v>
      </c>
      <c r="E370" s="38" t="s">
        <v>653</v>
      </c>
    </row>
    <row r="371" spans="1:5" ht="12.75">
      <c r="A371" t="s">
        <v>50</v>
      </c>
      <c r="E371" s="36" t="s">
        <v>596</v>
      </c>
    </row>
    <row r="372" spans="1:16" ht="12.75">
      <c r="A372" s="25" t="s">
        <v>43</v>
      </c>
      <c r="B372" s="29" t="s">
        <v>657</v>
      </c>
      <c r="C372" s="29" t="s">
        <v>658</v>
      </c>
      <c r="D372" s="25" t="s">
        <v>45</v>
      </c>
      <c r="E372" s="30" t="s">
        <v>659</v>
      </c>
      <c r="F372" s="31" t="s">
        <v>190</v>
      </c>
      <c r="G372" s="32">
        <v>47.13</v>
      </c>
      <c r="H372" s="33">
        <v>0</v>
      </c>
      <c r="I372" s="34">
        <f>ROUND(ROUND(H372,2)*ROUND(G372,3),2)</f>
      </c>
      <c r="O372">
        <f>(I372*21)/100</f>
      </c>
      <c r="P372" t="s">
        <v>22</v>
      </c>
    </row>
    <row r="373" spans="1:5" ht="12.75">
      <c r="A373" s="35" t="s">
        <v>48</v>
      </c>
      <c r="E373" s="36" t="s">
        <v>45</v>
      </c>
    </row>
    <row r="374" spans="1:5" ht="25.5">
      <c r="A374" s="37" t="s">
        <v>49</v>
      </c>
      <c r="E374" s="38" t="s">
        <v>660</v>
      </c>
    </row>
    <row r="375" spans="1:5" ht="12.75">
      <c r="A375" t="s">
        <v>50</v>
      </c>
      <c r="E375" s="36" t="s">
        <v>45</v>
      </c>
    </row>
    <row r="376" spans="1:18" ht="12.75" customHeight="1">
      <c r="A376" s="6" t="s">
        <v>41</v>
      </c>
      <c r="B376" s="6"/>
      <c r="C376" s="40" t="s">
        <v>530</v>
      </c>
      <c r="D376" s="6"/>
      <c r="E376" s="27" t="s">
        <v>661</v>
      </c>
      <c r="F376" s="6"/>
      <c r="G376" s="6"/>
      <c r="H376" s="6"/>
      <c r="I376" s="41">
        <f>0+Q376</f>
      </c>
      <c r="O376">
        <f>0+R376</f>
      </c>
      <c r="Q376">
        <f>0+I377+I381+I385+I389+I393+I397+I401+I405+I409+I413+I417+I421+I425+I429+I433+I437+I441+I445+I449+I453+I457</f>
      </c>
      <c r="R376">
        <f>0+O377+O381+O385+O389+O393+O397+O401+O405+O409+O413+O417+O421+O425+O429+O433+O437+O441+O445+O449+O453+O457</f>
      </c>
    </row>
    <row r="377" spans="1:16" ht="12.75">
      <c r="A377" s="25" t="s">
        <v>43</v>
      </c>
      <c r="B377" s="29" t="s">
        <v>662</v>
      </c>
      <c r="C377" s="29" t="s">
        <v>663</v>
      </c>
      <c r="D377" s="25" t="s">
        <v>45</v>
      </c>
      <c r="E377" s="30" t="s">
        <v>664</v>
      </c>
      <c r="F377" s="31" t="s">
        <v>47</v>
      </c>
      <c r="G377" s="32">
        <v>17.694</v>
      </c>
      <c r="H377" s="33">
        <v>0</v>
      </c>
      <c r="I377" s="34">
        <f>ROUND(ROUND(H377,2)*ROUND(G377,3),2)</f>
      </c>
      <c r="O377">
        <f>(I377*21)/100</f>
      </c>
      <c r="P377" t="s">
        <v>22</v>
      </c>
    </row>
    <row r="378" spans="1:5" ht="12.75">
      <c r="A378" s="35" t="s">
        <v>48</v>
      </c>
      <c r="E378" s="36" t="s">
        <v>45</v>
      </c>
    </row>
    <row r="379" spans="1:5" ht="12.75">
      <c r="A379" s="37" t="s">
        <v>49</v>
      </c>
      <c r="E379" s="38" t="s">
        <v>45</v>
      </c>
    </row>
    <row r="380" spans="1:5" ht="12.75">
      <c r="A380" t="s">
        <v>50</v>
      </c>
      <c r="E380" s="36" t="s">
        <v>45</v>
      </c>
    </row>
    <row r="381" spans="1:16" ht="12.75">
      <c r="A381" s="25" t="s">
        <v>43</v>
      </c>
      <c r="B381" s="29" t="s">
        <v>665</v>
      </c>
      <c r="C381" s="29" t="s">
        <v>666</v>
      </c>
      <c r="D381" s="25" t="s">
        <v>45</v>
      </c>
      <c r="E381" s="30" t="s">
        <v>667</v>
      </c>
      <c r="F381" s="31" t="s">
        <v>47</v>
      </c>
      <c r="G381" s="32">
        <v>0.167</v>
      </c>
      <c r="H381" s="33">
        <v>0</v>
      </c>
      <c r="I381" s="34">
        <f>ROUND(ROUND(H381,2)*ROUND(G381,3),2)</f>
      </c>
      <c r="O381">
        <f>(I381*21)/100</f>
      </c>
      <c r="P381" t="s">
        <v>22</v>
      </c>
    </row>
    <row r="382" spans="1:5" ht="12.75">
      <c r="A382" s="35" t="s">
        <v>48</v>
      </c>
      <c r="E382" s="36" t="s">
        <v>45</v>
      </c>
    </row>
    <row r="383" spans="1:5" ht="12.75">
      <c r="A383" s="37" t="s">
        <v>49</v>
      </c>
      <c r="E383" s="38" t="s">
        <v>668</v>
      </c>
    </row>
    <row r="384" spans="1:5" ht="12.75">
      <c r="A384" t="s">
        <v>50</v>
      </c>
      <c r="E384" s="36" t="s">
        <v>45</v>
      </c>
    </row>
    <row r="385" spans="1:16" ht="12.75">
      <c r="A385" s="25" t="s">
        <v>43</v>
      </c>
      <c r="B385" s="29" t="s">
        <v>669</v>
      </c>
      <c r="C385" s="29" t="s">
        <v>670</v>
      </c>
      <c r="D385" s="25" t="s">
        <v>45</v>
      </c>
      <c r="E385" s="30" t="s">
        <v>671</v>
      </c>
      <c r="F385" s="31" t="s">
        <v>190</v>
      </c>
      <c r="G385" s="32">
        <v>37.87</v>
      </c>
      <c r="H385" s="33">
        <v>0</v>
      </c>
      <c r="I385" s="34">
        <f>ROUND(ROUND(H385,2)*ROUND(G385,3),2)</f>
      </c>
      <c r="O385">
        <f>(I385*21)/100</f>
      </c>
      <c r="P385" t="s">
        <v>22</v>
      </c>
    </row>
    <row r="386" spans="1:5" ht="12.75">
      <c r="A386" s="35" t="s">
        <v>48</v>
      </c>
      <c r="E386" s="36" t="s">
        <v>45</v>
      </c>
    </row>
    <row r="387" spans="1:5" ht="25.5">
      <c r="A387" s="37" t="s">
        <v>49</v>
      </c>
      <c r="E387" s="38" t="s">
        <v>672</v>
      </c>
    </row>
    <row r="388" spans="1:5" ht="12.75">
      <c r="A388" t="s">
        <v>50</v>
      </c>
      <c r="E388" s="36" t="s">
        <v>45</v>
      </c>
    </row>
    <row r="389" spans="1:16" ht="12.75">
      <c r="A389" s="25" t="s">
        <v>43</v>
      </c>
      <c r="B389" s="29" t="s">
        <v>673</v>
      </c>
      <c r="C389" s="29" t="s">
        <v>674</v>
      </c>
      <c r="D389" s="25" t="s">
        <v>45</v>
      </c>
      <c r="E389" s="30" t="s">
        <v>675</v>
      </c>
      <c r="F389" s="31" t="s">
        <v>190</v>
      </c>
      <c r="G389" s="32">
        <v>47.256</v>
      </c>
      <c r="H389" s="33">
        <v>0</v>
      </c>
      <c r="I389" s="34">
        <f>ROUND(ROUND(H389,2)*ROUND(G389,3),2)</f>
      </c>
      <c r="O389">
        <f>(I389*21)/100</f>
      </c>
      <c r="P389" t="s">
        <v>22</v>
      </c>
    </row>
    <row r="390" spans="1:5" ht="12.75">
      <c r="A390" s="35" t="s">
        <v>48</v>
      </c>
      <c r="E390" s="36" t="s">
        <v>45</v>
      </c>
    </row>
    <row r="391" spans="1:5" ht="25.5">
      <c r="A391" s="37" t="s">
        <v>49</v>
      </c>
      <c r="E391" s="38" t="s">
        <v>676</v>
      </c>
    </row>
    <row r="392" spans="1:5" ht="12.75">
      <c r="A392" t="s">
        <v>50</v>
      </c>
      <c r="E392" s="36" t="s">
        <v>45</v>
      </c>
    </row>
    <row r="393" spans="1:16" ht="12.75">
      <c r="A393" s="25" t="s">
        <v>43</v>
      </c>
      <c r="B393" s="29" t="s">
        <v>677</v>
      </c>
      <c r="C393" s="29" t="s">
        <v>678</v>
      </c>
      <c r="D393" s="25" t="s">
        <v>45</v>
      </c>
      <c r="E393" s="30" t="s">
        <v>679</v>
      </c>
      <c r="F393" s="31" t="s">
        <v>47</v>
      </c>
      <c r="G393" s="32">
        <v>9.311</v>
      </c>
      <c r="H393" s="33">
        <v>0</v>
      </c>
      <c r="I393" s="34">
        <f>ROUND(ROUND(H393,2)*ROUND(G393,3),2)</f>
      </c>
      <c r="O393">
        <f>(I393*21)/100</f>
      </c>
      <c r="P393" t="s">
        <v>22</v>
      </c>
    </row>
    <row r="394" spans="1:5" ht="12.75">
      <c r="A394" s="35" t="s">
        <v>48</v>
      </c>
      <c r="E394" s="36" t="s">
        <v>45</v>
      </c>
    </row>
    <row r="395" spans="1:5" ht="51">
      <c r="A395" s="37" t="s">
        <v>49</v>
      </c>
      <c r="E395" s="38" t="s">
        <v>680</v>
      </c>
    </row>
    <row r="396" spans="1:5" ht="12.75">
      <c r="A396" t="s">
        <v>50</v>
      </c>
      <c r="E396" s="36" t="s">
        <v>45</v>
      </c>
    </row>
    <row r="397" spans="1:16" ht="12.75">
      <c r="A397" s="25" t="s">
        <v>43</v>
      </c>
      <c r="B397" s="29" t="s">
        <v>681</v>
      </c>
      <c r="C397" s="29" t="s">
        <v>682</v>
      </c>
      <c r="D397" s="25" t="s">
        <v>45</v>
      </c>
      <c r="E397" s="30" t="s">
        <v>683</v>
      </c>
      <c r="F397" s="31" t="s">
        <v>47</v>
      </c>
      <c r="G397" s="32">
        <v>29.41</v>
      </c>
      <c r="H397" s="33">
        <v>0</v>
      </c>
      <c r="I397" s="34">
        <f>ROUND(ROUND(H397,2)*ROUND(G397,3),2)</f>
      </c>
      <c r="O397">
        <f>(I397*21)/100</f>
      </c>
      <c r="P397" t="s">
        <v>22</v>
      </c>
    </row>
    <row r="398" spans="1:5" ht="12.75">
      <c r="A398" s="35" t="s">
        <v>48</v>
      </c>
      <c r="E398" s="36" t="s">
        <v>45</v>
      </c>
    </row>
    <row r="399" spans="1:5" ht="76.5">
      <c r="A399" s="37" t="s">
        <v>49</v>
      </c>
      <c r="E399" s="38" t="s">
        <v>684</v>
      </c>
    </row>
    <row r="400" spans="1:5" ht="12.75">
      <c r="A400" t="s">
        <v>50</v>
      </c>
      <c r="E400" s="36" t="s">
        <v>45</v>
      </c>
    </row>
    <row r="401" spans="1:16" ht="12.75">
      <c r="A401" s="25" t="s">
        <v>43</v>
      </c>
      <c r="B401" s="29" t="s">
        <v>685</v>
      </c>
      <c r="C401" s="29" t="s">
        <v>686</v>
      </c>
      <c r="D401" s="25" t="s">
        <v>45</v>
      </c>
      <c r="E401" s="30" t="s">
        <v>687</v>
      </c>
      <c r="F401" s="31" t="s">
        <v>47</v>
      </c>
      <c r="G401" s="32">
        <v>9.311</v>
      </c>
      <c r="H401" s="33">
        <v>0</v>
      </c>
      <c r="I401" s="34">
        <f>ROUND(ROUND(H401,2)*ROUND(G401,3),2)</f>
      </c>
      <c r="O401">
        <f>(I401*21)/100</f>
      </c>
      <c r="P401" t="s">
        <v>22</v>
      </c>
    </row>
    <row r="402" spans="1:5" ht="12.75">
      <c r="A402" s="35" t="s">
        <v>48</v>
      </c>
      <c r="E402" s="36" t="s">
        <v>45</v>
      </c>
    </row>
    <row r="403" spans="1:5" ht="12.75">
      <c r="A403" s="37" t="s">
        <v>49</v>
      </c>
      <c r="E403" s="38" t="s">
        <v>45</v>
      </c>
    </row>
    <row r="404" spans="1:5" ht="12.75">
      <c r="A404" t="s">
        <v>50</v>
      </c>
      <c r="E404" s="36" t="s">
        <v>45</v>
      </c>
    </row>
    <row r="405" spans="1:16" ht="12.75">
      <c r="A405" s="25" t="s">
        <v>43</v>
      </c>
      <c r="B405" s="29" t="s">
        <v>688</v>
      </c>
      <c r="C405" s="29" t="s">
        <v>689</v>
      </c>
      <c r="D405" s="25" t="s">
        <v>45</v>
      </c>
      <c r="E405" s="30" t="s">
        <v>690</v>
      </c>
      <c r="F405" s="31" t="s">
        <v>47</v>
      </c>
      <c r="G405" s="32">
        <v>29.41</v>
      </c>
      <c r="H405" s="33">
        <v>0</v>
      </c>
      <c r="I405" s="34">
        <f>ROUND(ROUND(H405,2)*ROUND(G405,3),2)</f>
      </c>
      <c r="O405">
        <f>(I405*21)/100</f>
      </c>
      <c r="P405" t="s">
        <v>22</v>
      </c>
    </row>
    <row r="406" spans="1:5" ht="12.75">
      <c r="A406" s="35" t="s">
        <v>48</v>
      </c>
      <c r="E406" s="36" t="s">
        <v>45</v>
      </c>
    </row>
    <row r="407" spans="1:5" ht="12.75">
      <c r="A407" s="37" t="s">
        <v>49</v>
      </c>
      <c r="E407" s="38" t="s">
        <v>45</v>
      </c>
    </row>
    <row r="408" spans="1:5" ht="12.75">
      <c r="A408" t="s">
        <v>50</v>
      </c>
      <c r="E408" s="36" t="s">
        <v>45</v>
      </c>
    </row>
    <row r="409" spans="1:16" ht="12.75">
      <c r="A409" s="25" t="s">
        <v>43</v>
      </c>
      <c r="B409" s="29" t="s">
        <v>691</v>
      </c>
      <c r="C409" s="29" t="s">
        <v>692</v>
      </c>
      <c r="D409" s="25" t="s">
        <v>45</v>
      </c>
      <c r="E409" s="30" t="s">
        <v>693</v>
      </c>
      <c r="F409" s="31" t="s">
        <v>47</v>
      </c>
      <c r="G409" s="32">
        <v>29.41</v>
      </c>
      <c r="H409" s="33">
        <v>0</v>
      </c>
      <c r="I409" s="34">
        <f>ROUND(ROUND(H409,2)*ROUND(G409,3),2)</f>
      </c>
      <c r="O409">
        <f>(I409*21)/100</f>
      </c>
      <c r="P409" t="s">
        <v>22</v>
      </c>
    </row>
    <row r="410" spans="1:5" ht="12.75">
      <c r="A410" s="35" t="s">
        <v>48</v>
      </c>
      <c r="E410" s="36" t="s">
        <v>45</v>
      </c>
    </row>
    <row r="411" spans="1:5" ht="12.75">
      <c r="A411" s="37" t="s">
        <v>49</v>
      </c>
      <c r="E411" s="38" t="s">
        <v>45</v>
      </c>
    </row>
    <row r="412" spans="1:5" ht="12.75">
      <c r="A412" t="s">
        <v>50</v>
      </c>
      <c r="E412" s="36" t="s">
        <v>45</v>
      </c>
    </row>
    <row r="413" spans="1:16" ht="12.75">
      <c r="A413" s="25" t="s">
        <v>43</v>
      </c>
      <c r="B413" s="29" t="s">
        <v>694</v>
      </c>
      <c r="C413" s="29" t="s">
        <v>695</v>
      </c>
      <c r="D413" s="25" t="s">
        <v>45</v>
      </c>
      <c r="E413" s="30" t="s">
        <v>696</v>
      </c>
      <c r="F413" s="31" t="s">
        <v>190</v>
      </c>
      <c r="G413" s="32">
        <v>6.33</v>
      </c>
      <c r="H413" s="33">
        <v>0</v>
      </c>
      <c r="I413" s="34">
        <f>ROUND(ROUND(H413,2)*ROUND(G413,3),2)</f>
      </c>
      <c r="O413">
        <f>(I413*21)/100</f>
      </c>
      <c r="P413" t="s">
        <v>22</v>
      </c>
    </row>
    <row r="414" spans="1:5" ht="12.75">
      <c r="A414" s="35" t="s">
        <v>48</v>
      </c>
      <c r="E414" s="36" t="s">
        <v>45</v>
      </c>
    </row>
    <row r="415" spans="1:5" ht="12.75">
      <c r="A415" s="37" t="s">
        <v>49</v>
      </c>
      <c r="E415" s="38" t="s">
        <v>697</v>
      </c>
    </row>
    <row r="416" spans="1:5" ht="12.75">
      <c r="A416" t="s">
        <v>50</v>
      </c>
      <c r="E416" s="36" t="s">
        <v>45</v>
      </c>
    </row>
    <row r="417" spans="1:16" ht="12.75">
      <c r="A417" s="25" t="s">
        <v>43</v>
      </c>
      <c r="B417" s="29" t="s">
        <v>698</v>
      </c>
      <c r="C417" s="29" t="s">
        <v>699</v>
      </c>
      <c r="D417" s="25" t="s">
        <v>45</v>
      </c>
      <c r="E417" s="30" t="s">
        <v>700</v>
      </c>
      <c r="F417" s="31" t="s">
        <v>190</v>
      </c>
      <c r="G417" s="32">
        <v>6.33</v>
      </c>
      <c r="H417" s="33">
        <v>0</v>
      </c>
      <c r="I417" s="34">
        <f>ROUND(ROUND(H417,2)*ROUND(G417,3),2)</f>
      </c>
      <c r="O417">
        <f>(I417*21)/100</f>
      </c>
      <c r="P417" t="s">
        <v>22</v>
      </c>
    </row>
    <row r="418" spans="1:5" ht="12.75">
      <c r="A418" s="35" t="s">
        <v>48</v>
      </c>
      <c r="E418" s="36" t="s">
        <v>45</v>
      </c>
    </row>
    <row r="419" spans="1:5" ht="12.75">
      <c r="A419" s="37" t="s">
        <v>49</v>
      </c>
      <c r="E419" s="38" t="s">
        <v>45</v>
      </c>
    </row>
    <row r="420" spans="1:5" ht="12.75">
      <c r="A420" t="s">
        <v>50</v>
      </c>
      <c r="E420" s="36" t="s">
        <v>45</v>
      </c>
    </row>
    <row r="421" spans="1:16" ht="12.75">
      <c r="A421" s="25" t="s">
        <v>43</v>
      </c>
      <c r="B421" s="29" t="s">
        <v>701</v>
      </c>
      <c r="C421" s="29" t="s">
        <v>702</v>
      </c>
      <c r="D421" s="25" t="s">
        <v>45</v>
      </c>
      <c r="E421" s="30" t="s">
        <v>703</v>
      </c>
      <c r="F421" s="31" t="s">
        <v>92</v>
      </c>
      <c r="G421" s="32">
        <v>1.567</v>
      </c>
      <c r="H421" s="33">
        <v>0</v>
      </c>
      <c r="I421" s="34">
        <f>ROUND(ROUND(H421,2)*ROUND(G421,3),2)</f>
      </c>
      <c r="O421">
        <f>(I421*21)/100</f>
      </c>
      <c r="P421" t="s">
        <v>22</v>
      </c>
    </row>
    <row r="422" spans="1:5" ht="12.75">
      <c r="A422" s="35" t="s">
        <v>48</v>
      </c>
      <c r="E422" s="36" t="s">
        <v>45</v>
      </c>
    </row>
    <row r="423" spans="1:5" ht="25.5">
      <c r="A423" s="37" t="s">
        <v>49</v>
      </c>
      <c r="E423" s="38" t="s">
        <v>704</v>
      </c>
    </row>
    <row r="424" spans="1:5" ht="12.75">
      <c r="A424" t="s">
        <v>50</v>
      </c>
      <c r="E424" s="36" t="s">
        <v>705</v>
      </c>
    </row>
    <row r="425" spans="1:16" ht="12.75">
      <c r="A425" s="25" t="s">
        <v>43</v>
      </c>
      <c r="B425" s="29" t="s">
        <v>706</v>
      </c>
      <c r="C425" s="29" t="s">
        <v>707</v>
      </c>
      <c r="D425" s="25" t="s">
        <v>45</v>
      </c>
      <c r="E425" s="30" t="s">
        <v>708</v>
      </c>
      <c r="F425" s="31" t="s">
        <v>47</v>
      </c>
      <c r="G425" s="32">
        <v>3.443</v>
      </c>
      <c r="H425" s="33">
        <v>0</v>
      </c>
      <c r="I425" s="34">
        <f>ROUND(ROUND(H425,2)*ROUND(G425,3),2)</f>
      </c>
      <c r="O425">
        <f>(I425*21)/100</f>
      </c>
      <c r="P425" t="s">
        <v>22</v>
      </c>
    </row>
    <row r="426" spans="1:5" ht="12.75">
      <c r="A426" s="35" t="s">
        <v>48</v>
      </c>
      <c r="E426" s="36" t="s">
        <v>45</v>
      </c>
    </row>
    <row r="427" spans="1:5" ht="25.5">
      <c r="A427" s="37" t="s">
        <v>49</v>
      </c>
      <c r="E427" s="38" t="s">
        <v>709</v>
      </c>
    </row>
    <row r="428" spans="1:5" ht="12.75">
      <c r="A428" t="s">
        <v>50</v>
      </c>
      <c r="E428" s="36" t="s">
        <v>45</v>
      </c>
    </row>
    <row r="429" spans="1:16" ht="12.75">
      <c r="A429" s="25" t="s">
        <v>43</v>
      </c>
      <c r="B429" s="29" t="s">
        <v>710</v>
      </c>
      <c r="C429" s="29" t="s">
        <v>711</v>
      </c>
      <c r="D429" s="25" t="s">
        <v>45</v>
      </c>
      <c r="E429" s="30" t="s">
        <v>712</v>
      </c>
      <c r="F429" s="31" t="s">
        <v>47</v>
      </c>
      <c r="G429" s="32">
        <v>17.694</v>
      </c>
      <c r="H429" s="33">
        <v>0</v>
      </c>
      <c r="I429" s="34">
        <f>ROUND(ROUND(H429,2)*ROUND(G429,3),2)</f>
      </c>
      <c r="O429">
        <f>(I429*21)/100</f>
      </c>
      <c r="P429" t="s">
        <v>22</v>
      </c>
    </row>
    <row r="430" spans="1:5" ht="12.75">
      <c r="A430" s="35" t="s">
        <v>48</v>
      </c>
      <c r="E430" s="36" t="s">
        <v>45</v>
      </c>
    </row>
    <row r="431" spans="1:5" ht="25.5">
      <c r="A431" s="37" t="s">
        <v>49</v>
      </c>
      <c r="E431" s="38" t="s">
        <v>713</v>
      </c>
    </row>
    <row r="432" spans="1:5" ht="12.75">
      <c r="A432" t="s">
        <v>50</v>
      </c>
      <c r="E432" s="36" t="s">
        <v>45</v>
      </c>
    </row>
    <row r="433" spans="1:16" ht="12.75">
      <c r="A433" s="25" t="s">
        <v>43</v>
      </c>
      <c r="B433" s="29" t="s">
        <v>714</v>
      </c>
      <c r="C433" s="29" t="s">
        <v>715</v>
      </c>
      <c r="D433" s="25" t="s">
        <v>45</v>
      </c>
      <c r="E433" s="30" t="s">
        <v>716</v>
      </c>
      <c r="F433" s="31" t="s">
        <v>47</v>
      </c>
      <c r="G433" s="32">
        <v>51.82</v>
      </c>
      <c r="H433" s="33">
        <v>0</v>
      </c>
      <c r="I433" s="34">
        <f>ROUND(ROUND(H433,2)*ROUND(G433,3),2)</f>
      </c>
      <c r="O433">
        <f>(I433*21)/100</f>
      </c>
      <c r="P433" t="s">
        <v>22</v>
      </c>
    </row>
    <row r="434" spans="1:5" ht="12.75">
      <c r="A434" s="35" t="s">
        <v>48</v>
      </c>
      <c r="E434" s="36" t="s">
        <v>45</v>
      </c>
    </row>
    <row r="435" spans="1:5" ht="38.25">
      <c r="A435" s="37" t="s">
        <v>49</v>
      </c>
      <c r="E435" s="38" t="s">
        <v>717</v>
      </c>
    </row>
    <row r="436" spans="1:5" ht="12.75">
      <c r="A436" t="s">
        <v>50</v>
      </c>
      <c r="E436" s="36" t="s">
        <v>45</v>
      </c>
    </row>
    <row r="437" spans="1:16" ht="12.75">
      <c r="A437" s="25" t="s">
        <v>43</v>
      </c>
      <c r="B437" s="29" t="s">
        <v>718</v>
      </c>
      <c r="C437" s="29" t="s">
        <v>719</v>
      </c>
      <c r="D437" s="25" t="s">
        <v>45</v>
      </c>
      <c r="E437" s="30" t="s">
        <v>720</v>
      </c>
      <c r="F437" s="31" t="s">
        <v>190</v>
      </c>
      <c r="G437" s="32">
        <v>34.427</v>
      </c>
      <c r="H437" s="33">
        <v>0</v>
      </c>
      <c r="I437" s="34">
        <f>ROUND(ROUND(H437,2)*ROUND(G437,3),2)</f>
      </c>
      <c r="O437">
        <f>(I437*21)/100</f>
      </c>
      <c r="P437" t="s">
        <v>22</v>
      </c>
    </row>
    <row r="438" spans="1:5" ht="12.75">
      <c r="A438" s="35" t="s">
        <v>48</v>
      </c>
      <c r="E438" s="36" t="s">
        <v>45</v>
      </c>
    </row>
    <row r="439" spans="1:5" ht="25.5">
      <c r="A439" s="37" t="s">
        <v>49</v>
      </c>
      <c r="E439" s="38" t="s">
        <v>721</v>
      </c>
    </row>
    <row r="440" spans="1:5" ht="12.75">
      <c r="A440" t="s">
        <v>50</v>
      </c>
      <c r="E440" s="36" t="s">
        <v>45</v>
      </c>
    </row>
    <row r="441" spans="1:16" ht="12.75">
      <c r="A441" s="25" t="s">
        <v>43</v>
      </c>
      <c r="B441" s="29" t="s">
        <v>722</v>
      </c>
      <c r="C441" s="29" t="s">
        <v>723</v>
      </c>
      <c r="D441" s="25" t="s">
        <v>45</v>
      </c>
      <c r="E441" s="30" t="s">
        <v>724</v>
      </c>
      <c r="F441" s="31" t="s">
        <v>190</v>
      </c>
      <c r="G441" s="32">
        <v>42.96</v>
      </c>
      <c r="H441" s="33">
        <v>0</v>
      </c>
      <c r="I441" s="34">
        <f>ROUND(ROUND(H441,2)*ROUND(G441,3),2)</f>
      </c>
      <c r="O441">
        <f>(I441*21)/100</f>
      </c>
      <c r="P441" t="s">
        <v>22</v>
      </c>
    </row>
    <row r="442" spans="1:5" ht="12.75">
      <c r="A442" s="35" t="s">
        <v>48</v>
      </c>
      <c r="E442" s="36" t="s">
        <v>45</v>
      </c>
    </row>
    <row r="443" spans="1:5" ht="51">
      <c r="A443" s="37" t="s">
        <v>49</v>
      </c>
      <c r="E443" s="38" t="s">
        <v>725</v>
      </c>
    </row>
    <row r="444" spans="1:5" ht="12.75">
      <c r="A444" t="s">
        <v>50</v>
      </c>
      <c r="E444" s="36" t="s">
        <v>726</v>
      </c>
    </row>
    <row r="445" spans="1:16" ht="12.75">
      <c r="A445" s="25" t="s">
        <v>43</v>
      </c>
      <c r="B445" s="29" t="s">
        <v>727</v>
      </c>
      <c r="C445" s="29" t="s">
        <v>728</v>
      </c>
      <c r="D445" s="25" t="s">
        <v>45</v>
      </c>
      <c r="E445" s="30" t="s">
        <v>729</v>
      </c>
      <c r="F445" s="31" t="s">
        <v>76</v>
      </c>
      <c r="G445" s="32">
        <v>127</v>
      </c>
      <c r="H445" s="33">
        <v>0</v>
      </c>
      <c r="I445" s="34">
        <f>ROUND(ROUND(H445,2)*ROUND(G445,3),2)</f>
      </c>
      <c r="O445">
        <f>(I445*21)/100</f>
      </c>
      <c r="P445" t="s">
        <v>22</v>
      </c>
    </row>
    <row r="446" spans="1:5" ht="12.75">
      <c r="A446" s="35" t="s">
        <v>48</v>
      </c>
      <c r="E446" s="36" t="s">
        <v>45</v>
      </c>
    </row>
    <row r="447" spans="1:5" ht="12.75">
      <c r="A447" s="37" t="s">
        <v>49</v>
      </c>
      <c r="E447" s="38" t="s">
        <v>45</v>
      </c>
    </row>
    <row r="448" spans="1:5" ht="12.75">
      <c r="A448" t="s">
        <v>50</v>
      </c>
      <c r="E448" s="36" t="s">
        <v>45</v>
      </c>
    </row>
    <row r="449" spans="1:16" ht="12.75">
      <c r="A449" s="25" t="s">
        <v>43</v>
      </c>
      <c r="B449" s="29" t="s">
        <v>730</v>
      </c>
      <c r="C449" s="29" t="s">
        <v>731</v>
      </c>
      <c r="D449" s="25" t="s">
        <v>45</v>
      </c>
      <c r="E449" s="30" t="s">
        <v>732</v>
      </c>
      <c r="F449" s="31" t="s">
        <v>190</v>
      </c>
      <c r="G449" s="32">
        <v>163.07</v>
      </c>
      <c r="H449" s="33">
        <v>0</v>
      </c>
      <c r="I449" s="34">
        <f>ROUND(ROUND(H449,2)*ROUND(G449,3),2)</f>
      </c>
      <c r="O449">
        <f>(I449*21)/100</f>
      </c>
      <c r="P449" t="s">
        <v>22</v>
      </c>
    </row>
    <row r="450" spans="1:5" ht="12.75">
      <c r="A450" s="35" t="s">
        <v>48</v>
      </c>
      <c r="E450" s="36" t="s">
        <v>45</v>
      </c>
    </row>
    <row r="451" spans="1:5" ht="25.5">
      <c r="A451" s="37" t="s">
        <v>49</v>
      </c>
      <c r="E451" s="38" t="s">
        <v>733</v>
      </c>
    </row>
    <row r="452" spans="1:5" ht="12.75">
      <c r="A452" t="s">
        <v>50</v>
      </c>
      <c r="E452" s="36" t="s">
        <v>45</v>
      </c>
    </row>
    <row r="453" spans="1:16" ht="12.75">
      <c r="A453" s="25" t="s">
        <v>43</v>
      </c>
      <c r="B453" s="29" t="s">
        <v>124</v>
      </c>
      <c r="C453" s="29" t="s">
        <v>734</v>
      </c>
      <c r="D453" s="25" t="s">
        <v>45</v>
      </c>
      <c r="E453" s="30" t="s">
        <v>735</v>
      </c>
      <c r="F453" s="31" t="s">
        <v>190</v>
      </c>
      <c r="G453" s="32">
        <v>448.5</v>
      </c>
      <c r="H453" s="33">
        <v>0</v>
      </c>
      <c r="I453" s="34">
        <f>ROUND(ROUND(H453,2)*ROUND(G453,3),2)</f>
      </c>
      <c r="O453">
        <f>(I453*21)/100</f>
      </c>
      <c r="P453" t="s">
        <v>22</v>
      </c>
    </row>
    <row r="454" spans="1:5" ht="12.75">
      <c r="A454" s="35" t="s">
        <v>48</v>
      </c>
      <c r="E454" s="36" t="s">
        <v>45</v>
      </c>
    </row>
    <row r="455" spans="1:5" ht="25.5">
      <c r="A455" s="37" t="s">
        <v>49</v>
      </c>
      <c r="E455" s="38" t="s">
        <v>736</v>
      </c>
    </row>
    <row r="456" spans="1:5" ht="12.75">
      <c r="A456" t="s">
        <v>50</v>
      </c>
      <c r="E456" s="36" t="s">
        <v>45</v>
      </c>
    </row>
    <row r="457" spans="1:16" ht="12.75">
      <c r="A457" s="25" t="s">
        <v>43</v>
      </c>
      <c r="B457" s="29" t="s">
        <v>737</v>
      </c>
      <c r="C457" s="29" t="s">
        <v>738</v>
      </c>
      <c r="D457" s="25" t="s">
        <v>45</v>
      </c>
      <c r="E457" s="30" t="s">
        <v>739</v>
      </c>
      <c r="F457" s="31" t="s">
        <v>190</v>
      </c>
      <c r="G457" s="32">
        <v>12.051</v>
      </c>
      <c r="H457" s="33">
        <v>0</v>
      </c>
      <c r="I457" s="34">
        <f>ROUND(ROUND(H457,2)*ROUND(G457,3),2)</f>
      </c>
      <c r="O457">
        <f>(I457*21)/100</f>
      </c>
      <c r="P457" t="s">
        <v>22</v>
      </c>
    </row>
    <row r="458" spans="1:5" ht="12.75">
      <c r="A458" s="35" t="s">
        <v>48</v>
      </c>
      <c r="E458" s="36" t="s">
        <v>45</v>
      </c>
    </row>
    <row r="459" spans="1:5" ht="25.5">
      <c r="A459" s="37" t="s">
        <v>49</v>
      </c>
      <c r="E459" s="38" t="s">
        <v>740</v>
      </c>
    </row>
    <row r="460" spans="1:5" ht="12.75">
      <c r="A460" t="s">
        <v>50</v>
      </c>
      <c r="E460" s="36" t="s">
        <v>45</v>
      </c>
    </row>
    <row r="461" spans="1:18" ht="12.75" customHeight="1">
      <c r="A461" s="6" t="s">
        <v>41</v>
      </c>
      <c r="B461" s="6"/>
      <c r="C461" s="40" t="s">
        <v>533</v>
      </c>
      <c r="D461" s="6"/>
      <c r="E461" s="27" t="s">
        <v>741</v>
      </c>
      <c r="F461" s="6"/>
      <c r="G461" s="6"/>
      <c r="H461" s="6"/>
      <c r="I461" s="41">
        <f>0+Q461</f>
      </c>
      <c r="O461">
        <f>0+R461</f>
      </c>
      <c r="Q461">
        <f>0+I462+I466</f>
      </c>
      <c r="R461">
        <f>0+O462+O466</f>
      </c>
    </row>
    <row r="462" spans="1:16" ht="12.75">
      <c r="A462" s="25" t="s">
        <v>43</v>
      </c>
      <c r="B462" s="29" t="s">
        <v>742</v>
      </c>
      <c r="C462" s="29" t="s">
        <v>743</v>
      </c>
      <c r="D462" s="25" t="s">
        <v>45</v>
      </c>
      <c r="E462" s="30" t="s">
        <v>744</v>
      </c>
      <c r="F462" s="31" t="s">
        <v>76</v>
      </c>
      <c r="G462" s="32">
        <v>15</v>
      </c>
      <c r="H462" s="33">
        <v>0</v>
      </c>
      <c r="I462" s="34">
        <f>ROUND(ROUND(H462,2)*ROUND(G462,3),2)</f>
      </c>
      <c r="O462">
        <f>(I462*21)/100</f>
      </c>
      <c r="P462" t="s">
        <v>22</v>
      </c>
    </row>
    <row r="463" spans="1:5" ht="12.75">
      <c r="A463" s="35" t="s">
        <v>48</v>
      </c>
      <c r="E463" s="36" t="s">
        <v>45</v>
      </c>
    </row>
    <row r="464" spans="1:5" ht="25.5">
      <c r="A464" s="37" t="s">
        <v>49</v>
      </c>
      <c r="E464" s="38" t="s">
        <v>745</v>
      </c>
    </row>
    <row r="465" spans="1:5" ht="12.75">
      <c r="A465" t="s">
        <v>50</v>
      </c>
      <c r="E465" s="36" t="s">
        <v>45</v>
      </c>
    </row>
    <row r="466" spans="1:16" ht="12.75">
      <c r="A466" s="25" t="s">
        <v>43</v>
      </c>
      <c r="B466" s="29" t="s">
        <v>746</v>
      </c>
      <c r="C466" s="29" t="s">
        <v>747</v>
      </c>
      <c r="D466" s="25" t="s">
        <v>45</v>
      </c>
      <c r="E466" s="30" t="s">
        <v>748</v>
      </c>
      <c r="F466" s="31" t="s">
        <v>76</v>
      </c>
      <c r="G466" s="32">
        <v>15</v>
      </c>
      <c r="H466" s="33">
        <v>0</v>
      </c>
      <c r="I466" s="34">
        <f>ROUND(ROUND(H466,2)*ROUND(G466,3),2)</f>
      </c>
      <c r="O466">
        <f>(I466*21)/100</f>
      </c>
      <c r="P466" t="s">
        <v>22</v>
      </c>
    </row>
    <row r="467" spans="1:5" ht="12.75">
      <c r="A467" s="35" t="s">
        <v>48</v>
      </c>
      <c r="E467" s="36" t="s">
        <v>45</v>
      </c>
    </row>
    <row r="468" spans="1:5" ht="51">
      <c r="A468" s="37" t="s">
        <v>49</v>
      </c>
      <c r="E468" s="38" t="s">
        <v>749</v>
      </c>
    </row>
    <row r="469" spans="1:5" ht="12.75">
      <c r="A469" t="s">
        <v>50</v>
      </c>
      <c r="E469" s="36" t="s">
        <v>45</v>
      </c>
    </row>
    <row r="470" spans="1:18" ht="12.75" customHeight="1">
      <c r="A470" s="6" t="s">
        <v>41</v>
      </c>
      <c r="B470" s="6"/>
      <c r="C470" s="40" t="s">
        <v>750</v>
      </c>
      <c r="D470" s="6"/>
      <c r="E470" s="27" t="s">
        <v>751</v>
      </c>
      <c r="F470" s="6"/>
      <c r="G470" s="6"/>
      <c r="H470" s="6"/>
      <c r="I470" s="41">
        <f>0+Q470</f>
      </c>
      <c r="O470">
        <f>0+R470</f>
      </c>
      <c r="Q470">
        <f>0+I471+I475+I479+I483+I487+I491+I495+I499+I503+I507+I511+I515+I519+I523+I527+I531+I535+I539+I543+I547+I551+I555+I559</f>
      </c>
      <c r="R470">
        <f>0+O471+O475+O479+O483+O487+O491+O495+O499+O503+O507+O511+O515+O519+O523+O527+O531+O535+O539+O543+O547+O551+O555+O559</f>
      </c>
    </row>
    <row r="471" spans="1:16" ht="25.5">
      <c r="A471" s="25" t="s">
        <v>43</v>
      </c>
      <c r="B471" s="29" t="s">
        <v>752</v>
      </c>
      <c r="C471" s="29" t="s">
        <v>753</v>
      </c>
      <c r="D471" s="25" t="s">
        <v>45</v>
      </c>
      <c r="E471" s="30" t="s">
        <v>754</v>
      </c>
      <c r="F471" s="31" t="s">
        <v>61</v>
      </c>
      <c r="G471" s="32">
        <v>1</v>
      </c>
      <c r="H471" s="33">
        <v>0</v>
      </c>
      <c r="I471" s="34">
        <f>ROUND(ROUND(H471,2)*ROUND(G471,3),2)</f>
      </c>
      <c r="O471">
        <f>(I471*21)/100</f>
      </c>
      <c r="P471" t="s">
        <v>22</v>
      </c>
    </row>
    <row r="472" spans="1:5" ht="12.75">
      <c r="A472" s="35" t="s">
        <v>48</v>
      </c>
      <c r="E472" s="36" t="s">
        <v>45</v>
      </c>
    </row>
    <row r="473" spans="1:5" ht="12.75">
      <c r="A473" s="37" t="s">
        <v>49</v>
      </c>
      <c r="E473" s="38" t="s">
        <v>45</v>
      </c>
    </row>
    <row r="474" spans="1:5" ht="12.75">
      <c r="A474" t="s">
        <v>50</v>
      </c>
      <c r="E474" s="36" t="s">
        <v>45</v>
      </c>
    </row>
    <row r="475" spans="1:16" ht="25.5">
      <c r="A475" s="25" t="s">
        <v>43</v>
      </c>
      <c r="B475" s="29" t="s">
        <v>755</v>
      </c>
      <c r="C475" s="29" t="s">
        <v>756</v>
      </c>
      <c r="D475" s="25" t="s">
        <v>45</v>
      </c>
      <c r="E475" s="30" t="s">
        <v>757</v>
      </c>
      <c r="F475" s="31" t="s">
        <v>61</v>
      </c>
      <c r="G475" s="32">
        <v>1</v>
      </c>
      <c r="H475" s="33">
        <v>0</v>
      </c>
      <c r="I475" s="34">
        <f>ROUND(ROUND(H475,2)*ROUND(G475,3),2)</f>
      </c>
      <c r="O475">
        <f>(I475*21)/100</f>
      </c>
      <c r="P475" t="s">
        <v>22</v>
      </c>
    </row>
    <row r="476" spans="1:5" ht="12.75">
      <c r="A476" s="35" t="s">
        <v>48</v>
      </c>
      <c r="E476" s="36" t="s">
        <v>45</v>
      </c>
    </row>
    <row r="477" spans="1:5" ht="12.75">
      <c r="A477" s="37" t="s">
        <v>49</v>
      </c>
      <c r="E477" s="38" t="s">
        <v>45</v>
      </c>
    </row>
    <row r="478" spans="1:5" ht="12.75">
      <c r="A478" t="s">
        <v>50</v>
      </c>
      <c r="E478" s="36" t="s">
        <v>45</v>
      </c>
    </row>
    <row r="479" spans="1:16" ht="25.5">
      <c r="A479" s="25" t="s">
        <v>43</v>
      </c>
      <c r="B479" s="29" t="s">
        <v>758</v>
      </c>
      <c r="C479" s="29" t="s">
        <v>759</v>
      </c>
      <c r="D479" s="25" t="s">
        <v>45</v>
      </c>
      <c r="E479" s="30" t="s">
        <v>760</v>
      </c>
      <c r="F479" s="31" t="s">
        <v>61</v>
      </c>
      <c r="G479" s="32">
        <v>4</v>
      </c>
      <c r="H479" s="33">
        <v>0</v>
      </c>
      <c r="I479" s="34">
        <f>ROUND(ROUND(H479,2)*ROUND(G479,3),2)</f>
      </c>
      <c r="O479">
        <f>(I479*21)/100</f>
      </c>
      <c r="P479" t="s">
        <v>22</v>
      </c>
    </row>
    <row r="480" spans="1:5" ht="12.75">
      <c r="A480" s="35" t="s">
        <v>48</v>
      </c>
      <c r="E480" s="36" t="s">
        <v>45</v>
      </c>
    </row>
    <row r="481" spans="1:5" ht="12.75">
      <c r="A481" s="37" t="s">
        <v>49</v>
      </c>
      <c r="E481" s="38" t="s">
        <v>45</v>
      </c>
    </row>
    <row r="482" spans="1:5" ht="12.75">
      <c r="A482" t="s">
        <v>50</v>
      </c>
      <c r="E482" s="36" t="s">
        <v>45</v>
      </c>
    </row>
    <row r="483" spans="1:16" ht="25.5">
      <c r="A483" s="25" t="s">
        <v>43</v>
      </c>
      <c r="B483" s="29" t="s">
        <v>761</v>
      </c>
      <c r="C483" s="29" t="s">
        <v>762</v>
      </c>
      <c r="D483" s="25" t="s">
        <v>45</v>
      </c>
      <c r="E483" s="30" t="s">
        <v>763</v>
      </c>
      <c r="F483" s="31" t="s">
        <v>61</v>
      </c>
      <c r="G483" s="32">
        <v>1</v>
      </c>
      <c r="H483" s="33">
        <v>0</v>
      </c>
      <c r="I483" s="34">
        <f>ROUND(ROUND(H483,2)*ROUND(G483,3),2)</f>
      </c>
      <c r="O483">
        <f>(I483*21)/100</f>
      </c>
      <c r="P483" t="s">
        <v>22</v>
      </c>
    </row>
    <row r="484" spans="1:5" ht="12.75">
      <c r="A484" s="35" t="s">
        <v>48</v>
      </c>
      <c r="E484" s="36" t="s">
        <v>45</v>
      </c>
    </row>
    <row r="485" spans="1:5" ht="12.75">
      <c r="A485" s="37" t="s">
        <v>49</v>
      </c>
      <c r="E485" s="38" t="s">
        <v>45</v>
      </c>
    </row>
    <row r="486" spans="1:5" ht="12.75">
      <c r="A486" t="s">
        <v>50</v>
      </c>
      <c r="E486" s="36" t="s">
        <v>45</v>
      </c>
    </row>
    <row r="487" spans="1:16" ht="25.5">
      <c r="A487" s="25" t="s">
        <v>43</v>
      </c>
      <c r="B487" s="29" t="s">
        <v>764</v>
      </c>
      <c r="C487" s="29" t="s">
        <v>765</v>
      </c>
      <c r="D487" s="25" t="s">
        <v>45</v>
      </c>
      <c r="E487" s="30" t="s">
        <v>766</v>
      </c>
      <c r="F487" s="31" t="s">
        <v>190</v>
      </c>
      <c r="G487" s="32">
        <v>255.795</v>
      </c>
      <c r="H487" s="33">
        <v>0</v>
      </c>
      <c r="I487" s="34">
        <f>ROUND(ROUND(H487,2)*ROUND(G487,3),2)</f>
      </c>
      <c r="O487">
        <f>(I487*21)/100</f>
      </c>
      <c r="P487" t="s">
        <v>22</v>
      </c>
    </row>
    <row r="488" spans="1:5" ht="12.75">
      <c r="A488" s="35" t="s">
        <v>48</v>
      </c>
      <c r="E488" s="36" t="s">
        <v>45</v>
      </c>
    </row>
    <row r="489" spans="1:5" ht="25.5">
      <c r="A489" s="37" t="s">
        <v>49</v>
      </c>
      <c r="E489" s="38" t="s">
        <v>767</v>
      </c>
    </row>
    <row r="490" spans="1:5" ht="12.75">
      <c r="A490" t="s">
        <v>50</v>
      </c>
      <c r="E490" s="36" t="s">
        <v>45</v>
      </c>
    </row>
    <row r="491" spans="1:16" ht="12.75">
      <c r="A491" s="25" t="s">
        <v>43</v>
      </c>
      <c r="B491" s="29" t="s">
        <v>768</v>
      </c>
      <c r="C491" s="29" t="s">
        <v>769</v>
      </c>
      <c r="D491" s="25" t="s">
        <v>45</v>
      </c>
      <c r="E491" s="30" t="s">
        <v>770</v>
      </c>
      <c r="F491" s="31" t="s">
        <v>190</v>
      </c>
      <c r="G491" s="32">
        <v>3.335</v>
      </c>
      <c r="H491" s="33">
        <v>0</v>
      </c>
      <c r="I491" s="34">
        <f>ROUND(ROUND(H491,2)*ROUND(G491,3),2)</f>
      </c>
      <c r="O491">
        <f>(I491*21)/100</f>
      </c>
      <c r="P491" t="s">
        <v>22</v>
      </c>
    </row>
    <row r="492" spans="1:5" ht="12.75">
      <c r="A492" s="35" t="s">
        <v>48</v>
      </c>
      <c r="E492" s="36" t="s">
        <v>45</v>
      </c>
    </row>
    <row r="493" spans="1:5" ht="12.75">
      <c r="A493" s="37" t="s">
        <v>49</v>
      </c>
      <c r="E493" s="38" t="s">
        <v>771</v>
      </c>
    </row>
    <row r="494" spans="1:5" ht="12.75">
      <c r="A494" t="s">
        <v>50</v>
      </c>
      <c r="E494" s="36" t="s">
        <v>772</v>
      </c>
    </row>
    <row r="495" spans="1:16" ht="12.75">
      <c r="A495" s="25" t="s">
        <v>43</v>
      </c>
      <c r="B495" s="29" t="s">
        <v>773</v>
      </c>
      <c r="C495" s="29" t="s">
        <v>774</v>
      </c>
      <c r="D495" s="25" t="s">
        <v>45</v>
      </c>
      <c r="E495" s="30" t="s">
        <v>775</v>
      </c>
      <c r="F495" s="31" t="s">
        <v>190</v>
      </c>
      <c r="G495" s="32">
        <v>218.322</v>
      </c>
      <c r="H495" s="33">
        <v>0</v>
      </c>
      <c r="I495" s="34">
        <f>ROUND(ROUND(H495,2)*ROUND(G495,3),2)</f>
      </c>
      <c r="O495">
        <f>(I495*21)/100</f>
      </c>
      <c r="P495" t="s">
        <v>22</v>
      </c>
    </row>
    <row r="496" spans="1:5" ht="12.75">
      <c r="A496" s="35" t="s">
        <v>48</v>
      </c>
      <c r="E496" s="36" t="s">
        <v>45</v>
      </c>
    </row>
    <row r="497" spans="1:5" ht="102">
      <c r="A497" s="37" t="s">
        <v>49</v>
      </c>
      <c r="E497" s="38" t="s">
        <v>776</v>
      </c>
    </row>
    <row r="498" spans="1:5" ht="12.75">
      <c r="A498" t="s">
        <v>50</v>
      </c>
      <c r="E498" s="36" t="s">
        <v>772</v>
      </c>
    </row>
    <row r="499" spans="1:16" ht="12.75">
      <c r="A499" s="25" t="s">
        <v>43</v>
      </c>
      <c r="B499" s="29" t="s">
        <v>777</v>
      </c>
      <c r="C499" s="29" t="s">
        <v>778</v>
      </c>
      <c r="D499" s="25" t="s">
        <v>45</v>
      </c>
      <c r="E499" s="30" t="s">
        <v>779</v>
      </c>
      <c r="F499" s="31" t="s">
        <v>190</v>
      </c>
      <c r="G499" s="32">
        <v>222.43</v>
      </c>
      <c r="H499" s="33">
        <v>0</v>
      </c>
      <c r="I499" s="34">
        <f>ROUND(ROUND(H499,2)*ROUND(G499,3),2)</f>
      </c>
      <c r="O499">
        <f>(I499*21)/100</f>
      </c>
      <c r="P499" t="s">
        <v>22</v>
      </c>
    </row>
    <row r="500" spans="1:5" ht="12.75">
      <c r="A500" s="35" t="s">
        <v>48</v>
      </c>
      <c r="E500" s="36" t="s">
        <v>45</v>
      </c>
    </row>
    <row r="501" spans="1:5" ht="12.75">
      <c r="A501" s="37" t="s">
        <v>49</v>
      </c>
      <c r="E501" s="38" t="s">
        <v>780</v>
      </c>
    </row>
    <row r="502" spans="1:5" ht="12.75">
      <c r="A502" t="s">
        <v>50</v>
      </c>
      <c r="E502" s="36" t="s">
        <v>45</v>
      </c>
    </row>
    <row r="503" spans="1:16" ht="12.75">
      <c r="A503" s="25" t="s">
        <v>43</v>
      </c>
      <c r="B503" s="29" t="s">
        <v>781</v>
      </c>
      <c r="C503" s="29" t="s">
        <v>782</v>
      </c>
      <c r="D503" s="25" t="s">
        <v>45</v>
      </c>
      <c r="E503" s="30" t="s">
        <v>783</v>
      </c>
      <c r="F503" s="31" t="s">
        <v>190</v>
      </c>
      <c r="G503" s="32">
        <v>3.335</v>
      </c>
      <c r="H503" s="33">
        <v>0</v>
      </c>
      <c r="I503" s="34">
        <f>ROUND(ROUND(H503,2)*ROUND(G503,3),2)</f>
      </c>
      <c r="O503">
        <f>(I503*21)/100</f>
      </c>
      <c r="P503" t="s">
        <v>22</v>
      </c>
    </row>
    <row r="504" spans="1:5" ht="12.75">
      <c r="A504" s="35" t="s">
        <v>48</v>
      </c>
      <c r="E504" s="36" t="s">
        <v>45</v>
      </c>
    </row>
    <row r="505" spans="1:5" ht="12.75">
      <c r="A505" s="37" t="s">
        <v>49</v>
      </c>
      <c r="E505" s="38" t="s">
        <v>771</v>
      </c>
    </row>
    <row r="506" spans="1:5" ht="12.75">
      <c r="A506" t="s">
        <v>50</v>
      </c>
      <c r="E506" s="36" t="s">
        <v>784</v>
      </c>
    </row>
    <row r="507" spans="1:16" ht="12.75">
      <c r="A507" s="25" t="s">
        <v>43</v>
      </c>
      <c r="B507" s="29" t="s">
        <v>785</v>
      </c>
      <c r="C507" s="29" t="s">
        <v>786</v>
      </c>
      <c r="D507" s="25" t="s">
        <v>45</v>
      </c>
      <c r="E507" s="30" t="s">
        <v>783</v>
      </c>
      <c r="F507" s="31" t="s">
        <v>190</v>
      </c>
      <c r="G507" s="32">
        <v>222.43</v>
      </c>
      <c r="H507" s="33">
        <v>0</v>
      </c>
      <c r="I507" s="34">
        <f>ROUND(ROUND(H507,2)*ROUND(G507,3),2)</f>
      </c>
      <c r="O507">
        <f>(I507*21)/100</f>
      </c>
      <c r="P507" t="s">
        <v>22</v>
      </c>
    </row>
    <row r="508" spans="1:5" ht="12.75">
      <c r="A508" s="35" t="s">
        <v>48</v>
      </c>
      <c r="E508" s="36" t="s">
        <v>45</v>
      </c>
    </row>
    <row r="509" spans="1:5" ht="12.75">
      <c r="A509" s="37" t="s">
        <v>49</v>
      </c>
      <c r="E509" s="38" t="s">
        <v>780</v>
      </c>
    </row>
    <row r="510" spans="1:5" ht="12.75">
      <c r="A510" t="s">
        <v>50</v>
      </c>
      <c r="E510" s="36" t="s">
        <v>787</v>
      </c>
    </row>
    <row r="511" spans="1:16" ht="12.75">
      <c r="A511" s="25" t="s">
        <v>43</v>
      </c>
      <c r="B511" s="29" t="s">
        <v>788</v>
      </c>
      <c r="C511" s="29" t="s">
        <v>789</v>
      </c>
      <c r="D511" s="25" t="s">
        <v>45</v>
      </c>
      <c r="E511" s="30" t="s">
        <v>790</v>
      </c>
      <c r="F511" s="31" t="s">
        <v>190</v>
      </c>
      <c r="G511" s="32">
        <v>218.322</v>
      </c>
      <c r="H511" s="33">
        <v>0</v>
      </c>
      <c r="I511" s="34">
        <f>ROUND(ROUND(H511,2)*ROUND(G511,3),2)</f>
      </c>
      <c r="O511">
        <f>(I511*21)/100</f>
      </c>
      <c r="P511" t="s">
        <v>22</v>
      </c>
    </row>
    <row r="512" spans="1:5" ht="12.75">
      <c r="A512" s="35" t="s">
        <v>48</v>
      </c>
      <c r="E512" s="36" t="s">
        <v>45</v>
      </c>
    </row>
    <row r="513" spans="1:5" ht="102">
      <c r="A513" s="37" t="s">
        <v>49</v>
      </c>
      <c r="E513" s="38" t="s">
        <v>776</v>
      </c>
    </row>
    <row r="514" spans="1:5" ht="12.75">
      <c r="A514" t="s">
        <v>50</v>
      </c>
      <c r="E514" s="36" t="s">
        <v>791</v>
      </c>
    </row>
    <row r="515" spans="1:16" ht="12.75">
      <c r="A515" s="25" t="s">
        <v>43</v>
      </c>
      <c r="B515" s="29" t="s">
        <v>792</v>
      </c>
      <c r="C515" s="29" t="s">
        <v>793</v>
      </c>
      <c r="D515" s="25" t="s">
        <v>45</v>
      </c>
      <c r="E515" s="30" t="s">
        <v>790</v>
      </c>
      <c r="F515" s="31" t="s">
        <v>190</v>
      </c>
      <c r="G515" s="32">
        <v>218.322</v>
      </c>
      <c r="H515" s="33">
        <v>0</v>
      </c>
      <c r="I515" s="34">
        <f>ROUND(ROUND(H515,2)*ROUND(G515,3),2)</f>
      </c>
      <c r="O515">
        <f>(I515*21)/100</f>
      </c>
      <c r="P515" t="s">
        <v>22</v>
      </c>
    </row>
    <row r="516" spans="1:5" ht="12.75">
      <c r="A516" s="35" t="s">
        <v>48</v>
      </c>
      <c r="E516" s="36" t="s">
        <v>45</v>
      </c>
    </row>
    <row r="517" spans="1:5" ht="102">
      <c r="A517" s="37" t="s">
        <v>49</v>
      </c>
      <c r="E517" s="38" t="s">
        <v>776</v>
      </c>
    </row>
    <row r="518" spans="1:5" ht="12.75">
      <c r="A518" t="s">
        <v>50</v>
      </c>
      <c r="E518" s="36" t="s">
        <v>794</v>
      </c>
    </row>
    <row r="519" spans="1:16" ht="12.75">
      <c r="A519" s="25" t="s">
        <v>43</v>
      </c>
      <c r="B519" s="29" t="s">
        <v>795</v>
      </c>
      <c r="C519" s="29" t="s">
        <v>796</v>
      </c>
      <c r="D519" s="25" t="s">
        <v>45</v>
      </c>
      <c r="E519" s="30" t="s">
        <v>797</v>
      </c>
      <c r="F519" s="31" t="s">
        <v>190</v>
      </c>
      <c r="G519" s="32">
        <v>3.335</v>
      </c>
      <c r="H519" s="33">
        <v>0</v>
      </c>
      <c r="I519" s="34">
        <f>ROUND(ROUND(H519,2)*ROUND(G519,3),2)</f>
      </c>
      <c r="O519">
        <f>(I519*21)/100</f>
      </c>
      <c r="P519" t="s">
        <v>22</v>
      </c>
    </row>
    <row r="520" spans="1:5" ht="12.75">
      <c r="A520" s="35" t="s">
        <v>48</v>
      </c>
      <c r="E520" s="36" t="s">
        <v>45</v>
      </c>
    </row>
    <row r="521" spans="1:5" ht="12.75">
      <c r="A521" s="37" t="s">
        <v>49</v>
      </c>
      <c r="E521" s="38" t="s">
        <v>771</v>
      </c>
    </row>
    <row r="522" spans="1:5" ht="12.75">
      <c r="A522" t="s">
        <v>50</v>
      </c>
      <c r="E522" s="36" t="s">
        <v>798</v>
      </c>
    </row>
    <row r="523" spans="1:16" ht="12.75">
      <c r="A523" s="25" t="s">
        <v>43</v>
      </c>
      <c r="B523" s="29" t="s">
        <v>799</v>
      </c>
      <c r="C523" s="29" t="s">
        <v>800</v>
      </c>
      <c r="D523" s="25" t="s">
        <v>45</v>
      </c>
      <c r="E523" s="30" t="s">
        <v>801</v>
      </c>
      <c r="F523" s="31" t="s">
        <v>190</v>
      </c>
      <c r="G523" s="32">
        <v>1.499</v>
      </c>
      <c r="H523" s="33">
        <v>0</v>
      </c>
      <c r="I523" s="34">
        <f>ROUND(ROUND(H523,2)*ROUND(G523,3),2)</f>
      </c>
      <c r="O523">
        <f>(I523*21)/100</f>
      </c>
      <c r="P523" t="s">
        <v>22</v>
      </c>
    </row>
    <row r="524" spans="1:5" ht="12.75">
      <c r="A524" s="35" t="s">
        <v>48</v>
      </c>
      <c r="E524" s="36" t="s">
        <v>45</v>
      </c>
    </row>
    <row r="525" spans="1:5" ht="25.5">
      <c r="A525" s="37" t="s">
        <v>49</v>
      </c>
      <c r="E525" s="38" t="s">
        <v>802</v>
      </c>
    </row>
    <row r="526" spans="1:5" ht="12.75">
      <c r="A526" t="s">
        <v>50</v>
      </c>
      <c r="E526" s="36" t="s">
        <v>803</v>
      </c>
    </row>
    <row r="527" spans="1:16" ht="12.75">
      <c r="A527" s="25" t="s">
        <v>43</v>
      </c>
      <c r="B527" s="29" t="s">
        <v>804</v>
      </c>
      <c r="C527" s="29" t="s">
        <v>805</v>
      </c>
      <c r="D527" s="25" t="s">
        <v>45</v>
      </c>
      <c r="E527" s="30" t="s">
        <v>806</v>
      </c>
      <c r="F527" s="31" t="s">
        <v>190</v>
      </c>
      <c r="G527" s="32">
        <v>3.335</v>
      </c>
      <c r="H527" s="33">
        <v>0</v>
      </c>
      <c r="I527" s="34">
        <f>ROUND(ROUND(H527,2)*ROUND(G527,3),2)</f>
      </c>
      <c r="O527">
        <f>(I527*21)/100</f>
      </c>
      <c r="P527" t="s">
        <v>22</v>
      </c>
    </row>
    <row r="528" spans="1:5" ht="12.75">
      <c r="A528" s="35" t="s">
        <v>48</v>
      </c>
      <c r="E528" s="36" t="s">
        <v>45</v>
      </c>
    </row>
    <row r="529" spans="1:5" ht="12.75">
      <c r="A529" s="37" t="s">
        <v>49</v>
      </c>
      <c r="E529" s="38" t="s">
        <v>771</v>
      </c>
    </row>
    <row r="530" spans="1:5" ht="12.75">
      <c r="A530" t="s">
        <v>50</v>
      </c>
      <c r="E530" s="36" t="s">
        <v>807</v>
      </c>
    </row>
    <row r="531" spans="1:16" ht="12.75">
      <c r="A531" s="25" t="s">
        <v>43</v>
      </c>
      <c r="B531" s="29" t="s">
        <v>808</v>
      </c>
      <c r="C531" s="29" t="s">
        <v>805</v>
      </c>
      <c r="D531" s="25" t="s">
        <v>14</v>
      </c>
      <c r="E531" s="30" t="s">
        <v>809</v>
      </c>
      <c r="F531" s="31" t="s">
        <v>190</v>
      </c>
      <c r="G531" s="32">
        <v>222.43</v>
      </c>
      <c r="H531" s="33">
        <v>0</v>
      </c>
      <c r="I531" s="34">
        <f>ROUND(ROUND(H531,2)*ROUND(G531,3),2)</f>
      </c>
      <c r="O531">
        <f>(I531*21)/100</f>
      </c>
      <c r="P531" t="s">
        <v>22</v>
      </c>
    </row>
    <row r="532" spans="1:5" ht="12.75">
      <c r="A532" s="35" t="s">
        <v>48</v>
      </c>
      <c r="E532" s="36" t="s">
        <v>45</v>
      </c>
    </row>
    <row r="533" spans="1:5" ht="12.75">
      <c r="A533" s="37" t="s">
        <v>49</v>
      </c>
      <c r="E533" s="38" t="s">
        <v>780</v>
      </c>
    </row>
    <row r="534" spans="1:5" ht="12.75">
      <c r="A534" t="s">
        <v>50</v>
      </c>
      <c r="E534" s="36" t="s">
        <v>810</v>
      </c>
    </row>
    <row r="535" spans="1:16" ht="12.75">
      <c r="A535" s="25" t="s">
        <v>43</v>
      </c>
      <c r="B535" s="29" t="s">
        <v>811</v>
      </c>
      <c r="C535" s="29" t="s">
        <v>812</v>
      </c>
      <c r="D535" s="25" t="s">
        <v>45</v>
      </c>
      <c r="E535" s="30" t="s">
        <v>813</v>
      </c>
      <c r="F535" s="31" t="s">
        <v>190</v>
      </c>
      <c r="G535" s="32">
        <v>222.43</v>
      </c>
      <c r="H535" s="33">
        <v>0</v>
      </c>
      <c r="I535" s="34">
        <f>ROUND(ROUND(H535,2)*ROUND(G535,3),2)</f>
      </c>
      <c r="O535">
        <f>(I535*21)/100</f>
      </c>
      <c r="P535" t="s">
        <v>22</v>
      </c>
    </row>
    <row r="536" spans="1:5" ht="12.75">
      <c r="A536" s="35" t="s">
        <v>48</v>
      </c>
      <c r="E536" s="36" t="s">
        <v>45</v>
      </c>
    </row>
    <row r="537" spans="1:5" ht="12.75">
      <c r="A537" s="37" t="s">
        <v>49</v>
      </c>
      <c r="E537" s="38" t="s">
        <v>780</v>
      </c>
    </row>
    <row r="538" spans="1:5" ht="12.75">
      <c r="A538" t="s">
        <v>50</v>
      </c>
      <c r="E538" s="36" t="s">
        <v>810</v>
      </c>
    </row>
    <row r="539" spans="1:16" ht="12.75">
      <c r="A539" s="25" t="s">
        <v>43</v>
      </c>
      <c r="B539" s="29" t="s">
        <v>814</v>
      </c>
      <c r="C539" s="29" t="s">
        <v>812</v>
      </c>
      <c r="D539" s="25" t="s">
        <v>14</v>
      </c>
      <c r="E539" s="30" t="s">
        <v>815</v>
      </c>
      <c r="F539" s="31" t="s">
        <v>190</v>
      </c>
      <c r="G539" s="32">
        <v>3.335</v>
      </c>
      <c r="H539" s="33">
        <v>0</v>
      </c>
      <c r="I539" s="34">
        <f>ROUND(ROUND(H539,2)*ROUND(G539,3),2)</f>
      </c>
      <c r="O539">
        <f>(I539*21)/100</f>
      </c>
      <c r="P539" t="s">
        <v>22</v>
      </c>
    </row>
    <row r="540" spans="1:5" ht="12.75">
      <c r="A540" s="35" t="s">
        <v>48</v>
      </c>
      <c r="E540" s="36" t="s">
        <v>45</v>
      </c>
    </row>
    <row r="541" spans="1:5" ht="12.75">
      <c r="A541" s="37" t="s">
        <v>49</v>
      </c>
      <c r="E541" s="38" t="s">
        <v>771</v>
      </c>
    </row>
    <row r="542" spans="1:5" ht="12.75">
      <c r="A542" t="s">
        <v>50</v>
      </c>
      <c r="E542" s="36" t="s">
        <v>807</v>
      </c>
    </row>
    <row r="543" spans="1:16" ht="12.75">
      <c r="A543" s="25" t="s">
        <v>43</v>
      </c>
      <c r="B543" s="29" t="s">
        <v>816</v>
      </c>
      <c r="C543" s="29" t="s">
        <v>817</v>
      </c>
      <c r="D543" s="25" t="s">
        <v>45</v>
      </c>
      <c r="E543" s="30" t="s">
        <v>818</v>
      </c>
      <c r="F543" s="31" t="s">
        <v>190</v>
      </c>
      <c r="G543" s="32">
        <v>268.325</v>
      </c>
      <c r="H543" s="33">
        <v>0</v>
      </c>
      <c r="I543" s="34">
        <f>ROUND(ROUND(H543,2)*ROUND(G543,3),2)</f>
      </c>
      <c r="O543">
        <f>(I543*21)/100</f>
      </c>
      <c r="P543" t="s">
        <v>22</v>
      </c>
    </row>
    <row r="544" spans="1:5" ht="12.75">
      <c r="A544" s="35" t="s">
        <v>48</v>
      </c>
      <c r="E544" s="36" t="s">
        <v>45</v>
      </c>
    </row>
    <row r="545" spans="1:5" ht="318.75">
      <c r="A545" s="37" t="s">
        <v>49</v>
      </c>
      <c r="E545" s="38" t="s">
        <v>819</v>
      </c>
    </row>
    <row r="546" spans="1:5" ht="12.75">
      <c r="A546" t="s">
        <v>50</v>
      </c>
      <c r="E546" s="36" t="s">
        <v>45</v>
      </c>
    </row>
    <row r="547" spans="1:16" ht="12.75">
      <c r="A547" s="25" t="s">
        <v>43</v>
      </c>
      <c r="B547" s="29" t="s">
        <v>820</v>
      </c>
      <c r="C547" s="29" t="s">
        <v>821</v>
      </c>
      <c r="D547" s="25" t="s">
        <v>45</v>
      </c>
      <c r="E547" s="30" t="s">
        <v>822</v>
      </c>
      <c r="F547" s="31" t="s">
        <v>61</v>
      </c>
      <c r="G547" s="32">
        <v>7</v>
      </c>
      <c r="H547" s="33">
        <v>0</v>
      </c>
      <c r="I547" s="34">
        <f>ROUND(ROUND(H547,2)*ROUND(G547,3),2)</f>
      </c>
      <c r="O547">
        <f>(I547*21)/100</f>
      </c>
      <c r="P547" t="s">
        <v>22</v>
      </c>
    </row>
    <row r="548" spans="1:5" ht="12.75">
      <c r="A548" s="35" t="s">
        <v>48</v>
      </c>
      <c r="E548" s="36" t="s">
        <v>45</v>
      </c>
    </row>
    <row r="549" spans="1:5" ht="25.5">
      <c r="A549" s="37" t="s">
        <v>49</v>
      </c>
      <c r="E549" s="38" t="s">
        <v>823</v>
      </c>
    </row>
    <row r="550" spans="1:5" ht="12.75">
      <c r="A550" t="s">
        <v>50</v>
      </c>
      <c r="E550" s="36" t="s">
        <v>45</v>
      </c>
    </row>
    <row r="551" spans="1:16" ht="12.75">
      <c r="A551" s="25" t="s">
        <v>43</v>
      </c>
      <c r="B551" s="29" t="s">
        <v>824</v>
      </c>
      <c r="C551" s="29" t="s">
        <v>825</v>
      </c>
      <c r="D551" s="25" t="s">
        <v>45</v>
      </c>
      <c r="E551" s="30" t="s">
        <v>826</v>
      </c>
      <c r="F551" s="31" t="s">
        <v>190</v>
      </c>
      <c r="G551" s="32">
        <v>3.335</v>
      </c>
      <c r="H551" s="33">
        <v>0</v>
      </c>
      <c r="I551" s="34">
        <f>ROUND(ROUND(H551,2)*ROUND(G551,3),2)</f>
      </c>
      <c r="O551">
        <f>(I551*21)/100</f>
      </c>
      <c r="P551" t="s">
        <v>22</v>
      </c>
    </row>
    <row r="552" spans="1:5" ht="12.75">
      <c r="A552" s="35" t="s">
        <v>48</v>
      </c>
      <c r="E552" s="36" t="s">
        <v>45</v>
      </c>
    </row>
    <row r="553" spans="1:5" ht="12.75">
      <c r="A553" s="37" t="s">
        <v>49</v>
      </c>
      <c r="E553" s="38" t="s">
        <v>771</v>
      </c>
    </row>
    <row r="554" spans="1:5" ht="12.75">
      <c r="A554" t="s">
        <v>50</v>
      </c>
      <c r="E554" s="36" t="s">
        <v>827</v>
      </c>
    </row>
    <row r="555" spans="1:16" ht="12.75">
      <c r="A555" s="25" t="s">
        <v>43</v>
      </c>
      <c r="B555" s="29" t="s">
        <v>828</v>
      </c>
      <c r="C555" s="29" t="s">
        <v>829</v>
      </c>
      <c r="D555" s="25" t="s">
        <v>45</v>
      </c>
      <c r="E555" s="30" t="s">
        <v>830</v>
      </c>
      <c r="F555" s="31" t="s">
        <v>190</v>
      </c>
      <c r="G555" s="32">
        <v>1.499</v>
      </c>
      <c r="H555" s="33">
        <v>0</v>
      </c>
      <c r="I555" s="34">
        <f>ROUND(ROUND(H555,2)*ROUND(G555,3),2)</f>
      </c>
      <c r="O555">
        <f>(I555*21)/100</f>
      </c>
      <c r="P555" t="s">
        <v>22</v>
      </c>
    </row>
    <row r="556" spans="1:5" ht="12.75">
      <c r="A556" s="35" t="s">
        <v>48</v>
      </c>
      <c r="E556" s="36" t="s">
        <v>45</v>
      </c>
    </row>
    <row r="557" spans="1:5" ht="25.5">
      <c r="A557" s="37" t="s">
        <v>49</v>
      </c>
      <c r="E557" s="38" t="s">
        <v>802</v>
      </c>
    </row>
    <row r="558" spans="1:5" ht="12.75">
      <c r="A558" t="s">
        <v>50</v>
      </c>
      <c r="E558" s="36" t="s">
        <v>831</v>
      </c>
    </row>
    <row r="559" spans="1:16" ht="12.75">
      <c r="A559" s="25" t="s">
        <v>43</v>
      </c>
      <c r="B559" s="29" t="s">
        <v>832</v>
      </c>
      <c r="C559" s="29" t="s">
        <v>833</v>
      </c>
      <c r="D559" s="25" t="s">
        <v>45</v>
      </c>
      <c r="E559" s="30" t="s">
        <v>834</v>
      </c>
      <c r="F559" s="31" t="s">
        <v>835</v>
      </c>
      <c r="G559" s="32">
        <v>0</v>
      </c>
      <c r="H559" s="33">
        <v>0</v>
      </c>
      <c r="I559" s="34">
        <f>ROUND(ROUND(H559,2)*ROUND(G559,3),2)</f>
      </c>
      <c r="O559">
        <f>(I559*21)/100</f>
      </c>
      <c r="P559" t="s">
        <v>22</v>
      </c>
    </row>
    <row r="560" spans="1:5" ht="12.75">
      <c r="A560" s="35" t="s">
        <v>48</v>
      </c>
      <c r="E560" s="36" t="s">
        <v>45</v>
      </c>
    </row>
    <row r="561" spans="1:5" ht="12.75">
      <c r="A561" s="37" t="s">
        <v>49</v>
      </c>
      <c r="E561" s="38" t="s">
        <v>45</v>
      </c>
    </row>
    <row r="562" spans="1:5" ht="12.75">
      <c r="A562" t="s">
        <v>50</v>
      </c>
      <c r="E562" s="36" t="s">
        <v>45</v>
      </c>
    </row>
    <row r="563" spans="1:18" ht="12.75" customHeight="1">
      <c r="A563" s="6" t="s">
        <v>41</v>
      </c>
      <c r="B563" s="6"/>
      <c r="C563" s="40" t="s">
        <v>836</v>
      </c>
      <c r="D563" s="6"/>
      <c r="E563" s="27" t="s">
        <v>837</v>
      </c>
      <c r="F563" s="6"/>
      <c r="G563" s="6"/>
      <c r="H563" s="6"/>
      <c r="I563" s="41">
        <f>0+Q563</f>
      </c>
      <c r="O563">
        <f>0+R563</f>
      </c>
      <c r="Q563">
        <f>0+I564+I568+I572+I576+I580+I584+I588+I592+I596+I600+I604+I608+I612+I616+I620+I624+I628</f>
      </c>
      <c r="R563">
        <f>0+O564+O568+O572+O576+O580+O584+O588+O592+O596+O600+O604+O608+O612+O616+O620+O624+O628</f>
      </c>
    </row>
    <row r="564" spans="1:16" ht="12.75">
      <c r="A564" s="25" t="s">
        <v>43</v>
      </c>
      <c r="B564" s="29" t="s">
        <v>838</v>
      </c>
      <c r="C564" s="29" t="s">
        <v>839</v>
      </c>
      <c r="D564" s="25" t="s">
        <v>45</v>
      </c>
      <c r="E564" s="30" t="s">
        <v>840</v>
      </c>
      <c r="F564" s="31" t="s">
        <v>47</v>
      </c>
      <c r="G564" s="32">
        <v>1.684</v>
      </c>
      <c r="H564" s="33">
        <v>0</v>
      </c>
      <c r="I564" s="34">
        <f>ROUND(ROUND(H564,2)*ROUND(G564,3),2)</f>
      </c>
      <c r="O564">
        <f>(I564*21)/100</f>
      </c>
      <c r="P564" t="s">
        <v>22</v>
      </c>
    </row>
    <row r="565" spans="1:5" ht="12.75">
      <c r="A565" s="35" t="s">
        <v>48</v>
      </c>
      <c r="E565" s="36" t="s">
        <v>45</v>
      </c>
    </row>
    <row r="566" spans="1:5" ht="12.75">
      <c r="A566" s="37" t="s">
        <v>49</v>
      </c>
      <c r="E566" s="38" t="s">
        <v>841</v>
      </c>
    </row>
    <row r="567" spans="1:5" ht="12.75">
      <c r="A567" t="s">
        <v>50</v>
      </c>
      <c r="E567" s="36" t="s">
        <v>45</v>
      </c>
    </row>
    <row r="568" spans="1:16" ht="12.75">
      <c r="A568" s="25" t="s">
        <v>43</v>
      </c>
      <c r="B568" s="29" t="s">
        <v>842</v>
      </c>
      <c r="C568" s="29" t="s">
        <v>843</v>
      </c>
      <c r="D568" s="25" t="s">
        <v>45</v>
      </c>
      <c r="E568" s="30" t="s">
        <v>844</v>
      </c>
      <c r="F568" s="31" t="s">
        <v>190</v>
      </c>
      <c r="G568" s="32">
        <v>189.16</v>
      </c>
      <c r="H568" s="33">
        <v>0</v>
      </c>
      <c r="I568" s="34">
        <f>ROUND(ROUND(H568,2)*ROUND(G568,3),2)</f>
      </c>
      <c r="O568">
        <f>(I568*21)/100</f>
      </c>
      <c r="P568" t="s">
        <v>22</v>
      </c>
    </row>
    <row r="569" spans="1:5" ht="12.75">
      <c r="A569" s="35" t="s">
        <v>48</v>
      </c>
      <c r="E569" s="36" t="s">
        <v>45</v>
      </c>
    </row>
    <row r="570" spans="1:5" ht="25.5">
      <c r="A570" s="37" t="s">
        <v>49</v>
      </c>
      <c r="E570" s="38" t="s">
        <v>845</v>
      </c>
    </row>
    <row r="571" spans="1:5" ht="12.75">
      <c r="A571" t="s">
        <v>50</v>
      </c>
      <c r="E571" s="36" t="s">
        <v>772</v>
      </c>
    </row>
    <row r="572" spans="1:16" ht="12.75">
      <c r="A572" s="25" t="s">
        <v>43</v>
      </c>
      <c r="B572" s="29" t="s">
        <v>846</v>
      </c>
      <c r="C572" s="29" t="s">
        <v>847</v>
      </c>
      <c r="D572" s="25" t="s">
        <v>45</v>
      </c>
      <c r="E572" s="30" t="s">
        <v>848</v>
      </c>
      <c r="F572" s="31" t="s">
        <v>190</v>
      </c>
      <c r="G572" s="32">
        <v>189.16</v>
      </c>
      <c r="H572" s="33">
        <v>0</v>
      </c>
      <c r="I572" s="34">
        <f>ROUND(ROUND(H572,2)*ROUND(G572,3),2)</f>
      </c>
      <c r="O572">
        <f>(I572*21)/100</f>
      </c>
      <c r="P572" t="s">
        <v>22</v>
      </c>
    </row>
    <row r="573" spans="1:5" ht="12.75">
      <c r="A573" s="35" t="s">
        <v>48</v>
      </c>
      <c r="E573" s="36" t="s">
        <v>45</v>
      </c>
    </row>
    <row r="574" spans="1:5" ht="25.5">
      <c r="A574" s="37" t="s">
        <v>49</v>
      </c>
      <c r="E574" s="38" t="s">
        <v>849</v>
      </c>
    </row>
    <row r="575" spans="1:5" ht="12.75">
      <c r="A575" t="s">
        <v>50</v>
      </c>
      <c r="E575" s="36" t="s">
        <v>850</v>
      </c>
    </row>
    <row r="576" spans="1:16" ht="12.75">
      <c r="A576" s="25" t="s">
        <v>43</v>
      </c>
      <c r="B576" s="29" t="s">
        <v>851</v>
      </c>
      <c r="C576" s="29" t="s">
        <v>852</v>
      </c>
      <c r="D576" s="25" t="s">
        <v>45</v>
      </c>
      <c r="E576" s="30" t="s">
        <v>853</v>
      </c>
      <c r="F576" s="31" t="s">
        <v>190</v>
      </c>
      <c r="G576" s="32">
        <v>37.8</v>
      </c>
      <c r="H576" s="33">
        <v>0</v>
      </c>
      <c r="I576" s="34">
        <f>ROUND(ROUND(H576,2)*ROUND(G576,3),2)</f>
      </c>
      <c r="O576">
        <f>(I576*21)/100</f>
      </c>
      <c r="P576" t="s">
        <v>22</v>
      </c>
    </row>
    <row r="577" spans="1:5" ht="12.75">
      <c r="A577" s="35" t="s">
        <v>48</v>
      </c>
      <c r="E577" s="36" t="s">
        <v>45</v>
      </c>
    </row>
    <row r="578" spans="1:5" ht="25.5">
      <c r="A578" s="37" t="s">
        <v>49</v>
      </c>
      <c r="E578" s="38" t="s">
        <v>854</v>
      </c>
    </row>
    <row r="579" spans="1:5" ht="12.75">
      <c r="A579" t="s">
        <v>50</v>
      </c>
      <c r="E579" s="36" t="s">
        <v>855</v>
      </c>
    </row>
    <row r="580" spans="1:16" ht="12.75">
      <c r="A580" s="25" t="s">
        <v>43</v>
      </c>
      <c r="B580" s="29" t="s">
        <v>856</v>
      </c>
      <c r="C580" s="29" t="s">
        <v>857</v>
      </c>
      <c r="D580" s="25" t="s">
        <v>45</v>
      </c>
      <c r="E580" s="30" t="s">
        <v>858</v>
      </c>
      <c r="F580" s="31" t="s">
        <v>190</v>
      </c>
      <c r="G580" s="32">
        <v>198.776</v>
      </c>
      <c r="H580" s="33">
        <v>0</v>
      </c>
      <c r="I580" s="34">
        <f>ROUND(ROUND(H580,2)*ROUND(G580,3),2)</f>
      </c>
      <c r="O580">
        <f>(I580*21)/100</f>
      </c>
      <c r="P580" t="s">
        <v>22</v>
      </c>
    </row>
    <row r="581" spans="1:5" ht="12.75">
      <c r="A581" s="35" t="s">
        <v>48</v>
      </c>
      <c r="E581" s="36" t="s">
        <v>45</v>
      </c>
    </row>
    <row r="582" spans="1:5" ht="51">
      <c r="A582" s="37" t="s">
        <v>49</v>
      </c>
      <c r="E582" s="38" t="s">
        <v>859</v>
      </c>
    </row>
    <row r="583" spans="1:5" ht="12.75">
      <c r="A583" t="s">
        <v>50</v>
      </c>
      <c r="E583" s="36" t="s">
        <v>860</v>
      </c>
    </row>
    <row r="584" spans="1:16" ht="12.75">
      <c r="A584" s="25" t="s">
        <v>43</v>
      </c>
      <c r="B584" s="29" t="s">
        <v>861</v>
      </c>
      <c r="C584" s="29" t="s">
        <v>862</v>
      </c>
      <c r="D584" s="25" t="s">
        <v>45</v>
      </c>
      <c r="E584" s="30" t="s">
        <v>863</v>
      </c>
      <c r="F584" s="31" t="s">
        <v>76</v>
      </c>
      <c r="G584" s="32">
        <v>97.428</v>
      </c>
      <c r="H584" s="33">
        <v>0</v>
      </c>
      <c r="I584" s="34">
        <f>ROUND(ROUND(H584,2)*ROUND(G584,3),2)</f>
      </c>
      <c r="O584">
        <f>(I584*21)/100</f>
      </c>
      <c r="P584" t="s">
        <v>22</v>
      </c>
    </row>
    <row r="585" spans="1:5" ht="12.75">
      <c r="A585" s="35" t="s">
        <v>48</v>
      </c>
      <c r="E585" s="36" t="s">
        <v>45</v>
      </c>
    </row>
    <row r="586" spans="1:5" ht="38.25">
      <c r="A586" s="37" t="s">
        <v>49</v>
      </c>
      <c r="E586" s="38" t="s">
        <v>864</v>
      </c>
    </row>
    <row r="587" spans="1:5" ht="12.75">
      <c r="A587" t="s">
        <v>50</v>
      </c>
      <c r="E587" s="36" t="s">
        <v>45</v>
      </c>
    </row>
    <row r="588" spans="1:16" ht="12.75">
      <c r="A588" s="25" t="s">
        <v>43</v>
      </c>
      <c r="B588" s="29" t="s">
        <v>865</v>
      </c>
      <c r="C588" s="29" t="s">
        <v>866</v>
      </c>
      <c r="D588" s="25" t="s">
        <v>45</v>
      </c>
      <c r="E588" s="30" t="s">
        <v>867</v>
      </c>
      <c r="F588" s="31" t="s">
        <v>76</v>
      </c>
      <c r="G588" s="32">
        <v>119.379</v>
      </c>
      <c r="H588" s="33">
        <v>0</v>
      </c>
      <c r="I588" s="34">
        <f>ROUND(ROUND(H588,2)*ROUND(G588,3),2)</f>
      </c>
      <c r="O588">
        <f>(I588*21)/100</f>
      </c>
      <c r="P588" t="s">
        <v>22</v>
      </c>
    </row>
    <row r="589" spans="1:5" ht="12.75">
      <c r="A589" s="35" t="s">
        <v>48</v>
      </c>
      <c r="E589" s="36" t="s">
        <v>45</v>
      </c>
    </row>
    <row r="590" spans="1:5" ht="51">
      <c r="A590" s="37" t="s">
        <v>49</v>
      </c>
      <c r="E590" s="38" t="s">
        <v>868</v>
      </c>
    </row>
    <row r="591" spans="1:5" ht="12.75">
      <c r="A591" t="s">
        <v>50</v>
      </c>
      <c r="E591" s="36" t="s">
        <v>45</v>
      </c>
    </row>
    <row r="592" spans="1:16" ht="12.75">
      <c r="A592" s="25" t="s">
        <v>43</v>
      </c>
      <c r="B592" s="29" t="s">
        <v>869</v>
      </c>
      <c r="C592" s="29" t="s">
        <v>870</v>
      </c>
      <c r="D592" s="25" t="s">
        <v>45</v>
      </c>
      <c r="E592" s="30" t="s">
        <v>871</v>
      </c>
      <c r="F592" s="31" t="s">
        <v>61</v>
      </c>
      <c r="G592" s="32">
        <v>2</v>
      </c>
      <c r="H592" s="33">
        <v>0</v>
      </c>
      <c r="I592" s="34">
        <f>ROUND(ROUND(H592,2)*ROUND(G592,3),2)</f>
      </c>
      <c r="O592">
        <f>(I592*21)/100</f>
      </c>
      <c r="P592" t="s">
        <v>22</v>
      </c>
    </row>
    <row r="593" spans="1:5" ht="12.75">
      <c r="A593" s="35" t="s">
        <v>48</v>
      </c>
      <c r="E593" s="36" t="s">
        <v>45</v>
      </c>
    </row>
    <row r="594" spans="1:5" ht="12.75">
      <c r="A594" s="37" t="s">
        <v>49</v>
      </c>
      <c r="E594" s="38" t="s">
        <v>45</v>
      </c>
    </row>
    <row r="595" spans="1:5" ht="12.75">
      <c r="A595" t="s">
        <v>50</v>
      </c>
      <c r="E595" s="36" t="s">
        <v>872</v>
      </c>
    </row>
    <row r="596" spans="1:16" ht="12.75">
      <c r="A596" s="25" t="s">
        <v>43</v>
      </c>
      <c r="B596" s="29" t="s">
        <v>873</v>
      </c>
      <c r="C596" s="29" t="s">
        <v>874</v>
      </c>
      <c r="D596" s="25" t="s">
        <v>45</v>
      </c>
      <c r="E596" s="30" t="s">
        <v>875</v>
      </c>
      <c r="F596" s="31" t="s">
        <v>190</v>
      </c>
      <c r="G596" s="32">
        <v>37.8</v>
      </c>
      <c r="H596" s="33">
        <v>0</v>
      </c>
      <c r="I596" s="34">
        <f>ROUND(ROUND(H596,2)*ROUND(G596,3),2)</f>
      </c>
      <c r="O596">
        <f>(I596*21)/100</f>
      </c>
      <c r="P596" t="s">
        <v>22</v>
      </c>
    </row>
    <row r="597" spans="1:5" ht="12.75">
      <c r="A597" s="35" t="s">
        <v>48</v>
      </c>
      <c r="E597" s="36" t="s">
        <v>45</v>
      </c>
    </row>
    <row r="598" spans="1:5" ht="25.5">
      <c r="A598" s="37" t="s">
        <v>49</v>
      </c>
      <c r="E598" s="38" t="s">
        <v>854</v>
      </c>
    </row>
    <row r="599" spans="1:5" ht="12.75">
      <c r="A599" t="s">
        <v>50</v>
      </c>
      <c r="E599" s="36" t="s">
        <v>876</v>
      </c>
    </row>
    <row r="600" spans="1:16" ht="12.75">
      <c r="A600" s="25" t="s">
        <v>43</v>
      </c>
      <c r="B600" s="29" t="s">
        <v>877</v>
      </c>
      <c r="C600" s="29" t="s">
        <v>874</v>
      </c>
      <c r="D600" s="25" t="s">
        <v>14</v>
      </c>
      <c r="E600" s="30" t="s">
        <v>878</v>
      </c>
      <c r="F600" s="31" t="s">
        <v>190</v>
      </c>
      <c r="G600" s="32">
        <v>305.742</v>
      </c>
      <c r="H600" s="33">
        <v>0</v>
      </c>
      <c r="I600" s="34">
        <f>ROUND(ROUND(H600,2)*ROUND(G600,3),2)</f>
      </c>
      <c r="O600">
        <f>(I600*21)/100</f>
      </c>
      <c r="P600" t="s">
        <v>22</v>
      </c>
    </row>
    <row r="601" spans="1:5" ht="12.75">
      <c r="A601" s="35" t="s">
        <v>48</v>
      </c>
      <c r="E601" s="36" t="s">
        <v>45</v>
      </c>
    </row>
    <row r="602" spans="1:5" ht="127.5">
      <c r="A602" s="37" t="s">
        <v>49</v>
      </c>
      <c r="E602" s="38" t="s">
        <v>879</v>
      </c>
    </row>
    <row r="603" spans="1:5" ht="12.75">
      <c r="A603" t="s">
        <v>50</v>
      </c>
      <c r="E603" s="36" t="s">
        <v>876</v>
      </c>
    </row>
    <row r="604" spans="1:16" ht="12.75">
      <c r="A604" s="25" t="s">
        <v>43</v>
      </c>
      <c r="B604" s="29" t="s">
        <v>880</v>
      </c>
      <c r="C604" s="29" t="s">
        <v>881</v>
      </c>
      <c r="D604" s="25" t="s">
        <v>45</v>
      </c>
      <c r="E604" s="30" t="s">
        <v>882</v>
      </c>
      <c r="F604" s="31" t="s">
        <v>190</v>
      </c>
      <c r="G604" s="32">
        <v>334.885</v>
      </c>
      <c r="H604" s="33">
        <v>0</v>
      </c>
      <c r="I604" s="34">
        <f>ROUND(ROUND(H604,2)*ROUND(G604,3),2)</f>
      </c>
      <c r="O604">
        <f>(I604*21)/100</f>
      </c>
      <c r="P604" t="s">
        <v>22</v>
      </c>
    </row>
    <row r="605" spans="1:5" ht="12.75">
      <c r="A605" s="35" t="s">
        <v>48</v>
      </c>
      <c r="E605" s="36" t="s">
        <v>45</v>
      </c>
    </row>
    <row r="606" spans="1:5" ht="76.5">
      <c r="A606" s="37" t="s">
        <v>49</v>
      </c>
      <c r="E606" s="38" t="s">
        <v>883</v>
      </c>
    </row>
    <row r="607" spans="1:5" ht="12.75">
      <c r="A607" t="s">
        <v>50</v>
      </c>
      <c r="E607" s="36" t="s">
        <v>876</v>
      </c>
    </row>
    <row r="608" spans="1:16" ht="12.75">
      <c r="A608" s="25" t="s">
        <v>43</v>
      </c>
      <c r="B608" s="29" t="s">
        <v>884</v>
      </c>
      <c r="C608" s="29" t="s">
        <v>885</v>
      </c>
      <c r="D608" s="25" t="s">
        <v>45</v>
      </c>
      <c r="E608" s="30" t="s">
        <v>886</v>
      </c>
      <c r="F608" s="31" t="s">
        <v>190</v>
      </c>
      <c r="G608" s="32">
        <v>136.109</v>
      </c>
      <c r="H608" s="33">
        <v>0</v>
      </c>
      <c r="I608" s="34">
        <f>ROUND(ROUND(H608,2)*ROUND(G608,3),2)</f>
      </c>
      <c r="O608">
        <f>(I608*21)/100</f>
      </c>
      <c r="P608" t="s">
        <v>22</v>
      </c>
    </row>
    <row r="609" spans="1:5" ht="12.75">
      <c r="A609" s="35" t="s">
        <v>48</v>
      </c>
      <c r="E609" s="36" t="s">
        <v>45</v>
      </c>
    </row>
    <row r="610" spans="1:5" ht="25.5">
      <c r="A610" s="37" t="s">
        <v>49</v>
      </c>
      <c r="E610" s="38" t="s">
        <v>887</v>
      </c>
    </row>
    <row r="611" spans="1:5" ht="12.75">
      <c r="A611" t="s">
        <v>50</v>
      </c>
      <c r="E611" s="36" t="s">
        <v>45</v>
      </c>
    </row>
    <row r="612" spans="1:16" ht="12.75">
      <c r="A612" s="25" t="s">
        <v>43</v>
      </c>
      <c r="B612" s="29" t="s">
        <v>888</v>
      </c>
      <c r="C612" s="29" t="s">
        <v>889</v>
      </c>
      <c r="D612" s="25" t="s">
        <v>45</v>
      </c>
      <c r="E612" s="30" t="s">
        <v>890</v>
      </c>
      <c r="F612" s="31" t="s">
        <v>190</v>
      </c>
      <c r="G612" s="32">
        <v>119.273</v>
      </c>
      <c r="H612" s="33">
        <v>0</v>
      </c>
      <c r="I612" s="34">
        <f>ROUND(ROUND(H612,2)*ROUND(G612,3),2)</f>
      </c>
      <c r="O612">
        <f>(I612*21)/100</f>
      </c>
      <c r="P612" t="s">
        <v>22</v>
      </c>
    </row>
    <row r="613" spans="1:5" ht="12.75">
      <c r="A613" s="35" t="s">
        <v>48</v>
      </c>
      <c r="E613" s="36" t="s">
        <v>45</v>
      </c>
    </row>
    <row r="614" spans="1:5" ht="76.5">
      <c r="A614" s="37" t="s">
        <v>49</v>
      </c>
      <c r="E614" s="38" t="s">
        <v>891</v>
      </c>
    </row>
    <row r="615" spans="1:5" ht="12.75">
      <c r="A615" t="s">
        <v>50</v>
      </c>
      <c r="E615" s="36" t="s">
        <v>892</v>
      </c>
    </row>
    <row r="616" spans="1:16" ht="12.75">
      <c r="A616" s="25" t="s">
        <v>43</v>
      </c>
      <c r="B616" s="29" t="s">
        <v>893</v>
      </c>
      <c r="C616" s="29" t="s">
        <v>894</v>
      </c>
      <c r="D616" s="25" t="s">
        <v>45</v>
      </c>
      <c r="E616" s="30" t="s">
        <v>895</v>
      </c>
      <c r="F616" s="31" t="s">
        <v>190</v>
      </c>
      <c r="G616" s="32">
        <v>119.273</v>
      </c>
      <c r="H616" s="33">
        <v>0</v>
      </c>
      <c r="I616" s="34">
        <f>ROUND(ROUND(H616,2)*ROUND(G616,3),2)</f>
      </c>
      <c r="O616">
        <f>(I616*21)/100</f>
      </c>
      <c r="P616" t="s">
        <v>22</v>
      </c>
    </row>
    <row r="617" spans="1:5" ht="12.75">
      <c r="A617" s="35" t="s">
        <v>48</v>
      </c>
      <c r="E617" s="36" t="s">
        <v>45</v>
      </c>
    </row>
    <row r="618" spans="1:5" ht="76.5">
      <c r="A618" s="37" t="s">
        <v>49</v>
      </c>
      <c r="E618" s="38" t="s">
        <v>891</v>
      </c>
    </row>
    <row r="619" spans="1:5" ht="12.75">
      <c r="A619" t="s">
        <v>50</v>
      </c>
      <c r="E619" s="36" t="s">
        <v>850</v>
      </c>
    </row>
    <row r="620" spans="1:16" ht="12.75">
      <c r="A620" s="25" t="s">
        <v>43</v>
      </c>
      <c r="B620" s="29" t="s">
        <v>896</v>
      </c>
      <c r="C620" s="29" t="s">
        <v>897</v>
      </c>
      <c r="D620" s="25" t="s">
        <v>45</v>
      </c>
      <c r="E620" s="30" t="s">
        <v>898</v>
      </c>
      <c r="F620" s="31" t="s">
        <v>190</v>
      </c>
      <c r="G620" s="32">
        <v>110.115</v>
      </c>
      <c r="H620" s="33">
        <v>0</v>
      </c>
      <c r="I620" s="34">
        <f>ROUND(ROUND(H620,2)*ROUND(G620,3),2)</f>
      </c>
      <c r="O620">
        <f>(I620*21)/100</f>
      </c>
      <c r="P620" t="s">
        <v>22</v>
      </c>
    </row>
    <row r="621" spans="1:5" ht="12.75">
      <c r="A621" s="35" t="s">
        <v>48</v>
      </c>
      <c r="E621" s="36" t="s">
        <v>45</v>
      </c>
    </row>
    <row r="622" spans="1:5" ht="102">
      <c r="A622" s="37" t="s">
        <v>49</v>
      </c>
      <c r="E622" s="38" t="s">
        <v>899</v>
      </c>
    </row>
    <row r="623" spans="1:5" ht="12.75">
      <c r="A623" t="s">
        <v>50</v>
      </c>
      <c r="E623" s="36" t="s">
        <v>900</v>
      </c>
    </row>
    <row r="624" spans="1:16" ht="12.75">
      <c r="A624" s="25" t="s">
        <v>43</v>
      </c>
      <c r="B624" s="29" t="s">
        <v>901</v>
      </c>
      <c r="C624" s="29" t="s">
        <v>902</v>
      </c>
      <c r="D624" s="25" t="s">
        <v>45</v>
      </c>
      <c r="E624" s="30" t="s">
        <v>903</v>
      </c>
      <c r="F624" s="31" t="s">
        <v>76</v>
      </c>
      <c r="G624" s="32">
        <v>104.8</v>
      </c>
      <c r="H624" s="33">
        <v>0</v>
      </c>
      <c r="I624" s="34">
        <f>ROUND(ROUND(H624,2)*ROUND(G624,3),2)</f>
      </c>
      <c r="O624">
        <f>(I624*21)/100</f>
      </c>
      <c r="P624" t="s">
        <v>22</v>
      </c>
    </row>
    <row r="625" spans="1:5" ht="12.75">
      <c r="A625" s="35" t="s">
        <v>48</v>
      </c>
      <c r="E625" s="36" t="s">
        <v>45</v>
      </c>
    </row>
    <row r="626" spans="1:5" ht="25.5">
      <c r="A626" s="37" t="s">
        <v>49</v>
      </c>
      <c r="E626" s="38" t="s">
        <v>904</v>
      </c>
    </row>
    <row r="627" spans="1:5" ht="12.75">
      <c r="A627" t="s">
        <v>50</v>
      </c>
      <c r="E627" s="36" t="s">
        <v>905</v>
      </c>
    </row>
    <row r="628" spans="1:16" ht="12.75">
      <c r="A628" s="25" t="s">
        <v>43</v>
      </c>
      <c r="B628" s="29" t="s">
        <v>906</v>
      </c>
      <c r="C628" s="29" t="s">
        <v>907</v>
      </c>
      <c r="D628" s="25" t="s">
        <v>45</v>
      </c>
      <c r="E628" s="30" t="s">
        <v>908</v>
      </c>
      <c r="F628" s="31" t="s">
        <v>835</v>
      </c>
      <c r="G628" s="32">
        <v>0</v>
      </c>
      <c r="H628" s="33">
        <v>0</v>
      </c>
      <c r="I628" s="34">
        <f>ROUND(ROUND(H628,2)*ROUND(G628,3),2)</f>
      </c>
      <c r="O628">
        <f>(I628*21)/100</f>
      </c>
      <c r="P628" t="s">
        <v>22</v>
      </c>
    </row>
    <row r="629" spans="1:5" ht="12.75">
      <c r="A629" s="35" t="s">
        <v>48</v>
      </c>
      <c r="E629" s="36" t="s">
        <v>45</v>
      </c>
    </row>
    <row r="630" spans="1:5" ht="12.75">
      <c r="A630" s="37" t="s">
        <v>49</v>
      </c>
      <c r="E630" s="38" t="s">
        <v>45</v>
      </c>
    </row>
    <row r="631" spans="1:5" ht="12.75">
      <c r="A631" t="s">
        <v>50</v>
      </c>
      <c r="E631" s="36" t="s">
        <v>45</v>
      </c>
    </row>
    <row r="632" spans="1:18" ht="12.75" customHeight="1">
      <c r="A632" s="6" t="s">
        <v>41</v>
      </c>
      <c r="B632" s="6"/>
      <c r="C632" s="40" t="s">
        <v>909</v>
      </c>
      <c r="D632" s="6"/>
      <c r="E632" s="27" t="s">
        <v>910</v>
      </c>
      <c r="F632" s="6"/>
      <c r="G632" s="6"/>
      <c r="H632" s="6"/>
      <c r="I632" s="41">
        <f>0+Q632</f>
      </c>
      <c r="O632">
        <f>0+R632</f>
      </c>
      <c r="Q632">
        <f>0+I633+I637+I641+I645+I649+I653+I657+I661+I665+I669+I673+I677+I681+I685+I689+I693+I697+I701</f>
      </c>
      <c r="R632">
        <f>0+O633+O637+O641+O645+O649+O653+O657+O661+O665+O669+O673+O677+O681+O685+O689+O693+O697+O701</f>
      </c>
    </row>
    <row r="633" spans="1:16" ht="12.75">
      <c r="A633" s="25" t="s">
        <v>43</v>
      </c>
      <c r="B633" s="29" t="s">
        <v>911</v>
      </c>
      <c r="C633" s="29" t="s">
        <v>912</v>
      </c>
      <c r="D633" s="25" t="s">
        <v>45</v>
      </c>
      <c r="E633" s="30" t="s">
        <v>913</v>
      </c>
      <c r="F633" s="31" t="s">
        <v>47</v>
      </c>
      <c r="G633" s="32">
        <v>8.863</v>
      </c>
      <c r="H633" s="33">
        <v>0</v>
      </c>
      <c r="I633" s="34">
        <f>ROUND(ROUND(H633,2)*ROUND(G633,3),2)</f>
      </c>
      <c r="O633">
        <f>(I633*21)/100</f>
      </c>
      <c r="P633" t="s">
        <v>22</v>
      </c>
    </row>
    <row r="634" spans="1:5" ht="12.75">
      <c r="A634" s="35" t="s">
        <v>48</v>
      </c>
      <c r="E634" s="36" t="s">
        <v>45</v>
      </c>
    </row>
    <row r="635" spans="1:5" ht="12.75">
      <c r="A635" s="37" t="s">
        <v>49</v>
      </c>
      <c r="E635" s="38" t="s">
        <v>914</v>
      </c>
    </row>
    <row r="636" spans="1:5" ht="12.75">
      <c r="A636" t="s">
        <v>50</v>
      </c>
      <c r="E636" s="36" t="s">
        <v>45</v>
      </c>
    </row>
    <row r="637" spans="1:16" ht="12.75">
      <c r="A637" s="25" t="s">
        <v>43</v>
      </c>
      <c r="B637" s="29" t="s">
        <v>915</v>
      </c>
      <c r="C637" s="29" t="s">
        <v>916</v>
      </c>
      <c r="D637" s="25" t="s">
        <v>45</v>
      </c>
      <c r="E637" s="30" t="s">
        <v>840</v>
      </c>
      <c r="F637" s="31" t="s">
        <v>47</v>
      </c>
      <c r="G637" s="32">
        <v>2.177</v>
      </c>
      <c r="H637" s="33">
        <v>0</v>
      </c>
      <c r="I637" s="34">
        <f>ROUND(ROUND(H637,2)*ROUND(G637,3),2)</f>
      </c>
      <c r="O637">
        <f>(I637*21)/100</f>
      </c>
      <c r="P637" t="s">
        <v>22</v>
      </c>
    </row>
    <row r="638" spans="1:5" ht="12.75">
      <c r="A638" s="35" t="s">
        <v>48</v>
      </c>
      <c r="E638" s="36" t="s">
        <v>45</v>
      </c>
    </row>
    <row r="639" spans="1:5" ht="12.75">
      <c r="A639" s="37" t="s">
        <v>49</v>
      </c>
      <c r="E639" s="38" t="s">
        <v>917</v>
      </c>
    </row>
    <row r="640" spans="1:5" ht="12.75">
      <c r="A640" t="s">
        <v>50</v>
      </c>
      <c r="E640" s="36" t="s">
        <v>45</v>
      </c>
    </row>
    <row r="641" spans="1:16" ht="12.75">
      <c r="A641" s="25" t="s">
        <v>43</v>
      </c>
      <c r="B641" s="29" t="s">
        <v>918</v>
      </c>
      <c r="C641" s="29" t="s">
        <v>839</v>
      </c>
      <c r="D641" s="25" t="s">
        <v>45</v>
      </c>
      <c r="E641" s="30" t="s">
        <v>919</v>
      </c>
      <c r="F641" s="31" t="s">
        <v>47</v>
      </c>
      <c r="G641" s="32">
        <v>13.949</v>
      </c>
      <c r="H641" s="33">
        <v>0</v>
      </c>
      <c r="I641" s="34">
        <f>ROUND(ROUND(H641,2)*ROUND(G641,3),2)</f>
      </c>
      <c r="O641">
        <f>(I641*21)/100</f>
      </c>
      <c r="P641" t="s">
        <v>22</v>
      </c>
    </row>
    <row r="642" spans="1:5" ht="12.75">
      <c r="A642" s="35" t="s">
        <v>48</v>
      </c>
      <c r="E642" s="36" t="s">
        <v>45</v>
      </c>
    </row>
    <row r="643" spans="1:5" ht="25.5">
      <c r="A643" s="37" t="s">
        <v>49</v>
      </c>
      <c r="E643" s="38" t="s">
        <v>920</v>
      </c>
    </row>
    <row r="644" spans="1:5" ht="12.75">
      <c r="A644" t="s">
        <v>50</v>
      </c>
      <c r="E644" s="36" t="s">
        <v>45</v>
      </c>
    </row>
    <row r="645" spans="1:16" ht="12.75">
      <c r="A645" s="25" t="s">
        <v>43</v>
      </c>
      <c r="B645" s="29" t="s">
        <v>921</v>
      </c>
      <c r="C645" s="29" t="s">
        <v>839</v>
      </c>
      <c r="D645" s="25" t="s">
        <v>14</v>
      </c>
      <c r="E645" s="30" t="s">
        <v>840</v>
      </c>
      <c r="F645" s="31" t="s">
        <v>47</v>
      </c>
      <c r="G645" s="32">
        <v>28.942</v>
      </c>
      <c r="H645" s="33">
        <v>0</v>
      </c>
      <c r="I645" s="34">
        <f>ROUND(ROUND(H645,2)*ROUND(G645,3),2)</f>
      </c>
      <c r="O645">
        <f>(I645*21)/100</f>
      </c>
      <c r="P645" t="s">
        <v>22</v>
      </c>
    </row>
    <row r="646" spans="1:5" ht="12.75">
      <c r="A646" s="35" t="s">
        <v>48</v>
      </c>
      <c r="E646" s="36" t="s">
        <v>45</v>
      </c>
    </row>
    <row r="647" spans="1:5" ht="12.75">
      <c r="A647" s="37" t="s">
        <v>49</v>
      </c>
      <c r="E647" s="38" t="s">
        <v>922</v>
      </c>
    </row>
    <row r="648" spans="1:5" ht="12.75">
      <c r="A648" t="s">
        <v>50</v>
      </c>
      <c r="E648" s="36" t="s">
        <v>45</v>
      </c>
    </row>
    <row r="649" spans="1:16" ht="12.75">
      <c r="A649" s="25" t="s">
        <v>43</v>
      </c>
      <c r="B649" s="29" t="s">
        <v>923</v>
      </c>
      <c r="C649" s="29" t="s">
        <v>839</v>
      </c>
      <c r="D649" s="25" t="s">
        <v>22</v>
      </c>
      <c r="E649" s="30" t="s">
        <v>840</v>
      </c>
      <c r="F649" s="31" t="s">
        <v>47</v>
      </c>
      <c r="G649" s="32">
        <v>8.379</v>
      </c>
      <c r="H649" s="33">
        <v>0</v>
      </c>
      <c r="I649" s="34">
        <f>ROUND(ROUND(H649,2)*ROUND(G649,3),2)</f>
      </c>
      <c r="O649">
        <f>(I649*21)/100</f>
      </c>
      <c r="P649" t="s">
        <v>22</v>
      </c>
    </row>
    <row r="650" spans="1:5" ht="12.75">
      <c r="A650" s="35" t="s">
        <v>48</v>
      </c>
      <c r="E650" s="36" t="s">
        <v>45</v>
      </c>
    </row>
    <row r="651" spans="1:5" ht="12.75">
      <c r="A651" s="37" t="s">
        <v>49</v>
      </c>
      <c r="E651" s="38" t="s">
        <v>924</v>
      </c>
    </row>
    <row r="652" spans="1:5" ht="12.75">
      <c r="A652" t="s">
        <v>50</v>
      </c>
      <c r="E652" s="36" t="s">
        <v>45</v>
      </c>
    </row>
    <row r="653" spans="1:16" ht="12.75">
      <c r="A653" s="25" t="s">
        <v>43</v>
      </c>
      <c r="B653" s="29" t="s">
        <v>925</v>
      </c>
      <c r="C653" s="29" t="s">
        <v>926</v>
      </c>
      <c r="D653" s="25" t="s">
        <v>45</v>
      </c>
      <c r="E653" s="30" t="s">
        <v>927</v>
      </c>
      <c r="F653" s="31" t="s">
        <v>47</v>
      </c>
      <c r="G653" s="32">
        <v>0.408</v>
      </c>
      <c r="H653" s="33">
        <v>0</v>
      </c>
      <c r="I653" s="34">
        <f>ROUND(ROUND(H653,2)*ROUND(G653,3),2)</f>
      </c>
      <c r="O653">
        <f>(I653*21)/100</f>
      </c>
      <c r="P653" t="s">
        <v>22</v>
      </c>
    </row>
    <row r="654" spans="1:5" ht="12.75">
      <c r="A654" s="35" t="s">
        <v>48</v>
      </c>
      <c r="E654" s="36" t="s">
        <v>45</v>
      </c>
    </row>
    <row r="655" spans="1:5" ht="12.75">
      <c r="A655" s="37" t="s">
        <v>49</v>
      </c>
      <c r="E655" s="38" t="s">
        <v>928</v>
      </c>
    </row>
    <row r="656" spans="1:5" ht="12.75">
      <c r="A656" t="s">
        <v>50</v>
      </c>
      <c r="E656" s="36" t="s">
        <v>45</v>
      </c>
    </row>
    <row r="657" spans="1:16" ht="12.75">
      <c r="A657" s="25" t="s">
        <v>43</v>
      </c>
      <c r="B657" s="29" t="s">
        <v>929</v>
      </c>
      <c r="C657" s="29" t="s">
        <v>930</v>
      </c>
      <c r="D657" s="25" t="s">
        <v>45</v>
      </c>
      <c r="E657" s="30" t="s">
        <v>931</v>
      </c>
      <c r="F657" s="31" t="s">
        <v>190</v>
      </c>
      <c r="G657" s="32">
        <v>12.22</v>
      </c>
      <c r="H657" s="33">
        <v>0</v>
      </c>
      <c r="I657" s="34">
        <f>ROUND(ROUND(H657,2)*ROUND(G657,3),2)</f>
      </c>
      <c r="O657">
        <f>(I657*21)/100</f>
      </c>
      <c r="P657" t="s">
        <v>22</v>
      </c>
    </row>
    <row r="658" spans="1:5" ht="12.75">
      <c r="A658" s="35" t="s">
        <v>48</v>
      </c>
      <c r="E658" s="36" t="s">
        <v>45</v>
      </c>
    </row>
    <row r="659" spans="1:5" ht="25.5">
      <c r="A659" s="37" t="s">
        <v>49</v>
      </c>
      <c r="E659" s="38" t="s">
        <v>932</v>
      </c>
    </row>
    <row r="660" spans="1:5" ht="12.75">
      <c r="A660" t="s">
        <v>50</v>
      </c>
      <c r="E660" s="36" t="s">
        <v>45</v>
      </c>
    </row>
    <row r="661" spans="1:16" ht="12.75">
      <c r="A661" s="25" t="s">
        <v>43</v>
      </c>
      <c r="B661" s="29" t="s">
        <v>933</v>
      </c>
      <c r="C661" s="29" t="s">
        <v>934</v>
      </c>
      <c r="D661" s="25" t="s">
        <v>45</v>
      </c>
      <c r="E661" s="30" t="s">
        <v>935</v>
      </c>
      <c r="F661" s="31" t="s">
        <v>190</v>
      </c>
      <c r="G661" s="32">
        <v>173.992</v>
      </c>
      <c r="H661" s="33">
        <v>0</v>
      </c>
      <c r="I661" s="34">
        <f>ROUND(ROUND(H661,2)*ROUND(G661,3),2)</f>
      </c>
      <c r="O661">
        <f>(I661*21)/100</f>
      </c>
      <c r="P661" t="s">
        <v>22</v>
      </c>
    </row>
    <row r="662" spans="1:5" ht="12.75">
      <c r="A662" s="35" t="s">
        <v>48</v>
      </c>
      <c r="E662" s="36" t="s">
        <v>45</v>
      </c>
    </row>
    <row r="663" spans="1:5" ht="25.5">
      <c r="A663" s="37" t="s">
        <v>49</v>
      </c>
      <c r="E663" s="38" t="s">
        <v>936</v>
      </c>
    </row>
    <row r="664" spans="1:5" ht="12.75">
      <c r="A664" t="s">
        <v>50</v>
      </c>
      <c r="E664" s="36" t="s">
        <v>45</v>
      </c>
    </row>
    <row r="665" spans="1:16" ht="12.75">
      <c r="A665" s="25" t="s">
        <v>43</v>
      </c>
      <c r="B665" s="29" t="s">
        <v>937</v>
      </c>
      <c r="C665" s="29" t="s">
        <v>938</v>
      </c>
      <c r="D665" s="25" t="s">
        <v>45</v>
      </c>
      <c r="E665" s="30" t="s">
        <v>939</v>
      </c>
      <c r="F665" s="31" t="s">
        <v>190</v>
      </c>
      <c r="G665" s="32">
        <v>170.58</v>
      </c>
      <c r="H665" s="33">
        <v>0</v>
      </c>
      <c r="I665" s="34">
        <f>ROUND(ROUND(H665,2)*ROUND(G665,3),2)</f>
      </c>
      <c r="O665">
        <f>(I665*21)/100</f>
      </c>
      <c r="P665" t="s">
        <v>22</v>
      </c>
    </row>
    <row r="666" spans="1:5" ht="12.75">
      <c r="A666" s="35" t="s">
        <v>48</v>
      </c>
      <c r="E666" s="36" t="s">
        <v>45</v>
      </c>
    </row>
    <row r="667" spans="1:5" ht="63.75">
      <c r="A667" s="37" t="s">
        <v>49</v>
      </c>
      <c r="E667" s="38" t="s">
        <v>940</v>
      </c>
    </row>
    <row r="668" spans="1:5" ht="12.75">
      <c r="A668" t="s">
        <v>50</v>
      </c>
      <c r="E668" s="36" t="s">
        <v>941</v>
      </c>
    </row>
    <row r="669" spans="1:16" ht="12.75">
      <c r="A669" s="25" t="s">
        <v>43</v>
      </c>
      <c r="B669" s="29" t="s">
        <v>942</v>
      </c>
      <c r="C669" s="29" t="s">
        <v>943</v>
      </c>
      <c r="D669" s="25" t="s">
        <v>45</v>
      </c>
      <c r="E669" s="30" t="s">
        <v>944</v>
      </c>
      <c r="F669" s="31" t="s">
        <v>190</v>
      </c>
      <c r="G669" s="32">
        <v>177.175</v>
      </c>
      <c r="H669" s="33">
        <v>0</v>
      </c>
      <c r="I669" s="34">
        <f>ROUND(ROUND(H669,2)*ROUND(G669,3),2)</f>
      </c>
      <c r="O669">
        <f>(I669*21)/100</f>
      </c>
      <c r="P669" t="s">
        <v>22</v>
      </c>
    </row>
    <row r="670" spans="1:5" ht="12.75">
      <c r="A670" s="35" t="s">
        <v>48</v>
      </c>
      <c r="E670" s="36" t="s">
        <v>45</v>
      </c>
    </row>
    <row r="671" spans="1:5" ht="51">
      <c r="A671" s="37" t="s">
        <v>49</v>
      </c>
      <c r="E671" s="38" t="s">
        <v>945</v>
      </c>
    </row>
    <row r="672" spans="1:5" ht="12.75">
      <c r="A672" t="s">
        <v>50</v>
      </c>
      <c r="E672" s="36" t="s">
        <v>45</v>
      </c>
    </row>
    <row r="673" spans="1:16" ht="12.75">
      <c r="A673" s="25" t="s">
        <v>43</v>
      </c>
      <c r="B673" s="29" t="s">
        <v>946</v>
      </c>
      <c r="C673" s="29" t="s">
        <v>947</v>
      </c>
      <c r="D673" s="25" t="s">
        <v>45</v>
      </c>
      <c r="E673" s="30" t="s">
        <v>948</v>
      </c>
      <c r="F673" s="31" t="s">
        <v>190</v>
      </c>
      <c r="G673" s="32">
        <v>9.616</v>
      </c>
      <c r="H673" s="33">
        <v>0</v>
      </c>
      <c r="I673" s="34">
        <f>ROUND(ROUND(H673,2)*ROUND(G673,3),2)</f>
      </c>
      <c r="O673">
        <f>(I673*21)/100</f>
      </c>
      <c r="P673" t="s">
        <v>22</v>
      </c>
    </row>
    <row r="674" spans="1:5" ht="12.75">
      <c r="A674" s="35" t="s">
        <v>48</v>
      </c>
      <c r="E674" s="36" t="s">
        <v>45</v>
      </c>
    </row>
    <row r="675" spans="1:5" ht="25.5">
      <c r="A675" s="37" t="s">
        <v>49</v>
      </c>
      <c r="E675" s="38" t="s">
        <v>949</v>
      </c>
    </row>
    <row r="676" spans="1:5" ht="12.75">
      <c r="A676" t="s">
        <v>50</v>
      </c>
      <c r="E676" s="36" t="s">
        <v>950</v>
      </c>
    </row>
    <row r="677" spans="1:16" ht="12.75">
      <c r="A677" s="25" t="s">
        <v>43</v>
      </c>
      <c r="B677" s="29" t="s">
        <v>951</v>
      </c>
      <c r="C677" s="29" t="s">
        <v>947</v>
      </c>
      <c r="D677" s="25" t="s">
        <v>14</v>
      </c>
      <c r="E677" s="30" t="s">
        <v>948</v>
      </c>
      <c r="F677" s="31" t="s">
        <v>190</v>
      </c>
      <c r="G677" s="32">
        <v>189.16</v>
      </c>
      <c r="H677" s="33">
        <v>0</v>
      </c>
      <c r="I677" s="34">
        <f>ROUND(ROUND(H677,2)*ROUND(G677,3),2)</f>
      </c>
      <c r="O677">
        <f>(I677*21)/100</f>
      </c>
      <c r="P677" t="s">
        <v>22</v>
      </c>
    </row>
    <row r="678" spans="1:5" ht="12.75">
      <c r="A678" s="35" t="s">
        <v>48</v>
      </c>
      <c r="E678" s="36" t="s">
        <v>45</v>
      </c>
    </row>
    <row r="679" spans="1:5" ht="25.5">
      <c r="A679" s="37" t="s">
        <v>49</v>
      </c>
      <c r="E679" s="38" t="s">
        <v>849</v>
      </c>
    </row>
    <row r="680" spans="1:5" ht="12.75">
      <c r="A680" t="s">
        <v>50</v>
      </c>
      <c r="E680" s="36" t="s">
        <v>952</v>
      </c>
    </row>
    <row r="681" spans="1:16" ht="12.75">
      <c r="A681" s="25" t="s">
        <v>43</v>
      </c>
      <c r="B681" s="29" t="s">
        <v>953</v>
      </c>
      <c r="C681" s="29" t="s">
        <v>954</v>
      </c>
      <c r="D681" s="25" t="s">
        <v>45</v>
      </c>
      <c r="E681" s="30" t="s">
        <v>955</v>
      </c>
      <c r="F681" s="31" t="s">
        <v>190</v>
      </c>
      <c r="G681" s="32">
        <v>21.347</v>
      </c>
      <c r="H681" s="33">
        <v>0</v>
      </c>
      <c r="I681" s="34">
        <f>ROUND(ROUND(H681,2)*ROUND(G681,3),2)</f>
      </c>
      <c r="O681">
        <f>(I681*21)/100</f>
      </c>
      <c r="P681" t="s">
        <v>22</v>
      </c>
    </row>
    <row r="682" spans="1:5" ht="12.75">
      <c r="A682" s="35" t="s">
        <v>48</v>
      </c>
      <c r="E682" s="36" t="s">
        <v>45</v>
      </c>
    </row>
    <row r="683" spans="1:5" ht="25.5">
      <c r="A683" s="37" t="s">
        <v>49</v>
      </c>
      <c r="E683" s="38" t="s">
        <v>956</v>
      </c>
    </row>
    <row r="684" spans="1:5" ht="12.75">
      <c r="A684" t="s">
        <v>50</v>
      </c>
      <c r="E684" s="36" t="s">
        <v>45</v>
      </c>
    </row>
    <row r="685" spans="1:16" ht="12.75">
      <c r="A685" s="25" t="s">
        <v>43</v>
      </c>
      <c r="B685" s="29" t="s">
        <v>957</v>
      </c>
      <c r="C685" s="29" t="s">
        <v>958</v>
      </c>
      <c r="D685" s="25" t="s">
        <v>45</v>
      </c>
      <c r="E685" s="30" t="s">
        <v>959</v>
      </c>
      <c r="F685" s="31" t="s">
        <v>190</v>
      </c>
      <c r="G685" s="32">
        <v>62.068</v>
      </c>
      <c r="H685" s="33">
        <v>0</v>
      </c>
      <c r="I685" s="34">
        <f>ROUND(ROUND(H685,2)*ROUND(G685,3),2)</f>
      </c>
      <c r="O685">
        <f>(I685*21)/100</f>
      </c>
      <c r="P685" t="s">
        <v>22</v>
      </c>
    </row>
    <row r="686" spans="1:5" ht="12.75">
      <c r="A686" s="35" t="s">
        <v>48</v>
      </c>
      <c r="E686" s="36" t="s">
        <v>45</v>
      </c>
    </row>
    <row r="687" spans="1:5" ht="51">
      <c r="A687" s="37" t="s">
        <v>49</v>
      </c>
      <c r="E687" s="38" t="s">
        <v>960</v>
      </c>
    </row>
    <row r="688" spans="1:5" ht="12.75">
      <c r="A688" t="s">
        <v>50</v>
      </c>
      <c r="E688" s="36" t="s">
        <v>45</v>
      </c>
    </row>
    <row r="689" spans="1:16" ht="12.75">
      <c r="A689" s="25" t="s">
        <v>43</v>
      </c>
      <c r="B689" s="29" t="s">
        <v>961</v>
      </c>
      <c r="C689" s="29" t="s">
        <v>962</v>
      </c>
      <c r="D689" s="25" t="s">
        <v>45</v>
      </c>
      <c r="E689" s="30" t="s">
        <v>963</v>
      </c>
      <c r="F689" s="31" t="s">
        <v>190</v>
      </c>
      <c r="G689" s="32">
        <v>83.667</v>
      </c>
      <c r="H689" s="33">
        <v>0</v>
      </c>
      <c r="I689" s="34">
        <f>ROUND(ROUND(H689,2)*ROUND(G689,3),2)</f>
      </c>
      <c r="O689">
        <f>(I689*21)/100</f>
      </c>
      <c r="P689" t="s">
        <v>22</v>
      </c>
    </row>
    <row r="690" spans="1:5" ht="12.75">
      <c r="A690" s="35" t="s">
        <v>48</v>
      </c>
      <c r="E690" s="36" t="s">
        <v>45</v>
      </c>
    </row>
    <row r="691" spans="1:5" ht="140.25">
      <c r="A691" s="37" t="s">
        <v>49</v>
      </c>
      <c r="E691" s="38" t="s">
        <v>964</v>
      </c>
    </row>
    <row r="692" spans="1:5" ht="12.75">
      <c r="A692" t="s">
        <v>50</v>
      </c>
      <c r="E692" s="36" t="s">
        <v>45</v>
      </c>
    </row>
    <row r="693" spans="1:16" ht="12.75">
      <c r="A693" s="25" t="s">
        <v>43</v>
      </c>
      <c r="B693" s="29" t="s">
        <v>965</v>
      </c>
      <c r="C693" s="29" t="s">
        <v>966</v>
      </c>
      <c r="D693" s="25" t="s">
        <v>45</v>
      </c>
      <c r="E693" s="30" t="s">
        <v>967</v>
      </c>
      <c r="F693" s="31" t="s">
        <v>190</v>
      </c>
      <c r="G693" s="32">
        <v>189.16</v>
      </c>
      <c r="H693" s="33">
        <v>0</v>
      </c>
      <c r="I693" s="34">
        <f>ROUND(ROUND(H693,2)*ROUND(G693,3),2)</f>
      </c>
      <c r="O693">
        <f>(I693*21)/100</f>
      </c>
      <c r="P693" t="s">
        <v>22</v>
      </c>
    </row>
    <row r="694" spans="1:5" ht="12.75">
      <c r="A694" s="35" t="s">
        <v>48</v>
      </c>
      <c r="E694" s="36" t="s">
        <v>45</v>
      </c>
    </row>
    <row r="695" spans="1:5" ht="25.5">
      <c r="A695" s="37" t="s">
        <v>49</v>
      </c>
      <c r="E695" s="38" t="s">
        <v>849</v>
      </c>
    </row>
    <row r="696" spans="1:5" ht="12.75">
      <c r="A696" t="s">
        <v>50</v>
      </c>
      <c r="E696" s="36" t="s">
        <v>45</v>
      </c>
    </row>
    <row r="697" spans="1:16" ht="12.75">
      <c r="A697" s="25" t="s">
        <v>43</v>
      </c>
      <c r="B697" s="29" t="s">
        <v>968</v>
      </c>
      <c r="C697" s="29" t="s">
        <v>969</v>
      </c>
      <c r="D697" s="25" t="s">
        <v>45</v>
      </c>
      <c r="E697" s="30" t="s">
        <v>970</v>
      </c>
      <c r="F697" s="31" t="s">
        <v>190</v>
      </c>
      <c r="G697" s="32">
        <v>173.84</v>
      </c>
      <c r="H697" s="33">
        <v>0</v>
      </c>
      <c r="I697" s="34">
        <f>ROUND(ROUND(H697,2)*ROUND(G697,3),2)</f>
      </c>
      <c r="O697">
        <f>(I697*21)/100</f>
      </c>
      <c r="P697" t="s">
        <v>22</v>
      </c>
    </row>
    <row r="698" spans="1:5" ht="12.75">
      <c r="A698" s="35" t="s">
        <v>48</v>
      </c>
      <c r="E698" s="36" t="s">
        <v>45</v>
      </c>
    </row>
    <row r="699" spans="1:5" ht="38.25">
      <c r="A699" s="37" t="s">
        <v>49</v>
      </c>
      <c r="E699" s="38" t="s">
        <v>971</v>
      </c>
    </row>
    <row r="700" spans="1:5" ht="12.75">
      <c r="A700" t="s">
        <v>50</v>
      </c>
      <c r="E700" s="36" t="s">
        <v>972</v>
      </c>
    </row>
    <row r="701" spans="1:16" ht="12.75">
      <c r="A701" s="25" t="s">
        <v>43</v>
      </c>
      <c r="B701" s="29" t="s">
        <v>973</v>
      </c>
      <c r="C701" s="29" t="s">
        <v>974</v>
      </c>
      <c r="D701" s="25" t="s">
        <v>45</v>
      </c>
      <c r="E701" s="30" t="s">
        <v>975</v>
      </c>
      <c r="F701" s="31" t="s">
        <v>835</v>
      </c>
      <c r="G701" s="32">
        <v>0</v>
      </c>
      <c r="H701" s="33">
        <v>0</v>
      </c>
      <c r="I701" s="34">
        <f>ROUND(ROUND(H701,2)*ROUND(G701,3),2)</f>
      </c>
      <c r="O701">
        <f>(I701*21)/100</f>
      </c>
      <c r="P701" t="s">
        <v>22</v>
      </c>
    </row>
    <row r="702" spans="1:5" ht="12.75">
      <c r="A702" s="35" t="s">
        <v>48</v>
      </c>
      <c r="E702" s="36" t="s">
        <v>45</v>
      </c>
    </row>
    <row r="703" spans="1:5" ht="12.75">
      <c r="A703" s="37" t="s">
        <v>49</v>
      </c>
      <c r="E703" s="38" t="s">
        <v>45</v>
      </c>
    </row>
    <row r="704" spans="1:5" ht="12.75">
      <c r="A704" t="s">
        <v>50</v>
      </c>
      <c r="E704" s="36" t="s">
        <v>45</v>
      </c>
    </row>
    <row r="705" spans="1:18" ht="12.75" customHeight="1">
      <c r="A705" s="6" t="s">
        <v>41</v>
      </c>
      <c r="B705" s="6"/>
      <c r="C705" s="40" t="s">
        <v>976</v>
      </c>
      <c r="D705" s="6"/>
      <c r="E705" s="27" t="s">
        <v>977</v>
      </c>
      <c r="F705" s="6"/>
      <c r="G705" s="6"/>
      <c r="H705" s="6"/>
      <c r="I705" s="41">
        <f>0+Q705</f>
      </c>
      <c r="O705">
        <f>0+R705</f>
      </c>
      <c r="Q705">
        <f>0+I706+I710</f>
      </c>
      <c r="R705">
        <f>0+O706+O710</f>
      </c>
    </row>
    <row r="706" spans="1:16" ht="12.75">
      <c r="A706" s="25" t="s">
        <v>43</v>
      </c>
      <c r="B706" s="29" t="s">
        <v>978</v>
      </c>
      <c r="C706" s="29" t="s">
        <v>979</v>
      </c>
      <c r="D706" s="25" t="s">
        <v>45</v>
      </c>
      <c r="E706" s="30" t="s">
        <v>980</v>
      </c>
      <c r="F706" s="31" t="s">
        <v>61</v>
      </c>
      <c r="G706" s="32">
        <v>4</v>
      </c>
      <c r="H706" s="33">
        <v>0</v>
      </c>
      <c r="I706" s="34">
        <f>ROUND(ROUND(H706,2)*ROUND(G706,3),2)</f>
      </c>
      <c r="O706">
        <f>(I706*21)/100</f>
      </c>
      <c r="P706" t="s">
        <v>22</v>
      </c>
    </row>
    <row r="707" spans="1:5" ht="12.75">
      <c r="A707" s="35" t="s">
        <v>48</v>
      </c>
      <c r="E707" s="36" t="s">
        <v>45</v>
      </c>
    </row>
    <row r="708" spans="1:5" ht="12.75">
      <c r="A708" s="37" t="s">
        <v>49</v>
      </c>
      <c r="E708" s="38" t="s">
        <v>45</v>
      </c>
    </row>
    <row r="709" spans="1:5" ht="12.75">
      <c r="A709" t="s">
        <v>50</v>
      </c>
      <c r="E709" s="36" t="s">
        <v>45</v>
      </c>
    </row>
    <row r="710" spans="1:16" ht="12.75">
      <c r="A710" s="25" t="s">
        <v>43</v>
      </c>
      <c r="B710" s="29" t="s">
        <v>981</v>
      </c>
      <c r="C710" s="29" t="s">
        <v>982</v>
      </c>
      <c r="D710" s="25" t="s">
        <v>45</v>
      </c>
      <c r="E710" s="30" t="s">
        <v>983</v>
      </c>
      <c r="F710" s="31" t="s">
        <v>835</v>
      </c>
      <c r="G710" s="32">
        <v>0</v>
      </c>
      <c r="H710" s="33">
        <v>0</v>
      </c>
      <c r="I710" s="34">
        <f>ROUND(ROUND(H710,2)*ROUND(G710,3),2)</f>
      </c>
      <c r="O710">
        <f>(I710*21)/100</f>
      </c>
      <c r="P710" t="s">
        <v>22</v>
      </c>
    </row>
    <row r="711" spans="1:5" ht="12.75">
      <c r="A711" s="35" t="s">
        <v>48</v>
      </c>
      <c r="E711" s="36" t="s">
        <v>45</v>
      </c>
    </row>
    <row r="712" spans="1:5" ht="12.75">
      <c r="A712" s="37" t="s">
        <v>49</v>
      </c>
      <c r="E712" s="38" t="s">
        <v>45</v>
      </c>
    </row>
    <row r="713" spans="1:5" ht="12.75">
      <c r="A713" t="s">
        <v>50</v>
      </c>
      <c r="E713" s="36" t="s">
        <v>45</v>
      </c>
    </row>
    <row r="714" spans="1:18" ht="12.75" customHeight="1">
      <c r="A714" s="6" t="s">
        <v>41</v>
      </c>
      <c r="B714" s="6"/>
      <c r="C714" s="40" t="s">
        <v>71</v>
      </c>
      <c r="D714" s="6"/>
      <c r="E714" s="27" t="s">
        <v>984</v>
      </c>
      <c r="F714" s="6"/>
      <c r="G714" s="6"/>
      <c r="H714" s="6"/>
      <c r="I714" s="41">
        <f>0+Q714</f>
      </c>
      <c r="O714">
        <f>0+R714</f>
      </c>
      <c r="Q714">
        <f>0+I715+I719</f>
      </c>
      <c r="R714">
        <f>0+O715+O719</f>
      </c>
    </row>
    <row r="715" spans="1:16" ht="25.5">
      <c r="A715" s="25" t="s">
        <v>43</v>
      </c>
      <c r="B715" s="29" t="s">
        <v>985</v>
      </c>
      <c r="C715" s="29" t="s">
        <v>986</v>
      </c>
      <c r="D715" s="25" t="s">
        <v>45</v>
      </c>
      <c r="E715" s="30" t="s">
        <v>987</v>
      </c>
      <c r="F715" s="31" t="s">
        <v>988</v>
      </c>
      <c r="G715" s="32">
        <v>2</v>
      </c>
      <c r="H715" s="33">
        <v>0</v>
      </c>
      <c r="I715" s="34">
        <f>ROUND(ROUND(H715,2)*ROUND(G715,3),2)</f>
      </c>
      <c r="O715">
        <f>(I715*21)/100</f>
      </c>
      <c r="P715" t="s">
        <v>22</v>
      </c>
    </row>
    <row r="716" spans="1:5" ht="12.75">
      <c r="A716" s="35" t="s">
        <v>48</v>
      </c>
      <c r="E716" s="36" t="s">
        <v>45</v>
      </c>
    </row>
    <row r="717" spans="1:5" ht="12.75">
      <c r="A717" s="37" t="s">
        <v>49</v>
      </c>
      <c r="E717" s="38" t="s">
        <v>45</v>
      </c>
    </row>
    <row r="718" spans="1:5" ht="12.75">
      <c r="A718" t="s">
        <v>50</v>
      </c>
      <c r="E718" s="36" t="s">
        <v>989</v>
      </c>
    </row>
    <row r="719" spans="1:16" ht="12.75">
      <c r="A719" s="25" t="s">
        <v>43</v>
      </c>
      <c r="B719" s="29" t="s">
        <v>990</v>
      </c>
      <c r="C719" s="29" t="s">
        <v>991</v>
      </c>
      <c r="D719" s="25" t="s">
        <v>45</v>
      </c>
      <c r="E719" s="30" t="s">
        <v>992</v>
      </c>
      <c r="F719" s="31" t="s">
        <v>835</v>
      </c>
      <c r="G719" s="32">
        <v>0</v>
      </c>
      <c r="H719" s="33">
        <v>0</v>
      </c>
      <c r="I719" s="34">
        <f>ROUND(ROUND(H719,2)*ROUND(G719,3),2)</f>
      </c>
      <c r="O719">
        <f>(I719*21)/100</f>
      </c>
      <c r="P719" t="s">
        <v>22</v>
      </c>
    </row>
    <row r="720" spans="1:5" ht="12.75">
      <c r="A720" s="35" t="s">
        <v>48</v>
      </c>
      <c r="E720" s="36" t="s">
        <v>45</v>
      </c>
    </row>
    <row r="721" spans="1:5" ht="12.75">
      <c r="A721" s="37" t="s">
        <v>49</v>
      </c>
      <c r="E721" s="38" t="s">
        <v>45</v>
      </c>
    </row>
    <row r="722" spans="1:5" ht="12.75">
      <c r="A722" t="s">
        <v>50</v>
      </c>
      <c r="E722" s="36" t="s">
        <v>45</v>
      </c>
    </row>
    <row r="723" spans="1:18" ht="12.75" customHeight="1">
      <c r="A723" s="6" t="s">
        <v>41</v>
      </c>
      <c r="B723" s="6"/>
      <c r="C723" s="40" t="s">
        <v>993</v>
      </c>
      <c r="D723" s="6"/>
      <c r="E723" s="27" t="s">
        <v>994</v>
      </c>
      <c r="F723" s="6"/>
      <c r="G723" s="6"/>
      <c r="H723" s="6"/>
      <c r="I723" s="41">
        <f>0+Q723</f>
      </c>
      <c r="O723">
        <f>0+R723</f>
      </c>
      <c r="Q723">
        <f>0+I724+I728+I732+I736+I740+I744+I748</f>
      </c>
      <c r="R723">
        <f>0+O724+O728+O732+O736+O740+O744+O748</f>
      </c>
    </row>
    <row r="724" spans="1:16" ht="12.75">
      <c r="A724" s="25" t="s">
        <v>43</v>
      </c>
      <c r="B724" s="29" t="s">
        <v>995</v>
      </c>
      <c r="C724" s="29" t="s">
        <v>996</v>
      </c>
      <c r="D724" s="25" t="s">
        <v>45</v>
      </c>
      <c r="E724" s="30" t="s">
        <v>997</v>
      </c>
      <c r="F724" s="31" t="s">
        <v>61</v>
      </c>
      <c r="G724" s="32">
        <v>1</v>
      </c>
      <c r="H724" s="33">
        <v>0</v>
      </c>
      <c r="I724" s="34">
        <f>ROUND(ROUND(H724,2)*ROUND(G724,3),2)</f>
      </c>
      <c r="O724">
        <f>(I724*21)/100</f>
      </c>
      <c r="P724" t="s">
        <v>22</v>
      </c>
    </row>
    <row r="725" spans="1:5" ht="12.75">
      <c r="A725" s="35" t="s">
        <v>48</v>
      </c>
      <c r="E725" s="36" t="s">
        <v>45</v>
      </c>
    </row>
    <row r="726" spans="1:5" ht="12.75">
      <c r="A726" s="37" t="s">
        <v>49</v>
      </c>
      <c r="E726" s="38" t="s">
        <v>45</v>
      </c>
    </row>
    <row r="727" spans="1:5" ht="12.75">
      <c r="A727" t="s">
        <v>50</v>
      </c>
      <c r="E727" s="36" t="s">
        <v>45</v>
      </c>
    </row>
    <row r="728" spans="1:16" ht="12.75">
      <c r="A728" s="25" t="s">
        <v>43</v>
      </c>
      <c r="B728" s="29" t="s">
        <v>998</v>
      </c>
      <c r="C728" s="29" t="s">
        <v>999</v>
      </c>
      <c r="D728" s="25" t="s">
        <v>45</v>
      </c>
      <c r="E728" s="30" t="s">
        <v>1000</v>
      </c>
      <c r="F728" s="31" t="s">
        <v>61</v>
      </c>
      <c r="G728" s="32">
        <v>1</v>
      </c>
      <c r="H728" s="33">
        <v>0</v>
      </c>
      <c r="I728" s="34">
        <f>ROUND(ROUND(H728,2)*ROUND(G728,3),2)</f>
      </c>
      <c r="O728">
        <f>(I728*21)/100</f>
      </c>
      <c r="P728" t="s">
        <v>22</v>
      </c>
    </row>
    <row r="729" spans="1:5" ht="12.75">
      <c r="A729" s="35" t="s">
        <v>48</v>
      </c>
      <c r="E729" s="36" t="s">
        <v>45</v>
      </c>
    </row>
    <row r="730" spans="1:5" ht="12.75">
      <c r="A730" s="37" t="s">
        <v>49</v>
      </c>
      <c r="E730" s="38" t="s">
        <v>45</v>
      </c>
    </row>
    <row r="731" spans="1:5" ht="12.75">
      <c r="A731" t="s">
        <v>50</v>
      </c>
      <c r="E731" s="36" t="s">
        <v>45</v>
      </c>
    </row>
    <row r="732" spans="1:16" ht="12.75">
      <c r="A732" s="25" t="s">
        <v>43</v>
      </c>
      <c r="B732" s="29" t="s">
        <v>1001</v>
      </c>
      <c r="C732" s="29" t="s">
        <v>1002</v>
      </c>
      <c r="D732" s="25" t="s">
        <v>45</v>
      </c>
      <c r="E732" s="30" t="s">
        <v>1003</v>
      </c>
      <c r="F732" s="31" t="s">
        <v>61</v>
      </c>
      <c r="G732" s="32">
        <v>2</v>
      </c>
      <c r="H732" s="33">
        <v>0</v>
      </c>
      <c r="I732" s="34">
        <f>ROUND(ROUND(H732,2)*ROUND(G732,3),2)</f>
      </c>
      <c r="O732">
        <f>(I732*21)/100</f>
      </c>
      <c r="P732" t="s">
        <v>22</v>
      </c>
    </row>
    <row r="733" spans="1:5" ht="12.75">
      <c r="A733" s="35" t="s">
        <v>48</v>
      </c>
      <c r="E733" s="36" t="s">
        <v>45</v>
      </c>
    </row>
    <row r="734" spans="1:5" ht="12.75">
      <c r="A734" s="37" t="s">
        <v>49</v>
      </c>
      <c r="E734" s="38" t="s">
        <v>45</v>
      </c>
    </row>
    <row r="735" spans="1:5" ht="12.75">
      <c r="A735" t="s">
        <v>50</v>
      </c>
      <c r="E735" s="36" t="s">
        <v>45</v>
      </c>
    </row>
    <row r="736" spans="1:16" ht="12.75">
      <c r="A736" s="25" t="s">
        <v>43</v>
      </c>
      <c r="B736" s="29" t="s">
        <v>1004</v>
      </c>
      <c r="C736" s="29" t="s">
        <v>1005</v>
      </c>
      <c r="D736" s="25" t="s">
        <v>45</v>
      </c>
      <c r="E736" s="30" t="s">
        <v>1006</v>
      </c>
      <c r="F736" s="31" t="s">
        <v>61</v>
      </c>
      <c r="G736" s="32">
        <v>3</v>
      </c>
      <c r="H736" s="33">
        <v>0</v>
      </c>
      <c r="I736" s="34">
        <f>ROUND(ROUND(H736,2)*ROUND(G736,3),2)</f>
      </c>
      <c r="O736">
        <f>(I736*21)/100</f>
      </c>
      <c r="P736" t="s">
        <v>22</v>
      </c>
    </row>
    <row r="737" spans="1:5" ht="12.75">
      <c r="A737" s="35" t="s">
        <v>48</v>
      </c>
      <c r="E737" s="36" t="s">
        <v>45</v>
      </c>
    </row>
    <row r="738" spans="1:5" ht="12.75">
      <c r="A738" s="37" t="s">
        <v>49</v>
      </c>
      <c r="E738" s="38" t="s">
        <v>45</v>
      </c>
    </row>
    <row r="739" spans="1:5" ht="12.75">
      <c r="A739" t="s">
        <v>50</v>
      </c>
      <c r="E739" s="36" t="s">
        <v>45</v>
      </c>
    </row>
    <row r="740" spans="1:16" ht="12.75">
      <c r="A740" s="25" t="s">
        <v>43</v>
      </c>
      <c r="B740" s="29" t="s">
        <v>1007</v>
      </c>
      <c r="C740" s="29" t="s">
        <v>1008</v>
      </c>
      <c r="D740" s="25" t="s">
        <v>45</v>
      </c>
      <c r="E740" s="30" t="s">
        <v>1009</v>
      </c>
      <c r="F740" s="31" t="s">
        <v>61</v>
      </c>
      <c r="G740" s="32">
        <v>1</v>
      </c>
      <c r="H740" s="33">
        <v>0</v>
      </c>
      <c r="I740" s="34">
        <f>ROUND(ROUND(H740,2)*ROUND(G740,3),2)</f>
      </c>
      <c r="O740">
        <f>(I740*21)/100</f>
      </c>
      <c r="P740" t="s">
        <v>22</v>
      </c>
    </row>
    <row r="741" spans="1:5" ht="12.75">
      <c r="A741" s="35" t="s">
        <v>48</v>
      </c>
      <c r="E741" s="36" t="s">
        <v>45</v>
      </c>
    </row>
    <row r="742" spans="1:5" ht="12.75">
      <c r="A742" s="37" t="s">
        <v>49</v>
      </c>
      <c r="E742" s="38" t="s">
        <v>45</v>
      </c>
    </row>
    <row r="743" spans="1:5" ht="12.75">
      <c r="A743" t="s">
        <v>50</v>
      </c>
      <c r="E743" s="36" t="s">
        <v>45</v>
      </c>
    </row>
    <row r="744" spans="1:16" ht="12.75">
      <c r="A744" s="25" t="s">
        <v>43</v>
      </c>
      <c r="B744" s="29" t="s">
        <v>1010</v>
      </c>
      <c r="C744" s="29" t="s">
        <v>1011</v>
      </c>
      <c r="D744" s="25" t="s">
        <v>45</v>
      </c>
      <c r="E744" s="30" t="s">
        <v>1012</v>
      </c>
      <c r="F744" s="31" t="s">
        <v>61</v>
      </c>
      <c r="G744" s="32">
        <v>8</v>
      </c>
      <c r="H744" s="33">
        <v>0</v>
      </c>
      <c r="I744" s="34">
        <f>ROUND(ROUND(H744,2)*ROUND(G744,3),2)</f>
      </c>
      <c r="O744">
        <f>(I744*21)/100</f>
      </c>
      <c r="P744" t="s">
        <v>22</v>
      </c>
    </row>
    <row r="745" spans="1:5" ht="12.75">
      <c r="A745" s="35" t="s">
        <v>48</v>
      </c>
      <c r="E745" s="36" t="s">
        <v>45</v>
      </c>
    </row>
    <row r="746" spans="1:5" ht="76.5">
      <c r="A746" s="37" t="s">
        <v>49</v>
      </c>
      <c r="E746" s="38" t="s">
        <v>1013</v>
      </c>
    </row>
    <row r="747" spans="1:5" ht="12.75">
      <c r="A747" t="s">
        <v>50</v>
      </c>
      <c r="E747" s="36" t="s">
        <v>45</v>
      </c>
    </row>
    <row r="748" spans="1:16" ht="12.75">
      <c r="A748" s="25" t="s">
        <v>43</v>
      </c>
      <c r="B748" s="29" t="s">
        <v>1014</v>
      </c>
      <c r="C748" s="29" t="s">
        <v>1015</v>
      </c>
      <c r="D748" s="25" t="s">
        <v>45</v>
      </c>
      <c r="E748" s="30" t="s">
        <v>1016</v>
      </c>
      <c r="F748" s="31" t="s">
        <v>835</v>
      </c>
      <c r="G748" s="32">
        <v>0</v>
      </c>
      <c r="H748" s="33">
        <v>0</v>
      </c>
      <c r="I748" s="34">
        <f>ROUND(ROUND(H748,2)*ROUND(G748,3),2)</f>
      </c>
      <c r="O748">
        <f>(I748*21)/100</f>
      </c>
      <c r="P748" t="s">
        <v>22</v>
      </c>
    </row>
    <row r="749" spans="1:5" ht="12.75">
      <c r="A749" s="35" t="s">
        <v>48</v>
      </c>
      <c r="E749" s="36" t="s">
        <v>45</v>
      </c>
    </row>
    <row r="750" spans="1:5" ht="12.75">
      <c r="A750" s="37" t="s">
        <v>49</v>
      </c>
      <c r="E750" s="38" t="s">
        <v>45</v>
      </c>
    </row>
    <row r="751" spans="1:5" ht="12.75">
      <c r="A751" t="s">
        <v>50</v>
      </c>
      <c r="E751" s="36" t="s">
        <v>45</v>
      </c>
    </row>
    <row r="752" spans="1:18" ht="12.75" customHeight="1">
      <c r="A752" s="6" t="s">
        <v>41</v>
      </c>
      <c r="B752" s="6"/>
      <c r="C752" s="40" t="s">
        <v>1017</v>
      </c>
      <c r="D752" s="6"/>
      <c r="E752" s="27" t="s">
        <v>1018</v>
      </c>
      <c r="F752" s="6"/>
      <c r="G752" s="6"/>
      <c r="H752" s="6"/>
      <c r="I752" s="41">
        <f>0+Q752</f>
      </c>
      <c r="O752">
        <f>0+R752</f>
      </c>
      <c r="Q752">
        <f>0+I753+I757+I761+I765+I769</f>
      </c>
      <c r="R752">
        <f>0+O753+O757+O761+O765+O769</f>
      </c>
    </row>
    <row r="753" spans="1:16" ht="12.75">
      <c r="A753" s="25" t="s">
        <v>43</v>
      </c>
      <c r="B753" s="29" t="s">
        <v>1019</v>
      </c>
      <c r="C753" s="29" t="s">
        <v>1020</v>
      </c>
      <c r="D753" s="25" t="s">
        <v>45</v>
      </c>
      <c r="E753" s="30" t="s">
        <v>1021</v>
      </c>
      <c r="F753" s="31" t="s">
        <v>190</v>
      </c>
      <c r="G753" s="32">
        <v>10.578</v>
      </c>
      <c r="H753" s="33">
        <v>0</v>
      </c>
      <c r="I753" s="34">
        <f>ROUND(ROUND(H753,2)*ROUND(G753,3),2)</f>
      </c>
      <c r="O753">
        <f>(I753*21)/100</f>
      </c>
      <c r="P753" t="s">
        <v>22</v>
      </c>
    </row>
    <row r="754" spans="1:5" ht="12.75">
      <c r="A754" s="35" t="s">
        <v>48</v>
      </c>
      <c r="E754" s="36" t="s">
        <v>45</v>
      </c>
    </row>
    <row r="755" spans="1:5" ht="25.5">
      <c r="A755" s="37" t="s">
        <v>49</v>
      </c>
      <c r="E755" s="38" t="s">
        <v>1022</v>
      </c>
    </row>
    <row r="756" spans="1:5" ht="12.75">
      <c r="A756" t="s">
        <v>50</v>
      </c>
      <c r="E756" s="36" t="s">
        <v>45</v>
      </c>
    </row>
    <row r="757" spans="1:16" ht="12.75">
      <c r="A757" s="25" t="s">
        <v>43</v>
      </c>
      <c r="B757" s="29" t="s">
        <v>1023</v>
      </c>
      <c r="C757" s="29" t="s">
        <v>1024</v>
      </c>
      <c r="D757" s="25" t="s">
        <v>45</v>
      </c>
      <c r="E757" s="30" t="s">
        <v>1025</v>
      </c>
      <c r="F757" s="31" t="s">
        <v>190</v>
      </c>
      <c r="G757" s="32">
        <v>9.616</v>
      </c>
      <c r="H757" s="33">
        <v>0</v>
      </c>
      <c r="I757" s="34">
        <f>ROUND(ROUND(H757,2)*ROUND(G757,3),2)</f>
      </c>
      <c r="O757">
        <f>(I757*21)/100</f>
      </c>
      <c r="P757" t="s">
        <v>22</v>
      </c>
    </row>
    <row r="758" spans="1:5" ht="12.75">
      <c r="A758" s="35" t="s">
        <v>48</v>
      </c>
      <c r="E758" s="36" t="s">
        <v>45</v>
      </c>
    </row>
    <row r="759" spans="1:5" ht="25.5">
      <c r="A759" s="37" t="s">
        <v>49</v>
      </c>
      <c r="E759" s="38" t="s">
        <v>949</v>
      </c>
    </row>
    <row r="760" spans="1:5" ht="12.75">
      <c r="A760" t="s">
        <v>50</v>
      </c>
      <c r="E760" s="36" t="s">
        <v>45</v>
      </c>
    </row>
    <row r="761" spans="1:16" ht="12.75">
      <c r="A761" s="25" t="s">
        <v>43</v>
      </c>
      <c r="B761" s="29" t="s">
        <v>1026</v>
      </c>
      <c r="C761" s="29" t="s">
        <v>1027</v>
      </c>
      <c r="D761" s="25" t="s">
        <v>45</v>
      </c>
      <c r="E761" s="30" t="s">
        <v>1028</v>
      </c>
      <c r="F761" s="31" t="s">
        <v>190</v>
      </c>
      <c r="G761" s="32">
        <v>5.731</v>
      </c>
      <c r="H761" s="33">
        <v>0</v>
      </c>
      <c r="I761" s="34">
        <f>ROUND(ROUND(H761,2)*ROUND(G761,3),2)</f>
      </c>
      <c r="O761">
        <f>(I761*21)/100</f>
      </c>
      <c r="P761" t="s">
        <v>22</v>
      </c>
    </row>
    <row r="762" spans="1:5" ht="12.75">
      <c r="A762" s="35" t="s">
        <v>48</v>
      </c>
      <c r="E762" s="36" t="s">
        <v>45</v>
      </c>
    </row>
    <row r="763" spans="1:5" ht="51">
      <c r="A763" s="37" t="s">
        <v>49</v>
      </c>
      <c r="E763" s="38" t="s">
        <v>1029</v>
      </c>
    </row>
    <row r="764" spans="1:5" ht="12.75">
      <c r="A764" t="s">
        <v>50</v>
      </c>
      <c r="E764" s="36" t="s">
        <v>1030</v>
      </c>
    </row>
    <row r="765" spans="1:16" ht="12.75">
      <c r="A765" s="25" t="s">
        <v>43</v>
      </c>
      <c r="B765" s="29" t="s">
        <v>1031</v>
      </c>
      <c r="C765" s="29" t="s">
        <v>1032</v>
      </c>
      <c r="D765" s="25" t="s">
        <v>45</v>
      </c>
      <c r="E765" s="30" t="s">
        <v>1033</v>
      </c>
      <c r="F765" s="31" t="s">
        <v>190</v>
      </c>
      <c r="G765" s="32">
        <v>47.16</v>
      </c>
      <c r="H765" s="33">
        <v>0</v>
      </c>
      <c r="I765" s="34">
        <f>ROUND(ROUND(H765,2)*ROUND(G765,3),2)</f>
      </c>
      <c r="O765">
        <f>(I765*21)/100</f>
      </c>
      <c r="P765" t="s">
        <v>22</v>
      </c>
    </row>
    <row r="766" spans="1:5" ht="12.75">
      <c r="A766" s="35" t="s">
        <v>48</v>
      </c>
      <c r="E766" s="36" t="s">
        <v>45</v>
      </c>
    </row>
    <row r="767" spans="1:5" ht="25.5">
      <c r="A767" s="37" t="s">
        <v>49</v>
      </c>
      <c r="E767" s="38" t="s">
        <v>1034</v>
      </c>
    </row>
    <row r="768" spans="1:5" ht="12.75">
      <c r="A768" t="s">
        <v>50</v>
      </c>
      <c r="E768" s="36" t="s">
        <v>1035</v>
      </c>
    </row>
    <row r="769" spans="1:16" ht="12.75">
      <c r="A769" s="25" t="s">
        <v>43</v>
      </c>
      <c r="B769" s="29" t="s">
        <v>1036</v>
      </c>
      <c r="C769" s="29" t="s">
        <v>1037</v>
      </c>
      <c r="D769" s="25" t="s">
        <v>45</v>
      </c>
      <c r="E769" s="30" t="s">
        <v>1038</v>
      </c>
      <c r="F769" s="31" t="s">
        <v>835</v>
      </c>
      <c r="G769" s="32">
        <v>0</v>
      </c>
      <c r="H769" s="33">
        <v>0</v>
      </c>
      <c r="I769" s="34">
        <f>ROUND(ROUND(H769,2)*ROUND(G769,3),2)</f>
      </c>
      <c r="O769">
        <f>(I769*21)/100</f>
      </c>
      <c r="P769" t="s">
        <v>22</v>
      </c>
    </row>
    <row r="770" spans="1:5" ht="12.75">
      <c r="A770" s="35" t="s">
        <v>48</v>
      </c>
      <c r="E770" s="36" t="s">
        <v>45</v>
      </c>
    </row>
    <row r="771" spans="1:5" ht="12.75">
      <c r="A771" s="37" t="s">
        <v>49</v>
      </c>
      <c r="E771" s="38" t="s">
        <v>45</v>
      </c>
    </row>
    <row r="772" spans="1:5" ht="12.75">
      <c r="A772" t="s">
        <v>50</v>
      </c>
      <c r="E772" s="36" t="s">
        <v>45</v>
      </c>
    </row>
    <row r="773" spans="1:18" ht="12.75" customHeight="1">
      <c r="A773" s="6" t="s">
        <v>41</v>
      </c>
      <c r="B773" s="6"/>
      <c r="C773" s="40" t="s">
        <v>1039</v>
      </c>
      <c r="D773" s="6"/>
      <c r="E773" s="27" t="s">
        <v>1040</v>
      </c>
      <c r="F773" s="6"/>
      <c r="G773" s="6"/>
      <c r="H773" s="6"/>
      <c r="I773" s="41">
        <f>0+Q773</f>
      </c>
      <c r="O773">
        <f>0+R773</f>
      </c>
      <c r="Q773">
        <f>0+I774+I778+I782+I786+I790+I794+I798+I802</f>
      </c>
      <c r="R773">
        <f>0+O774+O778+O782+O786+O790+O794+O798+O802</f>
      </c>
    </row>
    <row r="774" spans="1:16" ht="25.5">
      <c r="A774" s="25" t="s">
        <v>43</v>
      </c>
      <c r="B774" s="29" t="s">
        <v>1041</v>
      </c>
      <c r="C774" s="29" t="s">
        <v>1042</v>
      </c>
      <c r="D774" s="25" t="s">
        <v>45</v>
      </c>
      <c r="E774" s="30" t="s">
        <v>1043</v>
      </c>
      <c r="F774" s="31" t="s">
        <v>76</v>
      </c>
      <c r="G774" s="32">
        <v>76.5</v>
      </c>
      <c r="H774" s="33">
        <v>0</v>
      </c>
      <c r="I774" s="34">
        <f>ROUND(ROUND(H774,2)*ROUND(G774,3),2)</f>
      </c>
      <c r="O774">
        <f>(I774*21)/100</f>
      </c>
      <c r="P774" t="s">
        <v>22</v>
      </c>
    </row>
    <row r="775" spans="1:5" ht="12.75">
      <c r="A775" s="35" t="s">
        <v>48</v>
      </c>
      <c r="E775" s="36" t="s">
        <v>45</v>
      </c>
    </row>
    <row r="776" spans="1:5" ht="12.75">
      <c r="A776" s="37" t="s">
        <v>49</v>
      </c>
      <c r="E776" s="38" t="s">
        <v>45</v>
      </c>
    </row>
    <row r="777" spans="1:5" ht="12.75">
      <c r="A777" t="s">
        <v>50</v>
      </c>
      <c r="E777" s="36" t="s">
        <v>45</v>
      </c>
    </row>
    <row r="778" spans="1:16" ht="25.5">
      <c r="A778" s="25" t="s">
        <v>43</v>
      </c>
      <c r="B778" s="29" t="s">
        <v>1044</v>
      </c>
      <c r="C778" s="29" t="s">
        <v>1045</v>
      </c>
      <c r="D778" s="25" t="s">
        <v>45</v>
      </c>
      <c r="E778" s="30" t="s">
        <v>1046</v>
      </c>
      <c r="F778" s="31" t="s">
        <v>76</v>
      </c>
      <c r="G778" s="32">
        <v>52</v>
      </c>
      <c r="H778" s="33">
        <v>0</v>
      </c>
      <c r="I778" s="34">
        <f>ROUND(ROUND(H778,2)*ROUND(G778,3),2)</f>
      </c>
      <c r="O778">
        <f>(I778*21)/100</f>
      </c>
      <c r="P778" t="s">
        <v>22</v>
      </c>
    </row>
    <row r="779" spans="1:5" ht="12.75">
      <c r="A779" s="35" t="s">
        <v>48</v>
      </c>
      <c r="E779" s="36" t="s">
        <v>45</v>
      </c>
    </row>
    <row r="780" spans="1:5" ht="12.75">
      <c r="A780" s="37" t="s">
        <v>49</v>
      </c>
      <c r="E780" s="38" t="s">
        <v>45</v>
      </c>
    </row>
    <row r="781" spans="1:5" ht="12.75">
      <c r="A781" t="s">
        <v>50</v>
      </c>
      <c r="E781" s="36" t="s">
        <v>45</v>
      </c>
    </row>
    <row r="782" spans="1:16" ht="25.5">
      <c r="A782" s="25" t="s">
        <v>43</v>
      </c>
      <c r="B782" s="29" t="s">
        <v>1047</v>
      </c>
      <c r="C782" s="29" t="s">
        <v>1048</v>
      </c>
      <c r="D782" s="25" t="s">
        <v>45</v>
      </c>
      <c r="E782" s="30" t="s">
        <v>1049</v>
      </c>
      <c r="F782" s="31" t="s">
        <v>76</v>
      </c>
      <c r="G782" s="32">
        <v>25.3</v>
      </c>
      <c r="H782" s="33">
        <v>0</v>
      </c>
      <c r="I782" s="34">
        <f>ROUND(ROUND(H782,2)*ROUND(G782,3),2)</f>
      </c>
      <c r="O782">
        <f>(I782*21)/100</f>
      </c>
      <c r="P782" t="s">
        <v>22</v>
      </c>
    </row>
    <row r="783" spans="1:5" ht="12.75">
      <c r="A783" s="35" t="s">
        <v>48</v>
      </c>
      <c r="E783" s="36" t="s">
        <v>45</v>
      </c>
    </row>
    <row r="784" spans="1:5" ht="12.75">
      <c r="A784" s="37" t="s">
        <v>49</v>
      </c>
      <c r="E784" s="38" t="s">
        <v>45</v>
      </c>
    </row>
    <row r="785" spans="1:5" ht="12.75">
      <c r="A785" t="s">
        <v>50</v>
      </c>
      <c r="E785" s="36" t="s">
        <v>45</v>
      </c>
    </row>
    <row r="786" spans="1:16" ht="25.5">
      <c r="A786" s="25" t="s">
        <v>43</v>
      </c>
      <c r="B786" s="29" t="s">
        <v>1050</v>
      </c>
      <c r="C786" s="29" t="s">
        <v>1051</v>
      </c>
      <c r="D786" s="25" t="s">
        <v>45</v>
      </c>
      <c r="E786" s="30" t="s">
        <v>1052</v>
      </c>
      <c r="F786" s="31" t="s">
        <v>76</v>
      </c>
      <c r="G786" s="32">
        <v>18</v>
      </c>
      <c r="H786" s="33">
        <v>0</v>
      </c>
      <c r="I786" s="34">
        <f>ROUND(ROUND(H786,2)*ROUND(G786,3),2)</f>
      </c>
      <c r="O786">
        <f>(I786*21)/100</f>
      </c>
      <c r="P786" t="s">
        <v>22</v>
      </c>
    </row>
    <row r="787" spans="1:5" ht="12.75">
      <c r="A787" s="35" t="s">
        <v>48</v>
      </c>
      <c r="E787" s="36" t="s">
        <v>45</v>
      </c>
    </row>
    <row r="788" spans="1:5" ht="12.75">
      <c r="A788" s="37" t="s">
        <v>49</v>
      </c>
      <c r="E788" s="38" t="s">
        <v>45</v>
      </c>
    </row>
    <row r="789" spans="1:5" ht="12.75">
      <c r="A789" t="s">
        <v>50</v>
      </c>
      <c r="E789" s="36" t="s">
        <v>45</v>
      </c>
    </row>
    <row r="790" spans="1:16" ht="25.5">
      <c r="A790" s="25" t="s">
        <v>43</v>
      </c>
      <c r="B790" s="29" t="s">
        <v>1053</v>
      </c>
      <c r="C790" s="29" t="s">
        <v>1051</v>
      </c>
      <c r="D790" s="25" t="s">
        <v>14</v>
      </c>
      <c r="E790" s="30" t="s">
        <v>1054</v>
      </c>
      <c r="F790" s="31" t="s">
        <v>76</v>
      </c>
      <c r="G790" s="32">
        <v>5.7</v>
      </c>
      <c r="H790" s="33">
        <v>0</v>
      </c>
      <c r="I790" s="34">
        <f>ROUND(ROUND(H790,2)*ROUND(G790,3),2)</f>
      </c>
      <c r="O790">
        <f>(I790*21)/100</f>
      </c>
      <c r="P790" t="s">
        <v>22</v>
      </c>
    </row>
    <row r="791" spans="1:5" ht="12.75">
      <c r="A791" s="35" t="s">
        <v>48</v>
      </c>
      <c r="E791" s="36" t="s">
        <v>45</v>
      </c>
    </row>
    <row r="792" spans="1:5" ht="12.75">
      <c r="A792" s="37" t="s">
        <v>49</v>
      </c>
      <c r="E792" s="38" t="s">
        <v>45</v>
      </c>
    </row>
    <row r="793" spans="1:5" ht="12.75">
      <c r="A793" t="s">
        <v>50</v>
      </c>
      <c r="E793" s="36" t="s">
        <v>45</v>
      </c>
    </row>
    <row r="794" spans="1:16" ht="25.5">
      <c r="A794" s="25" t="s">
        <v>43</v>
      </c>
      <c r="B794" s="29" t="s">
        <v>1055</v>
      </c>
      <c r="C794" s="29" t="s">
        <v>1056</v>
      </c>
      <c r="D794" s="25" t="s">
        <v>45</v>
      </c>
      <c r="E794" s="30" t="s">
        <v>1057</v>
      </c>
      <c r="F794" s="31" t="s">
        <v>76</v>
      </c>
      <c r="G794" s="32">
        <v>9</v>
      </c>
      <c r="H794" s="33">
        <v>0</v>
      </c>
      <c r="I794" s="34">
        <f>ROUND(ROUND(H794,2)*ROUND(G794,3),2)</f>
      </c>
      <c r="O794">
        <f>(I794*21)/100</f>
      </c>
      <c r="P794" t="s">
        <v>22</v>
      </c>
    </row>
    <row r="795" spans="1:5" ht="12.75">
      <c r="A795" s="35" t="s">
        <v>48</v>
      </c>
      <c r="E795" s="36" t="s">
        <v>45</v>
      </c>
    </row>
    <row r="796" spans="1:5" ht="12.75">
      <c r="A796" s="37" t="s">
        <v>49</v>
      </c>
      <c r="E796" s="38" t="s">
        <v>45</v>
      </c>
    </row>
    <row r="797" spans="1:5" ht="12.75">
      <c r="A797" t="s">
        <v>50</v>
      </c>
      <c r="E797" s="36" t="s">
        <v>45</v>
      </c>
    </row>
    <row r="798" spans="1:16" ht="25.5">
      <c r="A798" s="25" t="s">
        <v>43</v>
      </c>
      <c r="B798" s="29" t="s">
        <v>1058</v>
      </c>
      <c r="C798" s="29" t="s">
        <v>1059</v>
      </c>
      <c r="D798" s="25" t="s">
        <v>45</v>
      </c>
      <c r="E798" s="30" t="s">
        <v>1060</v>
      </c>
      <c r="F798" s="31" t="s">
        <v>76</v>
      </c>
      <c r="G798" s="32">
        <v>10.5</v>
      </c>
      <c r="H798" s="33">
        <v>0</v>
      </c>
      <c r="I798" s="34">
        <f>ROUND(ROUND(H798,2)*ROUND(G798,3),2)</f>
      </c>
      <c r="O798">
        <f>(I798*21)/100</f>
      </c>
      <c r="P798" t="s">
        <v>22</v>
      </c>
    </row>
    <row r="799" spans="1:5" ht="12.75">
      <c r="A799" s="35" t="s">
        <v>48</v>
      </c>
      <c r="E799" s="36" t="s">
        <v>45</v>
      </c>
    </row>
    <row r="800" spans="1:5" ht="12.75">
      <c r="A800" s="37" t="s">
        <v>49</v>
      </c>
      <c r="E800" s="38" t="s">
        <v>45</v>
      </c>
    </row>
    <row r="801" spans="1:5" ht="12.75">
      <c r="A801" t="s">
        <v>50</v>
      </c>
      <c r="E801" s="36" t="s">
        <v>45</v>
      </c>
    </row>
    <row r="802" spans="1:16" ht="12.75">
      <c r="A802" s="25" t="s">
        <v>43</v>
      </c>
      <c r="B802" s="29" t="s">
        <v>1061</v>
      </c>
      <c r="C802" s="29" t="s">
        <v>1062</v>
      </c>
      <c r="D802" s="25" t="s">
        <v>45</v>
      </c>
      <c r="E802" s="30" t="s">
        <v>1063</v>
      </c>
      <c r="F802" s="31" t="s">
        <v>835</v>
      </c>
      <c r="G802" s="32">
        <v>0</v>
      </c>
      <c r="H802" s="33">
        <v>0</v>
      </c>
      <c r="I802" s="34">
        <f>ROUND(ROUND(H802,2)*ROUND(G802,3),2)</f>
      </c>
      <c r="O802">
        <f>(I802*21)/100</f>
      </c>
      <c r="P802" t="s">
        <v>22</v>
      </c>
    </row>
    <row r="803" spans="1:5" ht="12.75">
      <c r="A803" s="35" t="s">
        <v>48</v>
      </c>
      <c r="E803" s="36" t="s">
        <v>45</v>
      </c>
    </row>
    <row r="804" spans="1:5" ht="12.75">
      <c r="A804" s="37" t="s">
        <v>49</v>
      </c>
      <c r="E804" s="38" t="s">
        <v>45</v>
      </c>
    </row>
    <row r="805" spans="1:5" ht="12.75">
      <c r="A805" t="s">
        <v>50</v>
      </c>
      <c r="E805" s="36" t="s">
        <v>45</v>
      </c>
    </row>
    <row r="806" spans="1:18" ht="12.75" customHeight="1">
      <c r="A806" s="6" t="s">
        <v>41</v>
      </c>
      <c r="B806" s="6"/>
      <c r="C806" s="40" t="s">
        <v>1064</v>
      </c>
      <c r="D806" s="6"/>
      <c r="E806" s="27" t="s">
        <v>1065</v>
      </c>
      <c r="F806" s="6"/>
      <c r="G806" s="6"/>
      <c r="H806" s="6"/>
      <c r="I806" s="41">
        <f>0+Q806</f>
      </c>
      <c r="O806">
        <f>0+R806</f>
      </c>
      <c r="Q806">
        <f>0+I807+I811+I815+I819+I823+I827+I831+I835+I839+I843+I847+I851+I855+I859+I863+I867+I871+I875+I879+I883+I887+I891+I895+I899+I903+I907+I911</f>
      </c>
      <c r="R806">
        <f>0+O807+O811+O815+O819+O823+O827+O831+O835+O839+O843+O847+O851+O855+O859+O863+O867+O871+O875+O879+O883+O887+O891+O895+O899+O903+O907+O911</f>
      </c>
    </row>
    <row r="807" spans="1:16" ht="25.5">
      <c r="A807" s="25" t="s">
        <v>43</v>
      </c>
      <c r="B807" s="29" t="s">
        <v>1066</v>
      </c>
      <c r="C807" s="29" t="s">
        <v>1067</v>
      </c>
      <c r="D807" s="25" t="s">
        <v>45</v>
      </c>
      <c r="E807" s="30" t="s">
        <v>1068</v>
      </c>
      <c r="F807" s="31" t="s">
        <v>61</v>
      </c>
      <c r="G807" s="32">
        <v>6</v>
      </c>
      <c r="H807" s="33">
        <v>0</v>
      </c>
      <c r="I807" s="34">
        <f>ROUND(ROUND(H807,2)*ROUND(G807,3),2)</f>
      </c>
      <c r="O807">
        <f>(I807*21)/100</f>
      </c>
      <c r="P807" t="s">
        <v>22</v>
      </c>
    </row>
    <row r="808" spans="1:5" ht="12.75">
      <c r="A808" s="35" t="s">
        <v>48</v>
      </c>
      <c r="E808" s="36" t="s">
        <v>45</v>
      </c>
    </row>
    <row r="809" spans="1:5" ht="12.75">
      <c r="A809" s="37" t="s">
        <v>49</v>
      </c>
      <c r="E809" s="38" t="s">
        <v>45</v>
      </c>
    </row>
    <row r="810" spans="1:5" ht="12.75">
      <c r="A810" t="s">
        <v>50</v>
      </c>
      <c r="E810" s="36" t="s">
        <v>45</v>
      </c>
    </row>
    <row r="811" spans="1:16" ht="25.5">
      <c r="A811" s="25" t="s">
        <v>43</v>
      </c>
      <c r="B811" s="29" t="s">
        <v>1069</v>
      </c>
      <c r="C811" s="29" t="s">
        <v>1070</v>
      </c>
      <c r="D811" s="25" t="s">
        <v>45</v>
      </c>
      <c r="E811" s="30" t="s">
        <v>1071</v>
      </c>
      <c r="F811" s="31" t="s">
        <v>61</v>
      </c>
      <c r="G811" s="32">
        <v>3</v>
      </c>
      <c r="H811" s="33">
        <v>0</v>
      </c>
      <c r="I811" s="34">
        <f>ROUND(ROUND(H811,2)*ROUND(G811,3),2)</f>
      </c>
      <c r="O811">
        <f>(I811*21)/100</f>
      </c>
      <c r="P811" t="s">
        <v>22</v>
      </c>
    </row>
    <row r="812" spans="1:5" ht="12.75">
      <c r="A812" s="35" t="s">
        <v>48</v>
      </c>
      <c r="E812" s="36" t="s">
        <v>45</v>
      </c>
    </row>
    <row r="813" spans="1:5" ht="12.75">
      <c r="A813" s="37" t="s">
        <v>49</v>
      </c>
      <c r="E813" s="38" t="s">
        <v>45</v>
      </c>
    </row>
    <row r="814" spans="1:5" ht="12.75">
      <c r="A814" t="s">
        <v>50</v>
      </c>
      <c r="E814" s="36" t="s">
        <v>45</v>
      </c>
    </row>
    <row r="815" spans="1:16" ht="25.5">
      <c r="A815" s="25" t="s">
        <v>43</v>
      </c>
      <c r="B815" s="29" t="s">
        <v>1072</v>
      </c>
      <c r="C815" s="29" t="s">
        <v>1073</v>
      </c>
      <c r="D815" s="25" t="s">
        <v>45</v>
      </c>
      <c r="E815" s="30" t="s">
        <v>1074</v>
      </c>
      <c r="F815" s="31" t="s">
        <v>61</v>
      </c>
      <c r="G815" s="32">
        <v>1</v>
      </c>
      <c r="H815" s="33">
        <v>0</v>
      </c>
      <c r="I815" s="34">
        <f>ROUND(ROUND(H815,2)*ROUND(G815,3),2)</f>
      </c>
      <c r="O815">
        <f>(I815*21)/100</f>
      </c>
      <c r="P815" t="s">
        <v>22</v>
      </c>
    </row>
    <row r="816" spans="1:5" ht="12.75">
      <c r="A816" s="35" t="s">
        <v>48</v>
      </c>
      <c r="E816" s="36" t="s">
        <v>45</v>
      </c>
    </row>
    <row r="817" spans="1:5" ht="12.75">
      <c r="A817" s="37" t="s">
        <v>49</v>
      </c>
      <c r="E817" s="38" t="s">
        <v>45</v>
      </c>
    </row>
    <row r="818" spans="1:5" ht="12.75">
      <c r="A818" t="s">
        <v>50</v>
      </c>
      <c r="E818" s="36" t="s">
        <v>45</v>
      </c>
    </row>
    <row r="819" spans="1:16" ht="25.5">
      <c r="A819" s="25" t="s">
        <v>43</v>
      </c>
      <c r="B819" s="29" t="s">
        <v>1075</v>
      </c>
      <c r="C819" s="29" t="s">
        <v>1076</v>
      </c>
      <c r="D819" s="25" t="s">
        <v>45</v>
      </c>
      <c r="E819" s="30" t="s">
        <v>1077</v>
      </c>
      <c r="F819" s="31" t="s">
        <v>61</v>
      </c>
      <c r="G819" s="32">
        <v>2</v>
      </c>
      <c r="H819" s="33">
        <v>0</v>
      </c>
      <c r="I819" s="34">
        <f>ROUND(ROUND(H819,2)*ROUND(G819,3),2)</f>
      </c>
      <c r="O819">
        <f>(I819*21)/100</f>
      </c>
      <c r="P819" t="s">
        <v>22</v>
      </c>
    </row>
    <row r="820" spans="1:5" ht="12.75">
      <c r="A820" s="35" t="s">
        <v>48</v>
      </c>
      <c r="E820" s="36" t="s">
        <v>45</v>
      </c>
    </row>
    <row r="821" spans="1:5" ht="12.75">
      <c r="A821" s="37" t="s">
        <v>49</v>
      </c>
      <c r="E821" s="38" t="s">
        <v>45</v>
      </c>
    </row>
    <row r="822" spans="1:5" ht="12.75">
      <c r="A822" t="s">
        <v>50</v>
      </c>
      <c r="E822" s="36" t="s">
        <v>45</v>
      </c>
    </row>
    <row r="823" spans="1:16" ht="25.5">
      <c r="A823" s="25" t="s">
        <v>43</v>
      </c>
      <c r="B823" s="29" t="s">
        <v>1078</v>
      </c>
      <c r="C823" s="29" t="s">
        <v>1079</v>
      </c>
      <c r="D823" s="25" t="s">
        <v>45</v>
      </c>
      <c r="E823" s="30" t="s">
        <v>1080</v>
      </c>
      <c r="F823" s="31" t="s">
        <v>61</v>
      </c>
      <c r="G823" s="32">
        <v>1</v>
      </c>
      <c r="H823" s="33">
        <v>0</v>
      </c>
      <c r="I823" s="34">
        <f>ROUND(ROUND(H823,2)*ROUND(G823,3),2)</f>
      </c>
      <c r="O823">
        <f>(I823*21)/100</f>
      </c>
      <c r="P823" t="s">
        <v>22</v>
      </c>
    </row>
    <row r="824" spans="1:5" ht="12.75">
      <c r="A824" s="35" t="s">
        <v>48</v>
      </c>
      <c r="E824" s="36" t="s">
        <v>45</v>
      </c>
    </row>
    <row r="825" spans="1:5" ht="12.75">
      <c r="A825" s="37" t="s">
        <v>49</v>
      </c>
      <c r="E825" s="38" t="s">
        <v>45</v>
      </c>
    </row>
    <row r="826" spans="1:5" ht="12.75">
      <c r="A826" t="s">
        <v>50</v>
      </c>
      <c r="E826" s="36" t="s">
        <v>45</v>
      </c>
    </row>
    <row r="827" spans="1:16" ht="25.5">
      <c r="A827" s="25" t="s">
        <v>43</v>
      </c>
      <c r="B827" s="29" t="s">
        <v>1081</v>
      </c>
      <c r="C827" s="29" t="s">
        <v>1082</v>
      </c>
      <c r="D827" s="25" t="s">
        <v>45</v>
      </c>
      <c r="E827" s="30" t="s">
        <v>1083</v>
      </c>
      <c r="F827" s="31" t="s">
        <v>61</v>
      </c>
      <c r="G827" s="32">
        <v>1</v>
      </c>
      <c r="H827" s="33">
        <v>0</v>
      </c>
      <c r="I827" s="34">
        <f>ROUND(ROUND(H827,2)*ROUND(G827,3),2)</f>
      </c>
      <c r="O827">
        <f>(I827*21)/100</f>
      </c>
      <c r="P827" t="s">
        <v>22</v>
      </c>
    </row>
    <row r="828" spans="1:5" ht="12.75">
      <c r="A828" s="35" t="s">
        <v>48</v>
      </c>
      <c r="E828" s="36" t="s">
        <v>45</v>
      </c>
    </row>
    <row r="829" spans="1:5" ht="12.75">
      <c r="A829" s="37" t="s">
        <v>49</v>
      </c>
      <c r="E829" s="38" t="s">
        <v>45</v>
      </c>
    </row>
    <row r="830" spans="1:5" ht="12.75">
      <c r="A830" t="s">
        <v>50</v>
      </c>
      <c r="E830" s="36" t="s">
        <v>45</v>
      </c>
    </row>
    <row r="831" spans="1:16" ht="25.5">
      <c r="A831" s="25" t="s">
        <v>43</v>
      </c>
      <c r="B831" s="29" t="s">
        <v>1084</v>
      </c>
      <c r="C831" s="29" t="s">
        <v>1085</v>
      </c>
      <c r="D831" s="25" t="s">
        <v>45</v>
      </c>
      <c r="E831" s="30" t="s">
        <v>1086</v>
      </c>
      <c r="F831" s="31" t="s">
        <v>61</v>
      </c>
      <c r="G831" s="32">
        <v>8</v>
      </c>
      <c r="H831" s="33">
        <v>0</v>
      </c>
      <c r="I831" s="34">
        <f>ROUND(ROUND(H831,2)*ROUND(G831,3),2)</f>
      </c>
      <c r="O831">
        <f>(I831*21)/100</f>
      </c>
      <c r="P831" t="s">
        <v>22</v>
      </c>
    </row>
    <row r="832" spans="1:5" ht="12.75">
      <c r="A832" s="35" t="s">
        <v>48</v>
      </c>
      <c r="E832" s="36" t="s">
        <v>45</v>
      </c>
    </row>
    <row r="833" spans="1:5" ht="12.75">
      <c r="A833" s="37" t="s">
        <v>49</v>
      </c>
      <c r="E833" s="38" t="s">
        <v>45</v>
      </c>
    </row>
    <row r="834" spans="1:5" ht="12.75">
      <c r="A834" t="s">
        <v>50</v>
      </c>
      <c r="E834" s="36" t="s">
        <v>45</v>
      </c>
    </row>
    <row r="835" spans="1:16" ht="25.5">
      <c r="A835" s="25" t="s">
        <v>43</v>
      </c>
      <c r="B835" s="29" t="s">
        <v>1087</v>
      </c>
      <c r="C835" s="29" t="s">
        <v>1088</v>
      </c>
      <c r="D835" s="25" t="s">
        <v>45</v>
      </c>
      <c r="E835" s="30" t="s">
        <v>1089</v>
      </c>
      <c r="F835" s="31" t="s">
        <v>61</v>
      </c>
      <c r="G835" s="32">
        <v>3</v>
      </c>
      <c r="H835" s="33">
        <v>0</v>
      </c>
      <c r="I835" s="34">
        <f>ROUND(ROUND(H835,2)*ROUND(G835,3),2)</f>
      </c>
      <c r="O835">
        <f>(I835*21)/100</f>
      </c>
      <c r="P835" t="s">
        <v>22</v>
      </c>
    </row>
    <row r="836" spans="1:5" ht="12.75">
      <c r="A836" s="35" t="s">
        <v>48</v>
      </c>
      <c r="E836" s="36" t="s">
        <v>45</v>
      </c>
    </row>
    <row r="837" spans="1:5" ht="12.75">
      <c r="A837" s="37" t="s">
        <v>49</v>
      </c>
      <c r="E837" s="38" t="s">
        <v>45</v>
      </c>
    </row>
    <row r="838" spans="1:5" ht="12.75">
      <c r="A838" t="s">
        <v>50</v>
      </c>
      <c r="E838" s="36" t="s">
        <v>45</v>
      </c>
    </row>
    <row r="839" spans="1:16" ht="25.5">
      <c r="A839" s="25" t="s">
        <v>43</v>
      </c>
      <c r="B839" s="29" t="s">
        <v>1090</v>
      </c>
      <c r="C839" s="29" t="s">
        <v>1091</v>
      </c>
      <c r="D839" s="25" t="s">
        <v>45</v>
      </c>
      <c r="E839" s="30" t="s">
        <v>1092</v>
      </c>
      <c r="F839" s="31" t="s">
        <v>61</v>
      </c>
      <c r="G839" s="32">
        <v>1</v>
      </c>
      <c r="H839" s="33">
        <v>0</v>
      </c>
      <c r="I839" s="34">
        <f>ROUND(ROUND(H839,2)*ROUND(G839,3),2)</f>
      </c>
      <c r="O839">
        <f>(I839*21)/100</f>
      </c>
      <c r="P839" t="s">
        <v>22</v>
      </c>
    </row>
    <row r="840" spans="1:5" ht="12.75">
      <c r="A840" s="35" t="s">
        <v>48</v>
      </c>
      <c r="E840" s="36" t="s">
        <v>45</v>
      </c>
    </row>
    <row r="841" spans="1:5" ht="12.75">
      <c r="A841" s="37" t="s">
        <v>49</v>
      </c>
      <c r="E841" s="38" t="s">
        <v>45</v>
      </c>
    </row>
    <row r="842" spans="1:5" ht="12.75">
      <c r="A842" t="s">
        <v>50</v>
      </c>
      <c r="E842" s="36" t="s">
        <v>45</v>
      </c>
    </row>
    <row r="843" spans="1:16" ht="25.5">
      <c r="A843" s="25" t="s">
        <v>43</v>
      </c>
      <c r="B843" s="29" t="s">
        <v>1093</v>
      </c>
      <c r="C843" s="29" t="s">
        <v>1094</v>
      </c>
      <c r="D843" s="25" t="s">
        <v>45</v>
      </c>
      <c r="E843" s="30" t="s">
        <v>1095</v>
      </c>
      <c r="F843" s="31" t="s">
        <v>61</v>
      </c>
      <c r="G843" s="32">
        <v>1</v>
      </c>
      <c r="H843" s="33">
        <v>0</v>
      </c>
      <c r="I843" s="34">
        <f>ROUND(ROUND(H843,2)*ROUND(G843,3),2)</f>
      </c>
      <c r="O843">
        <f>(I843*21)/100</f>
      </c>
      <c r="P843" t="s">
        <v>22</v>
      </c>
    </row>
    <row r="844" spans="1:5" ht="12.75">
      <c r="A844" s="35" t="s">
        <v>48</v>
      </c>
      <c r="E844" s="36" t="s">
        <v>45</v>
      </c>
    </row>
    <row r="845" spans="1:5" ht="12.75">
      <c r="A845" s="37" t="s">
        <v>49</v>
      </c>
      <c r="E845" s="38" t="s">
        <v>45</v>
      </c>
    </row>
    <row r="846" spans="1:5" ht="12.75">
      <c r="A846" t="s">
        <v>50</v>
      </c>
      <c r="E846" s="36" t="s">
        <v>45</v>
      </c>
    </row>
    <row r="847" spans="1:16" ht="25.5">
      <c r="A847" s="25" t="s">
        <v>43</v>
      </c>
      <c r="B847" s="29" t="s">
        <v>1096</v>
      </c>
      <c r="C847" s="29" t="s">
        <v>1097</v>
      </c>
      <c r="D847" s="25" t="s">
        <v>45</v>
      </c>
      <c r="E847" s="30" t="s">
        <v>1098</v>
      </c>
      <c r="F847" s="31" t="s">
        <v>61</v>
      </c>
      <c r="G847" s="32">
        <v>2</v>
      </c>
      <c r="H847" s="33">
        <v>0</v>
      </c>
      <c r="I847" s="34">
        <f>ROUND(ROUND(H847,2)*ROUND(G847,3),2)</f>
      </c>
      <c r="O847">
        <f>(I847*21)/100</f>
      </c>
      <c r="P847" t="s">
        <v>22</v>
      </c>
    </row>
    <row r="848" spans="1:5" ht="12.75">
      <c r="A848" s="35" t="s">
        <v>48</v>
      </c>
      <c r="E848" s="36" t="s">
        <v>45</v>
      </c>
    </row>
    <row r="849" spans="1:5" ht="12.75">
      <c r="A849" s="37" t="s">
        <v>49</v>
      </c>
      <c r="E849" s="38" t="s">
        <v>45</v>
      </c>
    </row>
    <row r="850" spans="1:5" ht="12.75">
      <c r="A850" t="s">
        <v>50</v>
      </c>
      <c r="E850" s="36" t="s">
        <v>45</v>
      </c>
    </row>
    <row r="851" spans="1:16" ht="25.5">
      <c r="A851" s="25" t="s">
        <v>43</v>
      </c>
      <c r="B851" s="29" t="s">
        <v>1099</v>
      </c>
      <c r="C851" s="29" t="s">
        <v>1100</v>
      </c>
      <c r="D851" s="25" t="s">
        <v>45</v>
      </c>
      <c r="E851" s="30" t="s">
        <v>1101</v>
      </c>
      <c r="F851" s="31" t="s">
        <v>61</v>
      </c>
      <c r="G851" s="32">
        <v>1</v>
      </c>
      <c r="H851" s="33">
        <v>0</v>
      </c>
      <c r="I851" s="34">
        <f>ROUND(ROUND(H851,2)*ROUND(G851,3),2)</f>
      </c>
      <c r="O851">
        <f>(I851*21)/100</f>
      </c>
      <c r="P851" t="s">
        <v>22</v>
      </c>
    </row>
    <row r="852" spans="1:5" ht="12.75">
      <c r="A852" s="35" t="s">
        <v>48</v>
      </c>
      <c r="E852" s="36" t="s">
        <v>45</v>
      </c>
    </row>
    <row r="853" spans="1:5" ht="12.75">
      <c r="A853" s="37" t="s">
        <v>49</v>
      </c>
      <c r="E853" s="38" t="s">
        <v>45</v>
      </c>
    </row>
    <row r="854" spans="1:5" ht="12.75">
      <c r="A854" t="s">
        <v>50</v>
      </c>
      <c r="E854" s="36" t="s">
        <v>45</v>
      </c>
    </row>
    <row r="855" spans="1:16" ht="25.5">
      <c r="A855" s="25" t="s">
        <v>43</v>
      </c>
      <c r="B855" s="29" t="s">
        <v>1102</v>
      </c>
      <c r="C855" s="29" t="s">
        <v>1103</v>
      </c>
      <c r="D855" s="25" t="s">
        <v>45</v>
      </c>
      <c r="E855" s="30" t="s">
        <v>1104</v>
      </c>
      <c r="F855" s="31" t="s">
        <v>61</v>
      </c>
      <c r="G855" s="32">
        <v>12</v>
      </c>
      <c r="H855" s="33">
        <v>0</v>
      </c>
      <c r="I855" s="34">
        <f>ROUND(ROUND(H855,2)*ROUND(G855,3),2)</f>
      </c>
      <c r="O855">
        <f>(I855*21)/100</f>
      </c>
      <c r="P855" t="s">
        <v>22</v>
      </c>
    </row>
    <row r="856" spans="1:5" ht="12.75">
      <c r="A856" s="35" t="s">
        <v>48</v>
      </c>
      <c r="E856" s="36" t="s">
        <v>45</v>
      </c>
    </row>
    <row r="857" spans="1:5" ht="12.75">
      <c r="A857" s="37" t="s">
        <v>49</v>
      </c>
      <c r="E857" s="38" t="s">
        <v>45</v>
      </c>
    </row>
    <row r="858" spans="1:5" ht="12.75">
      <c r="A858" t="s">
        <v>50</v>
      </c>
      <c r="E858" s="36" t="s">
        <v>45</v>
      </c>
    </row>
    <row r="859" spans="1:16" ht="25.5">
      <c r="A859" s="25" t="s">
        <v>43</v>
      </c>
      <c r="B859" s="29" t="s">
        <v>1105</v>
      </c>
      <c r="C859" s="29" t="s">
        <v>1106</v>
      </c>
      <c r="D859" s="25" t="s">
        <v>45</v>
      </c>
      <c r="E859" s="30" t="s">
        <v>1107</v>
      </c>
      <c r="F859" s="31" t="s">
        <v>61</v>
      </c>
      <c r="G859" s="32">
        <v>21</v>
      </c>
      <c r="H859" s="33">
        <v>0</v>
      </c>
      <c r="I859" s="34">
        <f>ROUND(ROUND(H859,2)*ROUND(G859,3),2)</f>
      </c>
      <c r="O859">
        <f>(I859*21)/100</f>
      </c>
      <c r="P859" t="s">
        <v>22</v>
      </c>
    </row>
    <row r="860" spans="1:5" ht="12.75">
      <c r="A860" s="35" t="s">
        <v>48</v>
      </c>
      <c r="E860" s="36" t="s">
        <v>45</v>
      </c>
    </row>
    <row r="861" spans="1:5" ht="12.75">
      <c r="A861" s="37" t="s">
        <v>49</v>
      </c>
      <c r="E861" s="38" t="s">
        <v>45</v>
      </c>
    </row>
    <row r="862" spans="1:5" ht="12.75">
      <c r="A862" t="s">
        <v>50</v>
      </c>
      <c r="E862" s="36" t="s">
        <v>45</v>
      </c>
    </row>
    <row r="863" spans="1:16" ht="25.5">
      <c r="A863" s="25" t="s">
        <v>43</v>
      </c>
      <c r="B863" s="29" t="s">
        <v>1108</v>
      </c>
      <c r="C863" s="29" t="s">
        <v>1109</v>
      </c>
      <c r="D863" s="25" t="s">
        <v>45</v>
      </c>
      <c r="E863" s="30" t="s">
        <v>1110</v>
      </c>
      <c r="F863" s="31" t="s">
        <v>61</v>
      </c>
      <c r="G863" s="32">
        <v>4</v>
      </c>
      <c r="H863" s="33">
        <v>0</v>
      </c>
      <c r="I863" s="34">
        <f>ROUND(ROUND(H863,2)*ROUND(G863,3),2)</f>
      </c>
      <c r="O863">
        <f>(I863*21)/100</f>
      </c>
      <c r="P863" t="s">
        <v>22</v>
      </c>
    </row>
    <row r="864" spans="1:5" ht="12.75">
      <c r="A864" s="35" t="s">
        <v>48</v>
      </c>
      <c r="E864" s="36" t="s">
        <v>45</v>
      </c>
    </row>
    <row r="865" spans="1:5" ht="12.75">
      <c r="A865" s="37" t="s">
        <v>49</v>
      </c>
      <c r="E865" s="38" t="s">
        <v>45</v>
      </c>
    </row>
    <row r="866" spans="1:5" ht="12.75">
      <c r="A866" t="s">
        <v>50</v>
      </c>
      <c r="E866" s="36" t="s">
        <v>45</v>
      </c>
    </row>
    <row r="867" spans="1:16" ht="25.5">
      <c r="A867" s="25" t="s">
        <v>43</v>
      </c>
      <c r="B867" s="29" t="s">
        <v>1111</v>
      </c>
      <c r="C867" s="29" t="s">
        <v>1112</v>
      </c>
      <c r="D867" s="25" t="s">
        <v>45</v>
      </c>
      <c r="E867" s="30" t="s">
        <v>1113</v>
      </c>
      <c r="F867" s="31" t="s">
        <v>61</v>
      </c>
      <c r="G867" s="32">
        <v>17</v>
      </c>
      <c r="H867" s="33">
        <v>0</v>
      </c>
      <c r="I867" s="34">
        <f>ROUND(ROUND(H867,2)*ROUND(G867,3),2)</f>
      </c>
      <c r="O867">
        <f>(I867*21)/100</f>
      </c>
      <c r="P867" t="s">
        <v>22</v>
      </c>
    </row>
    <row r="868" spans="1:5" ht="12.75">
      <c r="A868" s="35" t="s">
        <v>48</v>
      </c>
      <c r="E868" s="36" t="s">
        <v>45</v>
      </c>
    </row>
    <row r="869" spans="1:5" ht="12.75">
      <c r="A869" s="37" t="s">
        <v>49</v>
      </c>
      <c r="E869" s="38" t="s">
        <v>45</v>
      </c>
    </row>
    <row r="870" spans="1:5" ht="12.75">
      <c r="A870" t="s">
        <v>50</v>
      </c>
      <c r="E870" s="36" t="s">
        <v>45</v>
      </c>
    </row>
    <row r="871" spans="1:16" ht="25.5">
      <c r="A871" s="25" t="s">
        <v>43</v>
      </c>
      <c r="B871" s="29" t="s">
        <v>1114</v>
      </c>
      <c r="C871" s="29" t="s">
        <v>1115</v>
      </c>
      <c r="D871" s="25" t="s">
        <v>45</v>
      </c>
      <c r="E871" s="30" t="s">
        <v>1116</v>
      </c>
      <c r="F871" s="31" t="s">
        <v>61</v>
      </c>
      <c r="G871" s="32">
        <v>2</v>
      </c>
      <c r="H871" s="33">
        <v>0</v>
      </c>
      <c r="I871" s="34">
        <f>ROUND(ROUND(H871,2)*ROUND(G871,3),2)</f>
      </c>
      <c r="O871">
        <f>(I871*21)/100</f>
      </c>
      <c r="P871" t="s">
        <v>22</v>
      </c>
    </row>
    <row r="872" spans="1:5" ht="12.75">
      <c r="A872" s="35" t="s">
        <v>48</v>
      </c>
      <c r="E872" s="36" t="s">
        <v>45</v>
      </c>
    </row>
    <row r="873" spans="1:5" ht="12.75">
      <c r="A873" s="37" t="s">
        <v>49</v>
      </c>
      <c r="E873" s="38" t="s">
        <v>45</v>
      </c>
    </row>
    <row r="874" spans="1:5" ht="12.75">
      <c r="A874" t="s">
        <v>50</v>
      </c>
      <c r="E874" s="36" t="s">
        <v>45</v>
      </c>
    </row>
    <row r="875" spans="1:16" ht="25.5">
      <c r="A875" s="25" t="s">
        <v>43</v>
      </c>
      <c r="B875" s="29" t="s">
        <v>1117</v>
      </c>
      <c r="C875" s="29" t="s">
        <v>1118</v>
      </c>
      <c r="D875" s="25" t="s">
        <v>45</v>
      </c>
      <c r="E875" s="30" t="s">
        <v>1119</v>
      </c>
      <c r="F875" s="31" t="s">
        <v>61</v>
      </c>
      <c r="G875" s="32">
        <v>1</v>
      </c>
      <c r="H875" s="33">
        <v>0</v>
      </c>
      <c r="I875" s="34">
        <f>ROUND(ROUND(H875,2)*ROUND(G875,3),2)</f>
      </c>
      <c r="O875">
        <f>(I875*21)/100</f>
      </c>
      <c r="P875" t="s">
        <v>22</v>
      </c>
    </row>
    <row r="876" spans="1:5" ht="12.75">
      <c r="A876" s="35" t="s">
        <v>48</v>
      </c>
      <c r="E876" s="36" t="s">
        <v>45</v>
      </c>
    </row>
    <row r="877" spans="1:5" ht="12.75">
      <c r="A877" s="37" t="s">
        <v>49</v>
      </c>
      <c r="E877" s="38" t="s">
        <v>45</v>
      </c>
    </row>
    <row r="878" spans="1:5" ht="12.75">
      <c r="A878" t="s">
        <v>50</v>
      </c>
      <c r="E878" s="36" t="s">
        <v>45</v>
      </c>
    </row>
    <row r="879" spans="1:16" ht="25.5">
      <c r="A879" s="25" t="s">
        <v>43</v>
      </c>
      <c r="B879" s="29" t="s">
        <v>1120</v>
      </c>
      <c r="C879" s="29" t="s">
        <v>1121</v>
      </c>
      <c r="D879" s="25" t="s">
        <v>45</v>
      </c>
      <c r="E879" s="30" t="s">
        <v>1122</v>
      </c>
      <c r="F879" s="31" t="s">
        <v>61</v>
      </c>
      <c r="G879" s="32">
        <v>1</v>
      </c>
      <c r="H879" s="33">
        <v>0</v>
      </c>
      <c r="I879" s="34">
        <f>ROUND(ROUND(H879,2)*ROUND(G879,3),2)</f>
      </c>
      <c r="O879">
        <f>(I879*21)/100</f>
      </c>
      <c r="P879" t="s">
        <v>22</v>
      </c>
    </row>
    <row r="880" spans="1:5" ht="12.75">
      <c r="A880" s="35" t="s">
        <v>48</v>
      </c>
      <c r="E880" s="36" t="s">
        <v>45</v>
      </c>
    </row>
    <row r="881" spans="1:5" ht="12.75">
      <c r="A881" s="37" t="s">
        <v>49</v>
      </c>
      <c r="E881" s="38" t="s">
        <v>45</v>
      </c>
    </row>
    <row r="882" spans="1:5" ht="12.75">
      <c r="A882" t="s">
        <v>50</v>
      </c>
      <c r="E882" s="36" t="s">
        <v>45</v>
      </c>
    </row>
    <row r="883" spans="1:16" ht="25.5">
      <c r="A883" s="25" t="s">
        <v>43</v>
      </c>
      <c r="B883" s="29" t="s">
        <v>1123</v>
      </c>
      <c r="C883" s="29" t="s">
        <v>1124</v>
      </c>
      <c r="D883" s="25" t="s">
        <v>45</v>
      </c>
      <c r="E883" s="30" t="s">
        <v>1125</v>
      </c>
      <c r="F883" s="31" t="s">
        <v>61</v>
      </c>
      <c r="G883" s="32">
        <v>4</v>
      </c>
      <c r="H883" s="33">
        <v>0</v>
      </c>
      <c r="I883" s="34">
        <f>ROUND(ROUND(H883,2)*ROUND(G883,3),2)</f>
      </c>
      <c r="O883">
        <f>(I883*21)/100</f>
      </c>
      <c r="P883" t="s">
        <v>22</v>
      </c>
    </row>
    <row r="884" spans="1:5" ht="12.75">
      <c r="A884" s="35" t="s">
        <v>48</v>
      </c>
      <c r="E884" s="36" t="s">
        <v>45</v>
      </c>
    </row>
    <row r="885" spans="1:5" ht="12.75">
      <c r="A885" s="37" t="s">
        <v>49</v>
      </c>
      <c r="E885" s="38" t="s">
        <v>45</v>
      </c>
    </row>
    <row r="886" spans="1:5" ht="12.75">
      <c r="A886" t="s">
        <v>50</v>
      </c>
      <c r="E886" s="36" t="s">
        <v>45</v>
      </c>
    </row>
    <row r="887" spans="1:16" ht="25.5">
      <c r="A887" s="25" t="s">
        <v>43</v>
      </c>
      <c r="B887" s="29" t="s">
        <v>1126</v>
      </c>
      <c r="C887" s="29" t="s">
        <v>1127</v>
      </c>
      <c r="D887" s="25" t="s">
        <v>45</v>
      </c>
      <c r="E887" s="30" t="s">
        <v>1128</v>
      </c>
      <c r="F887" s="31" t="s">
        <v>61</v>
      </c>
      <c r="G887" s="32">
        <v>10</v>
      </c>
      <c r="H887" s="33">
        <v>0</v>
      </c>
      <c r="I887" s="34">
        <f>ROUND(ROUND(H887,2)*ROUND(G887,3),2)</f>
      </c>
      <c r="O887">
        <f>(I887*21)/100</f>
      </c>
      <c r="P887" t="s">
        <v>22</v>
      </c>
    </row>
    <row r="888" spans="1:5" ht="12.75">
      <c r="A888" s="35" t="s">
        <v>48</v>
      </c>
      <c r="E888" s="36" t="s">
        <v>45</v>
      </c>
    </row>
    <row r="889" spans="1:5" ht="12.75">
      <c r="A889" s="37" t="s">
        <v>49</v>
      </c>
      <c r="E889" s="38" t="s">
        <v>45</v>
      </c>
    </row>
    <row r="890" spans="1:5" ht="12.75">
      <c r="A890" t="s">
        <v>50</v>
      </c>
      <c r="E890" s="36" t="s">
        <v>45</v>
      </c>
    </row>
    <row r="891" spans="1:16" ht="25.5">
      <c r="A891" s="25" t="s">
        <v>43</v>
      </c>
      <c r="B891" s="29" t="s">
        <v>1129</v>
      </c>
      <c r="C891" s="29" t="s">
        <v>1130</v>
      </c>
      <c r="D891" s="25" t="s">
        <v>45</v>
      </c>
      <c r="E891" s="30" t="s">
        <v>1131</v>
      </c>
      <c r="F891" s="31" t="s">
        <v>61</v>
      </c>
      <c r="G891" s="32">
        <v>2</v>
      </c>
      <c r="H891" s="33">
        <v>0</v>
      </c>
      <c r="I891" s="34">
        <f>ROUND(ROUND(H891,2)*ROUND(G891,3),2)</f>
      </c>
      <c r="O891">
        <f>(I891*21)/100</f>
      </c>
      <c r="P891" t="s">
        <v>22</v>
      </c>
    </row>
    <row r="892" spans="1:5" ht="12.75">
      <c r="A892" s="35" t="s">
        <v>48</v>
      </c>
      <c r="E892" s="36" t="s">
        <v>45</v>
      </c>
    </row>
    <row r="893" spans="1:5" ht="12.75">
      <c r="A893" s="37" t="s">
        <v>49</v>
      </c>
      <c r="E893" s="38" t="s">
        <v>45</v>
      </c>
    </row>
    <row r="894" spans="1:5" ht="12.75">
      <c r="A894" t="s">
        <v>50</v>
      </c>
      <c r="E894" s="36" t="s">
        <v>45</v>
      </c>
    </row>
    <row r="895" spans="1:16" ht="25.5">
      <c r="A895" s="25" t="s">
        <v>43</v>
      </c>
      <c r="B895" s="29" t="s">
        <v>1132</v>
      </c>
      <c r="C895" s="29" t="s">
        <v>1133</v>
      </c>
      <c r="D895" s="25" t="s">
        <v>45</v>
      </c>
      <c r="E895" s="30" t="s">
        <v>1134</v>
      </c>
      <c r="F895" s="31" t="s">
        <v>61</v>
      </c>
      <c r="G895" s="32">
        <v>9</v>
      </c>
      <c r="H895" s="33">
        <v>0</v>
      </c>
      <c r="I895" s="34">
        <f>ROUND(ROUND(H895,2)*ROUND(G895,3),2)</f>
      </c>
      <c r="O895">
        <f>(I895*21)/100</f>
      </c>
      <c r="P895" t="s">
        <v>22</v>
      </c>
    </row>
    <row r="896" spans="1:5" ht="12.75">
      <c r="A896" s="35" t="s">
        <v>48</v>
      </c>
      <c r="E896" s="36" t="s">
        <v>45</v>
      </c>
    </row>
    <row r="897" spans="1:5" ht="12.75">
      <c r="A897" s="37" t="s">
        <v>49</v>
      </c>
      <c r="E897" s="38" t="s">
        <v>45</v>
      </c>
    </row>
    <row r="898" spans="1:5" ht="12.75">
      <c r="A898" t="s">
        <v>50</v>
      </c>
      <c r="E898" s="36" t="s">
        <v>45</v>
      </c>
    </row>
    <row r="899" spans="1:16" ht="25.5">
      <c r="A899" s="25" t="s">
        <v>43</v>
      </c>
      <c r="B899" s="29" t="s">
        <v>1135</v>
      </c>
      <c r="C899" s="29" t="s">
        <v>1136</v>
      </c>
      <c r="D899" s="25" t="s">
        <v>45</v>
      </c>
      <c r="E899" s="30" t="s">
        <v>1137</v>
      </c>
      <c r="F899" s="31" t="s">
        <v>61</v>
      </c>
      <c r="G899" s="32">
        <v>2</v>
      </c>
      <c r="H899" s="33">
        <v>0</v>
      </c>
      <c r="I899" s="34">
        <f>ROUND(ROUND(H899,2)*ROUND(G899,3),2)</f>
      </c>
      <c r="O899">
        <f>(I899*21)/100</f>
      </c>
      <c r="P899" t="s">
        <v>22</v>
      </c>
    </row>
    <row r="900" spans="1:5" ht="12.75">
      <c r="A900" s="35" t="s">
        <v>48</v>
      </c>
      <c r="E900" s="36" t="s">
        <v>45</v>
      </c>
    </row>
    <row r="901" spans="1:5" ht="12.75">
      <c r="A901" s="37" t="s">
        <v>49</v>
      </c>
      <c r="E901" s="38" t="s">
        <v>45</v>
      </c>
    </row>
    <row r="902" spans="1:5" ht="12.75">
      <c r="A902" t="s">
        <v>50</v>
      </c>
      <c r="E902" s="36" t="s">
        <v>45</v>
      </c>
    </row>
    <row r="903" spans="1:16" ht="25.5">
      <c r="A903" s="25" t="s">
        <v>43</v>
      </c>
      <c r="B903" s="29" t="s">
        <v>1138</v>
      </c>
      <c r="C903" s="29" t="s">
        <v>1139</v>
      </c>
      <c r="D903" s="25" t="s">
        <v>45</v>
      </c>
      <c r="E903" s="30" t="s">
        <v>1140</v>
      </c>
      <c r="F903" s="31" t="s">
        <v>61</v>
      </c>
      <c r="G903" s="32">
        <v>1</v>
      </c>
      <c r="H903" s="33">
        <v>0</v>
      </c>
      <c r="I903" s="34">
        <f>ROUND(ROUND(H903,2)*ROUND(G903,3),2)</f>
      </c>
      <c r="O903">
        <f>(I903*21)/100</f>
      </c>
      <c r="P903" t="s">
        <v>22</v>
      </c>
    </row>
    <row r="904" spans="1:5" ht="12.75">
      <c r="A904" s="35" t="s">
        <v>48</v>
      </c>
      <c r="E904" s="36" t="s">
        <v>45</v>
      </c>
    </row>
    <row r="905" spans="1:5" ht="12.75">
      <c r="A905" s="37" t="s">
        <v>49</v>
      </c>
      <c r="E905" s="38" t="s">
        <v>45</v>
      </c>
    </row>
    <row r="906" spans="1:5" ht="12.75">
      <c r="A906" t="s">
        <v>50</v>
      </c>
      <c r="E906" s="36" t="s">
        <v>45</v>
      </c>
    </row>
    <row r="907" spans="1:16" ht="25.5">
      <c r="A907" s="25" t="s">
        <v>43</v>
      </c>
      <c r="B907" s="29" t="s">
        <v>1141</v>
      </c>
      <c r="C907" s="29" t="s">
        <v>1142</v>
      </c>
      <c r="D907" s="25" t="s">
        <v>45</v>
      </c>
      <c r="E907" s="30" t="s">
        <v>1143</v>
      </c>
      <c r="F907" s="31" t="s">
        <v>61</v>
      </c>
      <c r="G907" s="32">
        <v>6</v>
      </c>
      <c r="H907" s="33">
        <v>0</v>
      </c>
      <c r="I907" s="34">
        <f>ROUND(ROUND(H907,2)*ROUND(G907,3),2)</f>
      </c>
      <c r="O907">
        <f>(I907*21)/100</f>
      </c>
      <c r="P907" t="s">
        <v>22</v>
      </c>
    </row>
    <row r="908" spans="1:5" ht="12.75">
      <c r="A908" s="35" t="s">
        <v>48</v>
      </c>
      <c r="E908" s="36" t="s">
        <v>45</v>
      </c>
    </row>
    <row r="909" spans="1:5" ht="12.75">
      <c r="A909" s="37" t="s">
        <v>49</v>
      </c>
      <c r="E909" s="38" t="s">
        <v>45</v>
      </c>
    </row>
    <row r="910" spans="1:5" ht="12.75">
      <c r="A910" t="s">
        <v>50</v>
      </c>
      <c r="E910" s="36" t="s">
        <v>45</v>
      </c>
    </row>
    <row r="911" spans="1:16" ht="12.75">
      <c r="A911" s="25" t="s">
        <v>43</v>
      </c>
      <c r="B911" s="29" t="s">
        <v>1144</v>
      </c>
      <c r="C911" s="29" t="s">
        <v>1145</v>
      </c>
      <c r="D911" s="25" t="s">
        <v>45</v>
      </c>
      <c r="E911" s="30" t="s">
        <v>1146</v>
      </c>
      <c r="F911" s="31" t="s">
        <v>835</v>
      </c>
      <c r="G911" s="32">
        <v>0</v>
      </c>
      <c r="H911" s="33">
        <v>0</v>
      </c>
      <c r="I911" s="34">
        <f>ROUND(ROUND(H911,2)*ROUND(G911,3),2)</f>
      </c>
      <c r="O911">
        <f>(I911*21)/100</f>
      </c>
      <c r="P911" t="s">
        <v>22</v>
      </c>
    </row>
    <row r="912" spans="1:5" ht="12.75">
      <c r="A912" s="35" t="s">
        <v>48</v>
      </c>
      <c r="E912" s="36" t="s">
        <v>45</v>
      </c>
    </row>
    <row r="913" spans="1:5" ht="12.75">
      <c r="A913" s="37" t="s">
        <v>49</v>
      </c>
      <c r="E913" s="38" t="s">
        <v>45</v>
      </c>
    </row>
    <row r="914" spans="1:5" ht="12.75">
      <c r="A914" t="s">
        <v>50</v>
      </c>
      <c r="E914" s="36" t="s">
        <v>45</v>
      </c>
    </row>
    <row r="915" spans="1:18" ht="12.75" customHeight="1">
      <c r="A915" s="6" t="s">
        <v>41</v>
      </c>
      <c r="B915" s="6"/>
      <c r="C915" s="40" t="s">
        <v>1147</v>
      </c>
      <c r="D915" s="6"/>
      <c r="E915" s="27" t="s">
        <v>1148</v>
      </c>
      <c r="F915" s="6"/>
      <c r="G915" s="6"/>
      <c r="H915" s="6"/>
      <c r="I915" s="41">
        <f>0+Q915</f>
      </c>
      <c r="O915">
        <f>0+R915</f>
      </c>
      <c r="Q915">
        <f>0+I916+I920+I924+I928+I932+I936+I940+I944+I948+I952+I956+I960+I964+I968+I972+I976+I980</f>
      </c>
      <c r="R915">
        <f>0+O916+O920+O924+O928+O932+O936+O940+O944+O948+O952+O956+O960+O964+O968+O972+O976+O980</f>
      </c>
    </row>
    <row r="916" spans="1:16" ht="12.75">
      <c r="A916" s="25" t="s">
        <v>43</v>
      </c>
      <c r="B916" s="29" t="s">
        <v>1149</v>
      </c>
      <c r="C916" s="29" t="s">
        <v>1150</v>
      </c>
      <c r="D916" s="25" t="s">
        <v>45</v>
      </c>
      <c r="E916" s="30" t="s">
        <v>1151</v>
      </c>
      <c r="F916" s="31" t="s">
        <v>190</v>
      </c>
      <c r="G916" s="32">
        <v>12.247</v>
      </c>
      <c r="H916" s="33">
        <v>0</v>
      </c>
      <c r="I916" s="34">
        <f>ROUND(ROUND(H916,2)*ROUND(G916,3),2)</f>
      </c>
      <c r="O916">
        <f>(I916*21)/100</f>
      </c>
      <c r="P916" t="s">
        <v>22</v>
      </c>
    </row>
    <row r="917" spans="1:5" ht="12.75">
      <c r="A917" s="35" t="s">
        <v>48</v>
      </c>
      <c r="E917" s="36" t="s">
        <v>45</v>
      </c>
    </row>
    <row r="918" spans="1:5" ht="25.5">
      <c r="A918" s="37" t="s">
        <v>49</v>
      </c>
      <c r="E918" s="38" t="s">
        <v>1152</v>
      </c>
    </row>
    <row r="919" spans="1:5" ht="12.75">
      <c r="A919" t="s">
        <v>50</v>
      </c>
      <c r="E919" s="36" t="s">
        <v>1153</v>
      </c>
    </row>
    <row r="920" spans="1:16" ht="12.75">
      <c r="A920" s="25" t="s">
        <v>43</v>
      </c>
      <c r="B920" s="29" t="s">
        <v>1154</v>
      </c>
      <c r="C920" s="29" t="s">
        <v>1155</v>
      </c>
      <c r="D920" s="25" t="s">
        <v>45</v>
      </c>
      <c r="E920" s="30" t="s">
        <v>1156</v>
      </c>
      <c r="F920" s="31" t="s">
        <v>76</v>
      </c>
      <c r="G920" s="32">
        <v>6.525</v>
      </c>
      <c r="H920" s="33">
        <v>0</v>
      </c>
      <c r="I920" s="34">
        <f>ROUND(ROUND(H920,2)*ROUND(G920,3),2)</f>
      </c>
      <c r="O920">
        <f>(I920*21)/100</f>
      </c>
      <c r="P920" t="s">
        <v>22</v>
      </c>
    </row>
    <row r="921" spans="1:5" ht="12.75">
      <c r="A921" s="35" t="s">
        <v>48</v>
      </c>
      <c r="E921" s="36" t="s">
        <v>45</v>
      </c>
    </row>
    <row r="922" spans="1:5" ht="25.5">
      <c r="A922" s="37" t="s">
        <v>49</v>
      </c>
      <c r="E922" s="38" t="s">
        <v>1157</v>
      </c>
    </row>
    <row r="923" spans="1:5" ht="12.75">
      <c r="A923" t="s">
        <v>50</v>
      </c>
      <c r="E923" s="36" t="s">
        <v>1153</v>
      </c>
    </row>
    <row r="924" spans="1:16" ht="12.75">
      <c r="A924" s="25" t="s">
        <v>43</v>
      </c>
      <c r="B924" s="29" t="s">
        <v>1158</v>
      </c>
      <c r="C924" s="29" t="s">
        <v>1159</v>
      </c>
      <c r="D924" s="25" t="s">
        <v>45</v>
      </c>
      <c r="E924" s="30" t="s">
        <v>1160</v>
      </c>
      <c r="F924" s="31" t="s">
        <v>61</v>
      </c>
      <c r="G924" s="32">
        <v>890</v>
      </c>
      <c r="H924" s="33">
        <v>0</v>
      </c>
      <c r="I924" s="34">
        <f>ROUND(ROUND(H924,2)*ROUND(G924,3),2)</f>
      </c>
      <c r="O924">
        <f>(I924*21)/100</f>
      </c>
      <c r="P924" t="s">
        <v>22</v>
      </c>
    </row>
    <row r="925" spans="1:5" ht="12.75">
      <c r="A925" s="35" t="s">
        <v>48</v>
      </c>
      <c r="E925" s="36" t="s">
        <v>45</v>
      </c>
    </row>
    <row r="926" spans="1:5" ht="12.75">
      <c r="A926" s="37" t="s">
        <v>49</v>
      </c>
      <c r="E926" s="38" t="s">
        <v>45</v>
      </c>
    </row>
    <row r="927" spans="1:5" ht="12.75">
      <c r="A927" t="s">
        <v>50</v>
      </c>
      <c r="E927" s="36" t="s">
        <v>45</v>
      </c>
    </row>
    <row r="928" spans="1:16" ht="25.5">
      <c r="A928" s="25" t="s">
        <v>43</v>
      </c>
      <c r="B928" s="29" t="s">
        <v>1161</v>
      </c>
      <c r="C928" s="29" t="s">
        <v>1162</v>
      </c>
      <c r="D928" s="25" t="s">
        <v>45</v>
      </c>
      <c r="E928" s="30" t="s">
        <v>1163</v>
      </c>
      <c r="F928" s="31" t="s">
        <v>61</v>
      </c>
      <c r="G928" s="32">
        <v>1</v>
      </c>
      <c r="H928" s="33">
        <v>0</v>
      </c>
      <c r="I928" s="34">
        <f>ROUND(ROUND(H928,2)*ROUND(G928,3),2)</f>
      </c>
      <c r="O928">
        <f>(I928*21)/100</f>
      </c>
      <c r="P928" t="s">
        <v>22</v>
      </c>
    </row>
    <row r="929" spans="1:5" ht="12.75">
      <c r="A929" s="35" t="s">
        <v>48</v>
      </c>
      <c r="E929" s="36" t="s">
        <v>45</v>
      </c>
    </row>
    <row r="930" spans="1:5" ht="12.75">
      <c r="A930" s="37" t="s">
        <v>49</v>
      </c>
      <c r="E930" s="38" t="s">
        <v>45</v>
      </c>
    </row>
    <row r="931" spans="1:5" ht="12.75">
      <c r="A931" t="s">
        <v>50</v>
      </c>
      <c r="E931" s="36" t="s">
        <v>45</v>
      </c>
    </row>
    <row r="932" spans="1:16" ht="25.5">
      <c r="A932" s="25" t="s">
        <v>43</v>
      </c>
      <c r="B932" s="29" t="s">
        <v>1164</v>
      </c>
      <c r="C932" s="29" t="s">
        <v>1165</v>
      </c>
      <c r="D932" s="25" t="s">
        <v>45</v>
      </c>
      <c r="E932" s="30" t="s">
        <v>1166</v>
      </c>
      <c r="F932" s="31" t="s">
        <v>61</v>
      </c>
      <c r="G932" s="32">
        <v>1</v>
      </c>
      <c r="H932" s="33">
        <v>0</v>
      </c>
      <c r="I932" s="34">
        <f>ROUND(ROUND(H932,2)*ROUND(G932,3),2)</f>
      </c>
      <c r="O932">
        <f>(I932*21)/100</f>
      </c>
      <c r="P932" t="s">
        <v>22</v>
      </c>
    </row>
    <row r="933" spans="1:5" ht="12.75">
      <c r="A933" s="35" t="s">
        <v>48</v>
      </c>
      <c r="E933" s="36" t="s">
        <v>45</v>
      </c>
    </row>
    <row r="934" spans="1:5" ht="12.75">
      <c r="A934" s="37" t="s">
        <v>49</v>
      </c>
      <c r="E934" s="38" t="s">
        <v>45</v>
      </c>
    </row>
    <row r="935" spans="1:5" ht="12.75">
      <c r="A935" t="s">
        <v>50</v>
      </c>
      <c r="E935" s="36" t="s">
        <v>45</v>
      </c>
    </row>
    <row r="936" spans="1:16" ht="25.5">
      <c r="A936" s="25" t="s">
        <v>43</v>
      </c>
      <c r="B936" s="29" t="s">
        <v>1167</v>
      </c>
      <c r="C936" s="29" t="s">
        <v>1168</v>
      </c>
      <c r="D936" s="25" t="s">
        <v>45</v>
      </c>
      <c r="E936" s="30" t="s">
        <v>1169</v>
      </c>
      <c r="F936" s="31" t="s">
        <v>61</v>
      </c>
      <c r="G936" s="32">
        <v>1</v>
      </c>
      <c r="H936" s="33">
        <v>0</v>
      </c>
      <c r="I936" s="34">
        <f>ROUND(ROUND(H936,2)*ROUND(G936,3),2)</f>
      </c>
      <c r="O936">
        <f>(I936*21)/100</f>
      </c>
      <c r="P936" t="s">
        <v>22</v>
      </c>
    </row>
    <row r="937" spans="1:5" ht="12.75">
      <c r="A937" s="35" t="s">
        <v>48</v>
      </c>
      <c r="E937" s="36" t="s">
        <v>45</v>
      </c>
    </row>
    <row r="938" spans="1:5" ht="12.75">
      <c r="A938" s="37" t="s">
        <v>49</v>
      </c>
      <c r="E938" s="38" t="s">
        <v>45</v>
      </c>
    </row>
    <row r="939" spans="1:5" ht="12.75">
      <c r="A939" t="s">
        <v>50</v>
      </c>
      <c r="E939" s="36" t="s">
        <v>45</v>
      </c>
    </row>
    <row r="940" spans="1:16" ht="12.75">
      <c r="A940" s="25" t="s">
        <v>43</v>
      </c>
      <c r="B940" s="29" t="s">
        <v>1170</v>
      </c>
      <c r="C940" s="29" t="s">
        <v>1171</v>
      </c>
      <c r="D940" s="25" t="s">
        <v>45</v>
      </c>
      <c r="E940" s="30" t="s">
        <v>1172</v>
      </c>
      <c r="F940" s="31" t="s">
        <v>61</v>
      </c>
      <c r="G940" s="32">
        <v>12</v>
      </c>
      <c r="H940" s="33">
        <v>0</v>
      </c>
      <c r="I940" s="34">
        <f>ROUND(ROUND(H940,2)*ROUND(G940,3),2)</f>
      </c>
      <c r="O940">
        <f>(I940*21)/100</f>
      </c>
      <c r="P940" t="s">
        <v>22</v>
      </c>
    </row>
    <row r="941" spans="1:5" ht="12.75">
      <c r="A941" s="35" t="s">
        <v>48</v>
      </c>
      <c r="E941" s="36" t="s">
        <v>45</v>
      </c>
    </row>
    <row r="942" spans="1:5" ht="12.75">
      <c r="A942" s="37" t="s">
        <v>49</v>
      </c>
      <c r="E942" s="38" t="s">
        <v>45</v>
      </c>
    </row>
    <row r="943" spans="1:5" ht="12.75">
      <c r="A943" t="s">
        <v>50</v>
      </c>
      <c r="E943" s="36" t="s">
        <v>45</v>
      </c>
    </row>
    <row r="944" spans="1:16" ht="25.5">
      <c r="A944" s="25" t="s">
        <v>43</v>
      </c>
      <c r="B944" s="29" t="s">
        <v>1173</v>
      </c>
      <c r="C944" s="29" t="s">
        <v>1174</v>
      </c>
      <c r="D944" s="25" t="s">
        <v>45</v>
      </c>
      <c r="E944" s="30" t="s">
        <v>1175</v>
      </c>
      <c r="F944" s="31" t="s">
        <v>61</v>
      </c>
      <c r="G944" s="32">
        <v>9</v>
      </c>
      <c r="H944" s="33">
        <v>0</v>
      </c>
      <c r="I944" s="34">
        <f>ROUND(ROUND(H944,2)*ROUND(G944,3),2)</f>
      </c>
      <c r="O944">
        <f>(I944*21)/100</f>
      </c>
      <c r="P944" t="s">
        <v>22</v>
      </c>
    </row>
    <row r="945" spans="1:5" ht="12.75">
      <c r="A945" s="35" t="s">
        <v>48</v>
      </c>
      <c r="E945" s="36" t="s">
        <v>45</v>
      </c>
    </row>
    <row r="946" spans="1:5" ht="12.75">
      <c r="A946" s="37" t="s">
        <v>49</v>
      </c>
      <c r="E946" s="38" t="s">
        <v>45</v>
      </c>
    </row>
    <row r="947" spans="1:5" ht="12.75">
      <c r="A947" t="s">
        <v>50</v>
      </c>
      <c r="E947" s="36" t="s">
        <v>45</v>
      </c>
    </row>
    <row r="948" spans="1:16" ht="25.5">
      <c r="A948" s="25" t="s">
        <v>43</v>
      </c>
      <c r="B948" s="29" t="s">
        <v>1176</v>
      </c>
      <c r="C948" s="29" t="s">
        <v>1177</v>
      </c>
      <c r="D948" s="25" t="s">
        <v>45</v>
      </c>
      <c r="E948" s="30" t="s">
        <v>1178</v>
      </c>
      <c r="F948" s="31" t="s">
        <v>61</v>
      </c>
      <c r="G948" s="32">
        <v>9</v>
      </c>
      <c r="H948" s="33">
        <v>0</v>
      </c>
      <c r="I948" s="34">
        <f>ROUND(ROUND(H948,2)*ROUND(G948,3),2)</f>
      </c>
      <c r="O948">
        <f>(I948*21)/100</f>
      </c>
      <c r="P948" t="s">
        <v>22</v>
      </c>
    </row>
    <row r="949" spans="1:5" ht="12.75">
      <c r="A949" s="35" t="s">
        <v>48</v>
      </c>
      <c r="E949" s="36" t="s">
        <v>45</v>
      </c>
    </row>
    <row r="950" spans="1:5" ht="12.75">
      <c r="A950" s="37" t="s">
        <v>49</v>
      </c>
      <c r="E950" s="38" t="s">
        <v>45</v>
      </c>
    </row>
    <row r="951" spans="1:5" ht="12.75">
      <c r="A951" t="s">
        <v>50</v>
      </c>
      <c r="E951" s="36" t="s">
        <v>45</v>
      </c>
    </row>
    <row r="952" spans="1:16" ht="25.5">
      <c r="A952" s="25" t="s">
        <v>43</v>
      </c>
      <c r="B952" s="29" t="s">
        <v>1179</v>
      </c>
      <c r="C952" s="29" t="s">
        <v>1180</v>
      </c>
      <c r="D952" s="25" t="s">
        <v>45</v>
      </c>
      <c r="E952" s="30" t="s">
        <v>1181</v>
      </c>
      <c r="F952" s="31" t="s">
        <v>61</v>
      </c>
      <c r="G952" s="32">
        <v>1</v>
      </c>
      <c r="H952" s="33">
        <v>0</v>
      </c>
      <c r="I952" s="34">
        <f>ROUND(ROUND(H952,2)*ROUND(G952,3),2)</f>
      </c>
      <c r="O952">
        <f>(I952*21)/100</f>
      </c>
      <c r="P952" t="s">
        <v>22</v>
      </c>
    </row>
    <row r="953" spans="1:5" ht="12.75">
      <c r="A953" s="35" t="s">
        <v>48</v>
      </c>
      <c r="E953" s="36" t="s">
        <v>45</v>
      </c>
    </row>
    <row r="954" spans="1:5" ht="12.75">
      <c r="A954" s="37" t="s">
        <v>49</v>
      </c>
      <c r="E954" s="38" t="s">
        <v>45</v>
      </c>
    </row>
    <row r="955" spans="1:5" ht="12.75">
      <c r="A955" t="s">
        <v>50</v>
      </c>
      <c r="E955" s="36" t="s">
        <v>45</v>
      </c>
    </row>
    <row r="956" spans="1:16" ht="25.5">
      <c r="A956" s="25" t="s">
        <v>43</v>
      </c>
      <c r="B956" s="29" t="s">
        <v>1182</v>
      </c>
      <c r="C956" s="29" t="s">
        <v>1183</v>
      </c>
      <c r="D956" s="25" t="s">
        <v>45</v>
      </c>
      <c r="E956" s="30" t="s">
        <v>1184</v>
      </c>
      <c r="F956" s="31" t="s">
        <v>61</v>
      </c>
      <c r="G956" s="32">
        <v>1</v>
      </c>
      <c r="H956" s="33">
        <v>0</v>
      </c>
      <c r="I956" s="34">
        <f>ROUND(ROUND(H956,2)*ROUND(G956,3),2)</f>
      </c>
      <c r="O956">
        <f>(I956*21)/100</f>
      </c>
      <c r="P956" t="s">
        <v>22</v>
      </c>
    </row>
    <row r="957" spans="1:5" ht="12.75">
      <c r="A957" s="35" t="s">
        <v>48</v>
      </c>
      <c r="E957" s="36" t="s">
        <v>45</v>
      </c>
    </row>
    <row r="958" spans="1:5" ht="12.75">
      <c r="A958" s="37" t="s">
        <v>49</v>
      </c>
      <c r="E958" s="38" t="s">
        <v>45</v>
      </c>
    </row>
    <row r="959" spans="1:5" ht="12.75">
      <c r="A959" t="s">
        <v>50</v>
      </c>
      <c r="E959" s="36" t="s">
        <v>45</v>
      </c>
    </row>
    <row r="960" spans="1:16" ht="25.5">
      <c r="A960" s="25" t="s">
        <v>43</v>
      </c>
      <c r="B960" s="29" t="s">
        <v>1185</v>
      </c>
      <c r="C960" s="29" t="s">
        <v>1186</v>
      </c>
      <c r="D960" s="25" t="s">
        <v>45</v>
      </c>
      <c r="E960" s="30" t="s">
        <v>1187</v>
      </c>
      <c r="F960" s="31" t="s">
        <v>61</v>
      </c>
      <c r="G960" s="32">
        <v>4</v>
      </c>
      <c r="H960" s="33">
        <v>0</v>
      </c>
      <c r="I960" s="34">
        <f>ROUND(ROUND(H960,2)*ROUND(G960,3),2)</f>
      </c>
      <c r="O960">
        <f>(I960*21)/100</f>
      </c>
      <c r="P960" t="s">
        <v>22</v>
      </c>
    </row>
    <row r="961" spans="1:5" ht="12.75">
      <c r="A961" s="35" t="s">
        <v>48</v>
      </c>
      <c r="E961" s="36" t="s">
        <v>45</v>
      </c>
    </row>
    <row r="962" spans="1:5" ht="12.75">
      <c r="A962" s="37" t="s">
        <v>49</v>
      </c>
      <c r="E962" s="38" t="s">
        <v>45</v>
      </c>
    </row>
    <row r="963" spans="1:5" ht="12.75">
      <c r="A963" t="s">
        <v>50</v>
      </c>
      <c r="E963" s="36" t="s">
        <v>45</v>
      </c>
    </row>
    <row r="964" spans="1:16" ht="25.5">
      <c r="A964" s="25" t="s">
        <v>43</v>
      </c>
      <c r="B964" s="29" t="s">
        <v>1188</v>
      </c>
      <c r="C964" s="29" t="s">
        <v>1189</v>
      </c>
      <c r="D964" s="25" t="s">
        <v>45</v>
      </c>
      <c r="E964" s="30" t="s">
        <v>1190</v>
      </c>
      <c r="F964" s="31" t="s">
        <v>76</v>
      </c>
      <c r="G964" s="32">
        <v>86.5</v>
      </c>
      <c r="H964" s="33">
        <v>0</v>
      </c>
      <c r="I964" s="34">
        <f>ROUND(ROUND(H964,2)*ROUND(G964,3),2)</f>
      </c>
      <c r="O964">
        <f>(I964*21)/100</f>
      </c>
      <c r="P964" t="s">
        <v>22</v>
      </c>
    </row>
    <row r="965" spans="1:5" ht="12.75">
      <c r="A965" s="35" t="s">
        <v>48</v>
      </c>
      <c r="E965" s="36" t="s">
        <v>45</v>
      </c>
    </row>
    <row r="966" spans="1:5" ht="12.75">
      <c r="A966" s="37" t="s">
        <v>49</v>
      </c>
      <c r="E966" s="38" t="s">
        <v>1191</v>
      </c>
    </row>
    <row r="967" spans="1:5" ht="12.75">
      <c r="A967" t="s">
        <v>50</v>
      </c>
      <c r="E967" s="36" t="s">
        <v>45</v>
      </c>
    </row>
    <row r="968" spans="1:16" ht="12.75">
      <c r="A968" s="25" t="s">
        <v>43</v>
      </c>
      <c r="B968" s="29" t="s">
        <v>1192</v>
      </c>
      <c r="C968" s="29" t="s">
        <v>1193</v>
      </c>
      <c r="D968" s="25" t="s">
        <v>45</v>
      </c>
      <c r="E968" s="30" t="s">
        <v>1194</v>
      </c>
      <c r="F968" s="31" t="s">
        <v>61</v>
      </c>
      <c r="G968" s="32">
        <v>1</v>
      </c>
      <c r="H968" s="33">
        <v>0</v>
      </c>
      <c r="I968" s="34">
        <f>ROUND(ROUND(H968,2)*ROUND(G968,3),2)</f>
      </c>
      <c r="O968">
        <f>(I968*21)/100</f>
      </c>
      <c r="P968" t="s">
        <v>22</v>
      </c>
    </row>
    <row r="969" spans="1:5" ht="12.75">
      <c r="A969" s="35" t="s">
        <v>48</v>
      </c>
      <c r="E969" s="36" t="s">
        <v>45</v>
      </c>
    </row>
    <row r="970" spans="1:5" ht="12.75">
      <c r="A970" s="37" t="s">
        <v>49</v>
      </c>
      <c r="E970" s="38" t="s">
        <v>45</v>
      </c>
    </row>
    <row r="971" spans="1:5" ht="12.75">
      <c r="A971" t="s">
        <v>50</v>
      </c>
      <c r="E971" s="36" t="s">
        <v>45</v>
      </c>
    </row>
    <row r="972" spans="1:16" ht="25.5">
      <c r="A972" s="25" t="s">
        <v>43</v>
      </c>
      <c r="B972" s="29" t="s">
        <v>1195</v>
      </c>
      <c r="C972" s="29" t="s">
        <v>1196</v>
      </c>
      <c r="D972" s="25" t="s">
        <v>45</v>
      </c>
      <c r="E972" s="30" t="s">
        <v>1197</v>
      </c>
      <c r="F972" s="31" t="s">
        <v>61</v>
      </c>
      <c r="G972" s="32">
        <v>1</v>
      </c>
      <c r="H972" s="33">
        <v>0</v>
      </c>
      <c r="I972" s="34">
        <f>ROUND(ROUND(H972,2)*ROUND(G972,3),2)</f>
      </c>
      <c r="O972">
        <f>(I972*21)/100</f>
      </c>
      <c r="P972" t="s">
        <v>22</v>
      </c>
    </row>
    <row r="973" spans="1:5" ht="12.75">
      <c r="A973" s="35" t="s">
        <v>48</v>
      </c>
      <c r="E973" s="36" t="s">
        <v>45</v>
      </c>
    </row>
    <row r="974" spans="1:5" ht="12.75">
      <c r="A974" s="37" t="s">
        <v>49</v>
      </c>
      <c r="E974" s="38" t="s">
        <v>45</v>
      </c>
    </row>
    <row r="975" spans="1:5" ht="12.75">
      <c r="A975" t="s">
        <v>50</v>
      </c>
      <c r="E975" s="36" t="s">
        <v>45</v>
      </c>
    </row>
    <row r="976" spans="1:16" ht="25.5">
      <c r="A976" s="25" t="s">
        <v>43</v>
      </c>
      <c r="B976" s="29" t="s">
        <v>1198</v>
      </c>
      <c r="C976" s="29" t="s">
        <v>1199</v>
      </c>
      <c r="D976" s="25" t="s">
        <v>45</v>
      </c>
      <c r="E976" s="30" t="s">
        <v>1200</v>
      </c>
      <c r="F976" s="31" t="s">
        <v>61</v>
      </c>
      <c r="G976" s="32">
        <v>4</v>
      </c>
      <c r="H976" s="33">
        <v>0</v>
      </c>
      <c r="I976" s="34">
        <f>ROUND(ROUND(H976,2)*ROUND(G976,3),2)</f>
      </c>
      <c r="O976">
        <f>(I976*21)/100</f>
      </c>
      <c r="P976" t="s">
        <v>22</v>
      </c>
    </row>
    <row r="977" spans="1:5" ht="12.75">
      <c r="A977" s="35" t="s">
        <v>48</v>
      </c>
      <c r="E977" s="36" t="s">
        <v>45</v>
      </c>
    </row>
    <row r="978" spans="1:5" ht="12.75">
      <c r="A978" s="37" t="s">
        <v>49</v>
      </c>
      <c r="E978" s="38" t="s">
        <v>45</v>
      </c>
    </row>
    <row r="979" spans="1:5" ht="12.75">
      <c r="A979" t="s">
        <v>50</v>
      </c>
      <c r="E979" s="36" t="s">
        <v>45</v>
      </c>
    </row>
    <row r="980" spans="1:16" ht="12.75">
      <c r="A980" s="25" t="s">
        <v>43</v>
      </c>
      <c r="B980" s="29" t="s">
        <v>1201</v>
      </c>
      <c r="C980" s="29" t="s">
        <v>1202</v>
      </c>
      <c r="D980" s="25" t="s">
        <v>45</v>
      </c>
      <c r="E980" s="30" t="s">
        <v>1203</v>
      </c>
      <c r="F980" s="31" t="s">
        <v>835</v>
      </c>
      <c r="G980" s="32">
        <v>0</v>
      </c>
      <c r="H980" s="33">
        <v>0</v>
      </c>
      <c r="I980" s="34">
        <f>ROUND(ROUND(H980,2)*ROUND(G980,3),2)</f>
      </c>
      <c r="O980">
        <f>(I980*21)/100</f>
      </c>
      <c r="P980" t="s">
        <v>22</v>
      </c>
    </row>
    <row r="981" spans="1:5" ht="12.75">
      <c r="A981" s="35" t="s">
        <v>48</v>
      </c>
      <c r="E981" s="36" t="s">
        <v>45</v>
      </c>
    </row>
    <row r="982" spans="1:5" ht="12.75">
      <c r="A982" s="37" t="s">
        <v>49</v>
      </c>
      <c r="E982" s="38" t="s">
        <v>45</v>
      </c>
    </row>
    <row r="983" spans="1:5" ht="12.75">
      <c r="A983" t="s">
        <v>50</v>
      </c>
      <c r="E983" s="36" t="s">
        <v>45</v>
      </c>
    </row>
    <row r="984" spans="1:18" ht="12.75" customHeight="1">
      <c r="A984" s="6" t="s">
        <v>41</v>
      </c>
      <c r="B984" s="6"/>
      <c r="C984" s="40" t="s">
        <v>1204</v>
      </c>
      <c r="D984" s="6"/>
      <c r="E984" s="27" t="s">
        <v>1205</v>
      </c>
      <c r="F984" s="6"/>
      <c r="G984" s="6"/>
      <c r="H984" s="6"/>
      <c r="I984" s="41">
        <f>0+Q984</f>
      </c>
      <c r="O984">
        <f>0+R984</f>
      </c>
      <c r="Q984">
        <f>0+I985+I989+I993+I997+I1001+I1005+I1009+I1013+I1017+I1021+I1025+I1029+I1033+I1037</f>
      </c>
      <c r="R984">
        <f>0+O985+O989+O993+O997+O1001+O1005+O1009+O1013+O1017+O1021+O1025+O1029+O1033+O1037</f>
      </c>
    </row>
    <row r="985" spans="1:16" ht="12.75">
      <c r="A985" s="25" t="s">
        <v>43</v>
      </c>
      <c r="B985" s="29" t="s">
        <v>1206</v>
      </c>
      <c r="C985" s="29" t="s">
        <v>1207</v>
      </c>
      <c r="D985" s="25" t="s">
        <v>45</v>
      </c>
      <c r="E985" s="30" t="s">
        <v>1208</v>
      </c>
      <c r="F985" s="31" t="s">
        <v>190</v>
      </c>
      <c r="G985" s="32">
        <v>25.454</v>
      </c>
      <c r="H985" s="33">
        <v>0</v>
      </c>
      <c r="I985" s="34">
        <f>ROUND(ROUND(H985,2)*ROUND(G985,3),2)</f>
      </c>
      <c r="O985">
        <f>(I985*21)/100</f>
      </c>
      <c r="P985" t="s">
        <v>22</v>
      </c>
    </row>
    <row r="986" spans="1:5" ht="12.75">
      <c r="A986" s="35" t="s">
        <v>48</v>
      </c>
      <c r="E986" s="36" t="s">
        <v>45</v>
      </c>
    </row>
    <row r="987" spans="1:5" ht="25.5">
      <c r="A987" s="37" t="s">
        <v>49</v>
      </c>
      <c r="E987" s="38" t="s">
        <v>1209</v>
      </c>
    </row>
    <row r="988" spans="1:5" ht="12.75">
      <c r="A988" t="s">
        <v>50</v>
      </c>
      <c r="E988" s="36" t="s">
        <v>45</v>
      </c>
    </row>
    <row r="989" spans="1:16" ht="12.75">
      <c r="A989" s="25" t="s">
        <v>43</v>
      </c>
      <c r="B989" s="29" t="s">
        <v>1210</v>
      </c>
      <c r="C989" s="29" t="s">
        <v>1207</v>
      </c>
      <c r="D989" s="25" t="s">
        <v>14</v>
      </c>
      <c r="E989" s="30" t="s">
        <v>1208</v>
      </c>
      <c r="F989" s="31" t="s">
        <v>190</v>
      </c>
      <c r="G989" s="32">
        <v>179.377</v>
      </c>
      <c r="H989" s="33">
        <v>0</v>
      </c>
      <c r="I989" s="34">
        <f>ROUND(ROUND(H989,2)*ROUND(G989,3),2)</f>
      </c>
      <c r="O989">
        <f>(I989*21)/100</f>
      </c>
      <c r="P989" t="s">
        <v>22</v>
      </c>
    </row>
    <row r="990" spans="1:5" ht="12.75">
      <c r="A990" s="35" t="s">
        <v>48</v>
      </c>
      <c r="E990" s="36" t="s">
        <v>45</v>
      </c>
    </row>
    <row r="991" spans="1:5" ht="25.5">
      <c r="A991" s="37" t="s">
        <v>49</v>
      </c>
      <c r="E991" s="38" t="s">
        <v>1211</v>
      </c>
    </row>
    <row r="992" spans="1:5" ht="12.75">
      <c r="A992" t="s">
        <v>50</v>
      </c>
      <c r="E992" s="36" t="s">
        <v>45</v>
      </c>
    </row>
    <row r="993" spans="1:16" ht="12.75">
      <c r="A993" s="25" t="s">
        <v>43</v>
      </c>
      <c r="B993" s="29" t="s">
        <v>1212</v>
      </c>
      <c r="C993" s="29" t="s">
        <v>1213</v>
      </c>
      <c r="D993" s="25" t="s">
        <v>45</v>
      </c>
      <c r="E993" s="30" t="s">
        <v>1214</v>
      </c>
      <c r="F993" s="31" t="s">
        <v>76</v>
      </c>
      <c r="G993" s="32">
        <v>105.479</v>
      </c>
      <c r="H993" s="33">
        <v>0</v>
      </c>
      <c r="I993" s="34">
        <f>ROUND(ROUND(H993,2)*ROUND(G993,3),2)</f>
      </c>
      <c r="O993">
        <f>(I993*21)/100</f>
      </c>
      <c r="P993" t="s">
        <v>22</v>
      </c>
    </row>
    <row r="994" spans="1:5" ht="12.75">
      <c r="A994" s="35" t="s">
        <v>48</v>
      </c>
      <c r="E994" s="36" t="s">
        <v>45</v>
      </c>
    </row>
    <row r="995" spans="1:5" ht="25.5">
      <c r="A995" s="37" t="s">
        <v>49</v>
      </c>
      <c r="E995" s="38" t="s">
        <v>1215</v>
      </c>
    </row>
    <row r="996" spans="1:5" ht="12.75">
      <c r="A996" t="s">
        <v>50</v>
      </c>
      <c r="E996" s="36" t="s">
        <v>45</v>
      </c>
    </row>
    <row r="997" spans="1:16" ht="12.75">
      <c r="A997" s="25" t="s">
        <v>43</v>
      </c>
      <c r="B997" s="29" t="s">
        <v>1216</v>
      </c>
      <c r="C997" s="29" t="s">
        <v>1217</v>
      </c>
      <c r="D997" s="25" t="s">
        <v>45</v>
      </c>
      <c r="E997" s="30" t="s">
        <v>1214</v>
      </c>
      <c r="F997" s="31" t="s">
        <v>76</v>
      </c>
      <c r="G997" s="32">
        <v>4.015</v>
      </c>
      <c r="H997" s="33">
        <v>0</v>
      </c>
      <c r="I997" s="34">
        <f>ROUND(ROUND(H997,2)*ROUND(G997,3),2)</f>
      </c>
      <c r="O997">
        <f>(I997*21)/100</f>
      </c>
      <c r="P997" t="s">
        <v>22</v>
      </c>
    </row>
    <row r="998" spans="1:5" ht="12.75">
      <c r="A998" s="35" t="s">
        <v>48</v>
      </c>
      <c r="E998" s="36" t="s">
        <v>45</v>
      </c>
    </row>
    <row r="999" spans="1:5" ht="25.5">
      <c r="A999" s="37" t="s">
        <v>49</v>
      </c>
      <c r="E999" s="38" t="s">
        <v>1218</v>
      </c>
    </row>
    <row r="1000" spans="1:5" ht="12.75">
      <c r="A1000" t="s">
        <v>50</v>
      </c>
      <c r="E1000" s="36" t="s">
        <v>45</v>
      </c>
    </row>
    <row r="1001" spans="1:16" ht="12.75">
      <c r="A1001" s="25" t="s">
        <v>43</v>
      </c>
      <c r="B1001" s="29" t="s">
        <v>1219</v>
      </c>
      <c r="C1001" s="29" t="s">
        <v>1220</v>
      </c>
      <c r="D1001" s="25" t="s">
        <v>45</v>
      </c>
      <c r="E1001" s="30" t="s">
        <v>1221</v>
      </c>
      <c r="F1001" s="31" t="s">
        <v>190</v>
      </c>
      <c r="G1001" s="32">
        <v>3.669</v>
      </c>
      <c r="H1001" s="33">
        <v>0</v>
      </c>
      <c r="I1001" s="34">
        <f>ROUND(ROUND(H1001,2)*ROUND(G1001,3),2)</f>
      </c>
      <c r="O1001">
        <f>(I1001*21)/100</f>
      </c>
      <c r="P1001" t="s">
        <v>22</v>
      </c>
    </row>
    <row r="1002" spans="1:5" ht="12.75">
      <c r="A1002" s="35" t="s">
        <v>48</v>
      </c>
      <c r="E1002" s="36" t="s">
        <v>45</v>
      </c>
    </row>
    <row r="1003" spans="1:5" ht="25.5">
      <c r="A1003" s="37" t="s">
        <v>49</v>
      </c>
      <c r="E1003" s="38" t="s">
        <v>1222</v>
      </c>
    </row>
    <row r="1004" spans="1:5" ht="12.75">
      <c r="A1004" t="s">
        <v>50</v>
      </c>
      <c r="E1004" s="36" t="s">
        <v>45</v>
      </c>
    </row>
    <row r="1005" spans="1:16" ht="12.75">
      <c r="A1005" s="25" t="s">
        <v>43</v>
      </c>
      <c r="B1005" s="29" t="s">
        <v>1223</v>
      </c>
      <c r="C1005" s="29" t="s">
        <v>1224</v>
      </c>
      <c r="D1005" s="25" t="s">
        <v>45</v>
      </c>
      <c r="E1005" s="30" t="s">
        <v>1225</v>
      </c>
      <c r="F1005" s="31" t="s">
        <v>190</v>
      </c>
      <c r="G1005" s="32">
        <v>189.545</v>
      </c>
      <c r="H1005" s="33">
        <v>0</v>
      </c>
      <c r="I1005" s="34">
        <f>ROUND(ROUND(H1005,2)*ROUND(G1005,3),2)</f>
      </c>
      <c r="O1005">
        <f>(I1005*21)/100</f>
      </c>
      <c r="P1005" t="s">
        <v>22</v>
      </c>
    </row>
    <row r="1006" spans="1:5" ht="12.75">
      <c r="A1006" s="35" t="s">
        <v>48</v>
      </c>
      <c r="E1006" s="36" t="s">
        <v>45</v>
      </c>
    </row>
    <row r="1007" spans="1:5" ht="51">
      <c r="A1007" s="37" t="s">
        <v>49</v>
      </c>
      <c r="E1007" s="38" t="s">
        <v>1226</v>
      </c>
    </row>
    <row r="1008" spans="1:5" ht="12.75">
      <c r="A1008" t="s">
        <v>50</v>
      </c>
      <c r="E1008" s="36" t="s">
        <v>45</v>
      </c>
    </row>
    <row r="1009" spans="1:16" ht="12.75">
      <c r="A1009" s="25" t="s">
        <v>43</v>
      </c>
      <c r="B1009" s="29" t="s">
        <v>1227</v>
      </c>
      <c r="C1009" s="29" t="s">
        <v>1228</v>
      </c>
      <c r="D1009" s="25" t="s">
        <v>45</v>
      </c>
      <c r="E1009" s="30" t="s">
        <v>1229</v>
      </c>
      <c r="F1009" s="31" t="s">
        <v>190</v>
      </c>
      <c r="G1009" s="32">
        <v>52.74</v>
      </c>
      <c r="H1009" s="33">
        <v>0</v>
      </c>
      <c r="I1009" s="34">
        <f>ROUND(ROUND(H1009,2)*ROUND(G1009,3),2)</f>
      </c>
      <c r="O1009">
        <f>(I1009*21)/100</f>
      </c>
      <c r="P1009" t="s">
        <v>22</v>
      </c>
    </row>
    <row r="1010" spans="1:5" ht="12.75">
      <c r="A1010" s="35" t="s">
        <v>48</v>
      </c>
      <c r="E1010" s="36" t="s">
        <v>45</v>
      </c>
    </row>
    <row r="1011" spans="1:5" ht="63.75">
      <c r="A1011" s="37" t="s">
        <v>49</v>
      </c>
      <c r="E1011" s="38" t="s">
        <v>1230</v>
      </c>
    </row>
    <row r="1012" spans="1:5" ht="12.75">
      <c r="A1012" t="s">
        <v>50</v>
      </c>
      <c r="E1012" s="36" t="s">
        <v>45</v>
      </c>
    </row>
    <row r="1013" spans="1:16" ht="12.75">
      <c r="A1013" s="25" t="s">
        <v>43</v>
      </c>
      <c r="B1013" s="29" t="s">
        <v>1231</v>
      </c>
      <c r="C1013" s="29" t="s">
        <v>1232</v>
      </c>
      <c r="D1013" s="25" t="s">
        <v>45</v>
      </c>
      <c r="E1013" s="30" t="s">
        <v>1233</v>
      </c>
      <c r="F1013" s="31" t="s">
        <v>76</v>
      </c>
      <c r="G1013" s="32">
        <v>95.89</v>
      </c>
      <c r="H1013" s="33">
        <v>0</v>
      </c>
      <c r="I1013" s="34">
        <f>ROUND(ROUND(H1013,2)*ROUND(G1013,3),2)</f>
      </c>
      <c r="O1013">
        <f>(I1013*21)/100</f>
      </c>
      <c r="P1013" t="s">
        <v>22</v>
      </c>
    </row>
    <row r="1014" spans="1:5" ht="12.75">
      <c r="A1014" s="35" t="s">
        <v>48</v>
      </c>
      <c r="E1014" s="36" t="s">
        <v>45</v>
      </c>
    </row>
    <row r="1015" spans="1:5" ht="140.25">
      <c r="A1015" s="37" t="s">
        <v>49</v>
      </c>
      <c r="E1015" s="38" t="s">
        <v>1234</v>
      </c>
    </row>
    <row r="1016" spans="1:5" ht="12.75">
      <c r="A1016" t="s">
        <v>50</v>
      </c>
      <c r="E1016" s="36" t="s">
        <v>45</v>
      </c>
    </row>
    <row r="1017" spans="1:16" ht="12.75">
      <c r="A1017" s="25" t="s">
        <v>43</v>
      </c>
      <c r="B1017" s="29" t="s">
        <v>1235</v>
      </c>
      <c r="C1017" s="29" t="s">
        <v>1232</v>
      </c>
      <c r="D1017" s="25" t="s">
        <v>14</v>
      </c>
      <c r="E1017" s="30" t="s">
        <v>1233</v>
      </c>
      <c r="F1017" s="31" t="s">
        <v>76</v>
      </c>
      <c r="G1017" s="32">
        <v>3.65</v>
      </c>
      <c r="H1017" s="33">
        <v>0</v>
      </c>
      <c r="I1017" s="34">
        <f>ROUND(ROUND(H1017,2)*ROUND(G1017,3),2)</f>
      </c>
      <c r="O1017">
        <f>(I1017*21)/100</f>
      </c>
      <c r="P1017" t="s">
        <v>22</v>
      </c>
    </row>
    <row r="1018" spans="1:5" ht="12.75">
      <c r="A1018" s="35" t="s">
        <v>48</v>
      </c>
      <c r="E1018" s="36" t="s">
        <v>45</v>
      </c>
    </row>
    <row r="1019" spans="1:5" ht="25.5">
      <c r="A1019" s="37" t="s">
        <v>49</v>
      </c>
      <c r="E1019" s="38" t="s">
        <v>1236</v>
      </c>
    </row>
    <row r="1020" spans="1:5" ht="12.75">
      <c r="A1020" t="s">
        <v>50</v>
      </c>
      <c r="E1020" s="36" t="s">
        <v>45</v>
      </c>
    </row>
    <row r="1021" spans="1:16" ht="12.75">
      <c r="A1021" s="25" t="s">
        <v>43</v>
      </c>
      <c r="B1021" s="29" t="s">
        <v>1237</v>
      </c>
      <c r="C1021" s="29" t="s">
        <v>1238</v>
      </c>
      <c r="D1021" s="25" t="s">
        <v>45</v>
      </c>
      <c r="E1021" s="30" t="s">
        <v>1239</v>
      </c>
      <c r="F1021" s="31" t="s">
        <v>76</v>
      </c>
      <c r="G1021" s="32">
        <v>69.62</v>
      </c>
      <c r="H1021" s="33">
        <v>0</v>
      </c>
      <c r="I1021" s="34">
        <f>ROUND(ROUND(H1021,2)*ROUND(G1021,3),2)</f>
      </c>
      <c r="O1021">
        <f>(I1021*21)/100</f>
      </c>
      <c r="P1021" t="s">
        <v>22</v>
      </c>
    </row>
    <row r="1022" spans="1:5" ht="12.75">
      <c r="A1022" s="35" t="s">
        <v>48</v>
      </c>
      <c r="E1022" s="36" t="s">
        <v>45</v>
      </c>
    </row>
    <row r="1023" spans="1:5" ht="38.25">
      <c r="A1023" s="37" t="s">
        <v>49</v>
      </c>
      <c r="E1023" s="38" t="s">
        <v>1240</v>
      </c>
    </row>
    <row r="1024" spans="1:5" ht="12.75">
      <c r="A1024" t="s">
        <v>50</v>
      </c>
      <c r="E1024" s="36" t="s">
        <v>45</v>
      </c>
    </row>
    <row r="1025" spans="1:16" ht="12.75">
      <c r="A1025" s="25" t="s">
        <v>43</v>
      </c>
      <c r="B1025" s="29" t="s">
        <v>1241</v>
      </c>
      <c r="C1025" s="29" t="s">
        <v>1242</v>
      </c>
      <c r="D1025" s="25" t="s">
        <v>45</v>
      </c>
      <c r="E1025" s="30" t="s">
        <v>1243</v>
      </c>
      <c r="F1025" s="31" t="s">
        <v>190</v>
      </c>
      <c r="G1025" s="32">
        <v>3.335</v>
      </c>
      <c r="H1025" s="33">
        <v>0</v>
      </c>
      <c r="I1025" s="34">
        <f>ROUND(ROUND(H1025,2)*ROUND(G1025,3),2)</f>
      </c>
      <c r="O1025">
        <f>(I1025*21)/100</f>
      </c>
      <c r="P1025" t="s">
        <v>22</v>
      </c>
    </row>
    <row r="1026" spans="1:5" ht="12.75">
      <c r="A1026" s="35" t="s">
        <v>48</v>
      </c>
      <c r="E1026" s="36" t="s">
        <v>45</v>
      </c>
    </row>
    <row r="1027" spans="1:5" ht="25.5">
      <c r="A1027" s="37" t="s">
        <v>49</v>
      </c>
      <c r="E1027" s="38" t="s">
        <v>1244</v>
      </c>
    </row>
    <row r="1028" spans="1:5" ht="12.75">
      <c r="A1028" t="s">
        <v>50</v>
      </c>
      <c r="E1028" s="36" t="s">
        <v>45</v>
      </c>
    </row>
    <row r="1029" spans="1:16" ht="12.75">
      <c r="A1029" s="25" t="s">
        <v>43</v>
      </c>
      <c r="B1029" s="29" t="s">
        <v>1245</v>
      </c>
      <c r="C1029" s="29" t="s">
        <v>1242</v>
      </c>
      <c r="D1029" s="25" t="s">
        <v>14</v>
      </c>
      <c r="E1029" s="30" t="s">
        <v>1246</v>
      </c>
      <c r="F1029" s="31" t="s">
        <v>190</v>
      </c>
      <c r="G1029" s="32">
        <v>163.07</v>
      </c>
      <c r="H1029" s="33">
        <v>0</v>
      </c>
      <c r="I1029" s="34">
        <f>ROUND(ROUND(H1029,2)*ROUND(G1029,3),2)</f>
      </c>
      <c r="O1029">
        <f>(I1029*21)/100</f>
      </c>
      <c r="P1029" t="s">
        <v>22</v>
      </c>
    </row>
    <row r="1030" spans="1:5" ht="12.75">
      <c r="A1030" s="35" t="s">
        <v>48</v>
      </c>
      <c r="E1030" s="36" t="s">
        <v>45</v>
      </c>
    </row>
    <row r="1031" spans="1:5" ht="102">
      <c r="A1031" s="37" t="s">
        <v>49</v>
      </c>
      <c r="E1031" s="38" t="s">
        <v>1247</v>
      </c>
    </row>
    <row r="1032" spans="1:5" ht="12.75">
      <c r="A1032" t="s">
        <v>50</v>
      </c>
      <c r="E1032" s="36" t="s">
        <v>45</v>
      </c>
    </row>
    <row r="1033" spans="1:16" ht="12.75">
      <c r="A1033" s="25" t="s">
        <v>43</v>
      </c>
      <c r="B1033" s="29" t="s">
        <v>1248</v>
      </c>
      <c r="C1033" s="29" t="s">
        <v>1242</v>
      </c>
      <c r="D1033" s="25" t="s">
        <v>22</v>
      </c>
      <c r="E1033" s="30" t="s">
        <v>1246</v>
      </c>
      <c r="F1033" s="31" t="s">
        <v>190</v>
      </c>
      <c r="G1033" s="32">
        <v>23.14</v>
      </c>
      <c r="H1033" s="33">
        <v>0</v>
      </c>
      <c r="I1033" s="34">
        <f>ROUND(ROUND(H1033,2)*ROUND(G1033,3),2)</f>
      </c>
      <c r="O1033">
        <f>(I1033*21)/100</f>
      </c>
      <c r="P1033" t="s">
        <v>22</v>
      </c>
    </row>
    <row r="1034" spans="1:5" ht="12.75">
      <c r="A1034" s="35" t="s">
        <v>48</v>
      </c>
      <c r="E1034" s="36" t="s">
        <v>45</v>
      </c>
    </row>
    <row r="1035" spans="1:5" ht="25.5">
      <c r="A1035" s="37" t="s">
        <v>49</v>
      </c>
      <c r="E1035" s="38" t="s">
        <v>1249</v>
      </c>
    </row>
    <row r="1036" spans="1:5" ht="12.75">
      <c r="A1036" t="s">
        <v>50</v>
      </c>
      <c r="E1036" s="36" t="s">
        <v>45</v>
      </c>
    </row>
    <row r="1037" spans="1:16" ht="12.75">
      <c r="A1037" s="25" t="s">
        <v>43</v>
      </c>
      <c r="B1037" s="29" t="s">
        <v>1250</v>
      </c>
      <c r="C1037" s="29" t="s">
        <v>1251</v>
      </c>
      <c r="D1037" s="25" t="s">
        <v>45</v>
      </c>
      <c r="E1037" s="30" t="s">
        <v>1252</v>
      </c>
      <c r="F1037" s="31" t="s">
        <v>835</v>
      </c>
      <c r="G1037" s="32">
        <v>0</v>
      </c>
      <c r="H1037" s="33">
        <v>0</v>
      </c>
      <c r="I1037" s="34">
        <f>ROUND(ROUND(H1037,2)*ROUND(G1037,3),2)</f>
      </c>
      <c r="O1037">
        <f>(I1037*21)/100</f>
      </c>
      <c r="P1037" t="s">
        <v>22</v>
      </c>
    </row>
    <row r="1038" spans="1:5" ht="12.75">
      <c r="A1038" s="35" t="s">
        <v>48</v>
      </c>
      <c r="E1038" s="36" t="s">
        <v>45</v>
      </c>
    </row>
    <row r="1039" spans="1:5" ht="12.75">
      <c r="A1039" s="37" t="s">
        <v>49</v>
      </c>
      <c r="E1039" s="38" t="s">
        <v>45</v>
      </c>
    </row>
    <row r="1040" spans="1:5" ht="12.75">
      <c r="A1040" t="s">
        <v>50</v>
      </c>
      <c r="E1040" s="36" t="s">
        <v>45</v>
      </c>
    </row>
    <row r="1041" spans="1:18" ht="12.75" customHeight="1">
      <c r="A1041" s="6" t="s">
        <v>41</v>
      </c>
      <c r="B1041" s="6"/>
      <c r="C1041" s="40" t="s">
        <v>1253</v>
      </c>
      <c r="D1041" s="6"/>
      <c r="E1041" s="27" t="s">
        <v>1254</v>
      </c>
      <c r="F1041" s="6"/>
      <c r="G1041" s="6"/>
      <c r="H1041" s="6"/>
      <c r="I1041" s="41">
        <f>0+Q1041</f>
      </c>
      <c r="O1041">
        <f>0+R1041</f>
      </c>
      <c r="Q1041">
        <f>0+I1042+I1046+I1050+I1054</f>
      </c>
      <c r="R1041">
        <f>0+O1042+O1046+O1050+O1054</f>
      </c>
    </row>
    <row r="1042" spans="1:16" ht="12.75">
      <c r="A1042" s="25" t="s">
        <v>43</v>
      </c>
      <c r="B1042" s="29" t="s">
        <v>1255</v>
      </c>
      <c r="C1042" s="29" t="s">
        <v>1256</v>
      </c>
      <c r="D1042" s="25" t="s">
        <v>45</v>
      </c>
      <c r="E1042" s="30" t="s">
        <v>1257</v>
      </c>
      <c r="F1042" s="31" t="s">
        <v>190</v>
      </c>
      <c r="G1042" s="32">
        <v>448.5</v>
      </c>
      <c r="H1042" s="33">
        <v>0</v>
      </c>
      <c r="I1042" s="34">
        <f>ROUND(ROUND(H1042,2)*ROUND(G1042,3),2)</f>
      </c>
      <c r="O1042">
        <f>(I1042*21)/100</f>
      </c>
      <c r="P1042" t="s">
        <v>22</v>
      </c>
    </row>
    <row r="1043" spans="1:5" ht="12.75">
      <c r="A1043" s="35" t="s">
        <v>48</v>
      </c>
      <c r="E1043" s="36" t="s">
        <v>45</v>
      </c>
    </row>
    <row r="1044" spans="1:5" ht="114.75">
      <c r="A1044" s="37" t="s">
        <v>49</v>
      </c>
      <c r="E1044" s="38" t="s">
        <v>1258</v>
      </c>
    </row>
    <row r="1045" spans="1:5" ht="12.75">
      <c r="A1045" t="s">
        <v>50</v>
      </c>
      <c r="E1045" s="36" t="s">
        <v>1259</v>
      </c>
    </row>
    <row r="1046" spans="1:16" ht="12.75">
      <c r="A1046" s="25" t="s">
        <v>43</v>
      </c>
      <c r="B1046" s="29" t="s">
        <v>1260</v>
      </c>
      <c r="C1046" s="29" t="s">
        <v>1261</v>
      </c>
      <c r="D1046" s="25" t="s">
        <v>45</v>
      </c>
      <c r="E1046" s="30" t="s">
        <v>1262</v>
      </c>
      <c r="F1046" s="31" t="s">
        <v>76</v>
      </c>
      <c r="G1046" s="32">
        <v>384.9</v>
      </c>
      <c r="H1046" s="33">
        <v>0</v>
      </c>
      <c r="I1046" s="34">
        <f>ROUND(ROUND(H1046,2)*ROUND(G1046,3),2)</f>
      </c>
      <c r="O1046">
        <f>(I1046*21)/100</f>
      </c>
      <c r="P1046" t="s">
        <v>22</v>
      </c>
    </row>
    <row r="1047" spans="1:5" ht="12.75">
      <c r="A1047" s="35" t="s">
        <v>48</v>
      </c>
      <c r="E1047" s="36" t="s">
        <v>45</v>
      </c>
    </row>
    <row r="1048" spans="1:5" ht="293.25">
      <c r="A1048" s="37" t="s">
        <v>49</v>
      </c>
      <c r="E1048" s="38" t="s">
        <v>1263</v>
      </c>
    </row>
    <row r="1049" spans="1:5" ht="12.75">
      <c r="A1049" t="s">
        <v>50</v>
      </c>
      <c r="E1049" s="36" t="s">
        <v>1264</v>
      </c>
    </row>
    <row r="1050" spans="1:16" ht="12.75">
      <c r="A1050" s="25" t="s">
        <v>43</v>
      </c>
      <c r="B1050" s="29" t="s">
        <v>1265</v>
      </c>
      <c r="C1050" s="29" t="s">
        <v>1266</v>
      </c>
      <c r="D1050" s="25" t="s">
        <v>45</v>
      </c>
      <c r="E1050" s="30" t="s">
        <v>1267</v>
      </c>
      <c r="F1050" s="31" t="s">
        <v>190</v>
      </c>
      <c r="G1050" s="32">
        <v>448.5</v>
      </c>
      <c r="H1050" s="33">
        <v>0</v>
      </c>
      <c r="I1050" s="34">
        <f>ROUND(ROUND(H1050,2)*ROUND(G1050,3),2)</f>
      </c>
      <c r="O1050">
        <f>(I1050*21)/100</f>
      </c>
      <c r="P1050" t="s">
        <v>22</v>
      </c>
    </row>
    <row r="1051" spans="1:5" ht="12.75">
      <c r="A1051" s="35" t="s">
        <v>48</v>
      </c>
      <c r="E1051" s="36" t="s">
        <v>45</v>
      </c>
    </row>
    <row r="1052" spans="1:5" ht="25.5">
      <c r="A1052" s="37" t="s">
        <v>49</v>
      </c>
      <c r="E1052" s="38" t="s">
        <v>1268</v>
      </c>
    </row>
    <row r="1053" spans="1:5" ht="12.75">
      <c r="A1053" t="s">
        <v>50</v>
      </c>
      <c r="E1053" s="36" t="s">
        <v>1269</v>
      </c>
    </row>
    <row r="1054" spans="1:16" ht="12.75">
      <c r="A1054" s="25" t="s">
        <v>43</v>
      </c>
      <c r="B1054" s="29" t="s">
        <v>1270</v>
      </c>
      <c r="C1054" s="29" t="s">
        <v>1271</v>
      </c>
      <c r="D1054" s="25" t="s">
        <v>45</v>
      </c>
      <c r="E1054" s="30" t="s">
        <v>1272</v>
      </c>
      <c r="F1054" s="31" t="s">
        <v>835</v>
      </c>
      <c r="G1054" s="32">
        <v>0</v>
      </c>
      <c r="H1054" s="33">
        <v>0</v>
      </c>
      <c r="I1054" s="34">
        <f>ROUND(ROUND(H1054,2)*ROUND(G1054,3),2)</f>
      </c>
      <c r="O1054">
        <f>(I1054*21)/100</f>
      </c>
      <c r="P1054" t="s">
        <v>22</v>
      </c>
    </row>
    <row r="1055" spans="1:5" ht="12.75">
      <c r="A1055" s="35" t="s">
        <v>48</v>
      </c>
      <c r="E1055" s="36" t="s">
        <v>45</v>
      </c>
    </row>
    <row r="1056" spans="1:5" ht="12.75">
      <c r="A1056" s="37" t="s">
        <v>49</v>
      </c>
      <c r="E1056" s="38" t="s">
        <v>45</v>
      </c>
    </row>
    <row r="1057" spans="1:5" ht="12.75">
      <c r="A1057" t="s">
        <v>50</v>
      </c>
      <c r="E1057" s="36" t="s">
        <v>45</v>
      </c>
    </row>
    <row r="1058" spans="1:18" ht="12.75" customHeight="1">
      <c r="A1058" s="6" t="s">
        <v>41</v>
      </c>
      <c r="B1058" s="6"/>
      <c r="C1058" s="40" t="s">
        <v>1273</v>
      </c>
      <c r="D1058" s="6"/>
      <c r="E1058" s="27" t="s">
        <v>1274</v>
      </c>
      <c r="F1058" s="6"/>
      <c r="G1058" s="6"/>
      <c r="H1058" s="6"/>
      <c r="I1058" s="41">
        <f>0+Q1058</f>
      </c>
      <c r="O1058">
        <f>0+R1058</f>
      </c>
      <c r="Q1058">
        <f>0+I1059+I1063</f>
      </c>
      <c r="R1058">
        <f>0+O1059+O1063</f>
      </c>
    </row>
    <row r="1059" spans="1:16" ht="12.75">
      <c r="A1059" s="25" t="s">
        <v>43</v>
      </c>
      <c r="B1059" s="29" t="s">
        <v>1275</v>
      </c>
      <c r="C1059" s="29" t="s">
        <v>1276</v>
      </c>
      <c r="D1059" s="25" t="s">
        <v>45</v>
      </c>
      <c r="E1059" s="30" t="s">
        <v>1277</v>
      </c>
      <c r="F1059" s="31" t="s">
        <v>190</v>
      </c>
      <c r="G1059" s="32">
        <v>160.221</v>
      </c>
      <c r="H1059" s="33">
        <v>0</v>
      </c>
      <c r="I1059" s="34">
        <f>ROUND(ROUND(H1059,2)*ROUND(G1059,3),2)</f>
      </c>
      <c r="O1059">
        <f>(I1059*21)/100</f>
      </c>
      <c r="P1059" t="s">
        <v>22</v>
      </c>
    </row>
    <row r="1060" spans="1:5" ht="12.75">
      <c r="A1060" s="35" t="s">
        <v>48</v>
      </c>
      <c r="E1060" s="36" t="s">
        <v>45</v>
      </c>
    </row>
    <row r="1061" spans="1:5" ht="76.5">
      <c r="A1061" s="37" t="s">
        <v>49</v>
      </c>
      <c r="E1061" s="38" t="s">
        <v>1278</v>
      </c>
    </row>
    <row r="1062" spans="1:5" ht="12.75">
      <c r="A1062" t="s">
        <v>50</v>
      </c>
      <c r="E1062" s="36" t="s">
        <v>1279</v>
      </c>
    </row>
    <row r="1063" spans="1:16" ht="12.75">
      <c r="A1063" s="25" t="s">
        <v>43</v>
      </c>
      <c r="B1063" s="29" t="s">
        <v>1280</v>
      </c>
      <c r="C1063" s="29" t="s">
        <v>1281</v>
      </c>
      <c r="D1063" s="25" t="s">
        <v>45</v>
      </c>
      <c r="E1063" s="30" t="s">
        <v>1282</v>
      </c>
      <c r="F1063" s="31" t="s">
        <v>835</v>
      </c>
      <c r="G1063" s="32">
        <v>0</v>
      </c>
      <c r="H1063" s="33">
        <v>0</v>
      </c>
      <c r="I1063" s="34">
        <f>ROUND(ROUND(H1063,2)*ROUND(G1063,3),2)</f>
      </c>
      <c r="O1063">
        <f>(I1063*21)/100</f>
      </c>
      <c r="P1063" t="s">
        <v>22</v>
      </c>
    </row>
    <row r="1064" spans="1:5" ht="12.75">
      <c r="A1064" s="35" t="s">
        <v>48</v>
      </c>
      <c r="E1064" s="36" t="s">
        <v>45</v>
      </c>
    </row>
    <row r="1065" spans="1:5" ht="12.75">
      <c r="A1065" s="37" t="s">
        <v>49</v>
      </c>
      <c r="E1065" s="38" t="s">
        <v>45</v>
      </c>
    </row>
    <row r="1066" spans="1:5" ht="12.75">
      <c r="A1066" t="s">
        <v>50</v>
      </c>
      <c r="E1066" s="36" t="s">
        <v>45</v>
      </c>
    </row>
    <row r="1067" spans="1:18" ht="12.75" customHeight="1">
      <c r="A1067" s="6" t="s">
        <v>41</v>
      </c>
      <c r="B1067" s="6"/>
      <c r="C1067" s="40" t="s">
        <v>1283</v>
      </c>
      <c r="D1067" s="6"/>
      <c r="E1067" s="27" t="s">
        <v>1284</v>
      </c>
      <c r="F1067" s="6"/>
      <c r="G1067" s="6"/>
      <c r="H1067" s="6"/>
      <c r="I1067" s="41">
        <f>0+Q1067</f>
      </c>
      <c r="O1067">
        <f>0+R1067</f>
      </c>
      <c r="Q1067">
        <f>0+I1068+I1072+I1076+I1080</f>
      </c>
      <c r="R1067">
        <f>0+O1068+O1072+O1076+O1080</f>
      </c>
    </row>
    <row r="1068" spans="1:16" ht="12.75">
      <c r="A1068" s="25" t="s">
        <v>43</v>
      </c>
      <c r="B1068" s="29" t="s">
        <v>1285</v>
      </c>
      <c r="C1068" s="29" t="s">
        <v>1207</v>
      </c>
      <c r="D1068" s="25" t="s">
        <v>45</v>
      </c>
      <c r="E1068" s="30" t="s">
        <v>1286</v>
      </c>
      <c r="F1068" s="31" t="s">
        <v>190</v>
      </c>
      <c r="G1068" s="32">
        <v>367.773</v>
      </c>
      <c r="H1068" s="33">
        <v>0</v>
      </c>
      <c r="I1068" s="34">
        <f>ROUND(ROUND(H1068,2)*ROUND(G1068,3),2)</f>
      </c>
      <c r="O1068">
        <f>(I1068*21)/100</f>
      </c>
      <c r="P1068" t="s">
        <v>22</v>
      </c>
    </row>
    <row r="1069" spans="1:5" ht="12.75">
      <c r="A1069" s="35" t="s">
        <v>48</v>
      </c>
      <c r="E1069" s="36" t="s">
        <v>45</v>
      </c>
    </row>
    <row r="1070" spans="1:5" ht="25.5">
      <c r="A1070" s="37" t="s">
        <v>49</v>
      </c>
      <c r="E1070" s="38" t="s">
        <v>1287</v>
      </c>
    </row>
    <row r="1071" spans="1:5" ht="12.75">
      <c r="A1071" t="s">
        <v>50</v>
      </c>
      <c r="E1071" s="36" t="s">
        <v>45</v>
      </c>
    </row>
    <row r="1072" spans="1:16" ht="12.75">
      <c r="A1072" s="25" t="s">
        <v>43</v>
      </c>
      <c r="B1072" s="29" t="s">
        <v>1288</v>
      </c>
      <c r="C1072" s="29" t="s">
        <v>1289</v>
      </c>
      <c r="D1072" s="25" t="s">
        <v>45</v>
      </c>
      <c r="E1072" s="30" t="s">
        <v>1290</v>
      </c>
      <c r="F1072" s="31" t="s">
        <v>190</v>
      </c>
      <c r="G1072" s="32">
        <v>334.34</v>
      </c>
      <c r="H1072" s="33">
        <v>0</v>
      </c>
      <c r="I1072" s="34">
        <f>ROUND(ROUND(H1072,2)*ROUND(G1072,3),2)</f>
      </c>
      <c r="O1072">
        <f>(I1072*21)/100</f>
      </c>
      <c r="P1072" t="s">
        <v>22</v>
      </c>
    </row>
    <row r="1073" spans="1:5" ht="12.75">
      <c r="A1073" s="35" t="s">
        <v>48</v>
      </c>
      <c r="E1073" s="36" t="s">
        <v>45</v>
      </c>
    </row>
    <row r="1074" spans="1:5" ht="306">
      <c r="A1074" s="37" t="s">
        <v>49</v>
      </c>
      <c r="E1074" s="38" t="s">
        <v>1291</v>
      </c>
    </row>
    <row r="1075" spans="1:5" ht="12.75">
      <c r="A1075" t="s">
        <v>50</v>
      </c>
      <c r="E1075" s="36" t="s">
        <v>45</v>
      </c>
    </row>
    <row r="1076" spans="1:16" ht="12.75">
      <c r="A1076" s="25" t="s">
        <v>43</v>
      </c>
      <c r="B1076" s="29" t="s">
        <v>1292</v>
      </c>
      <c r="C1076" s="29" t="s">
        <v>1293</v>
      </c>
      <c r="D1076" s="25" t="s">
        <v>45</v>
      </c>
      <c r="E1076" s="30" t="s">
        <v>1294</v>
      </c>
      <c r="F1076" s="31" t="s">
        <v>190</v>
      </c>
      <c r="G1076" s="32">
        <v>334.34</v>
      </c>
      <c r="H1076" s="33">
        <v>0</v>
      </c>
      <c r="I1076" s="34">
        <f>ROUND(ROUND(H1076,2)*ROUND(G1076,3),2)</f>
      </c>
      <c r="O1076">
        <f>(I1076*21)/100</f>
      </c>
      <c r="P1076" t="s">
        <v>22</v>
      </c>
    </row>
    <row r="1077" spans="1:5" ht="12.75">
      <c r="A1077" s="35" t="s">
        <v>48</v>
      </c>
      <c r="E1077" s="36" t="s">
        <v>45</v>
      </c>
    </row>
    <row r="1078" spans="1:5" ht="12.75">
      <c r="A1078" s="37" t="s">
        <v>49</v>
      </c>
      <c r="E1078" s="38" t="s">
        <v>1295</v>
      </c>
    </row>
    <row r="1079" spans="1:5" ht="12.75">
      <c r="A1079" t="s">
        <v>50</v>
      </c>
      <c r="E1079" s="36" t="s">
        <v>45</v>
      </c>
    </row>
    <row r="1080" spans="1:16" ht="12.75">
      <c r="A1080" s="25" t="s">
        <v>43</v>
      </c>
      <c r="B1080" s="29" t="s">
        <v>1296</v>
      </c>
      <c r="C1080" s="29" t="s">
        <v>1297</v>
      </c>
      <c r="D1080" s="25" t="s">
        <v>45</v>
      </c>
      <c r="E1080" s="30" t="s">
        <v>1298</v>
      </c>
      <c r="F1080" s="31" t="s">
        <v>835</v>
      </c>
      <c r="G1080" s="32">
        <v>0</v>
      </c>
      <c r="H1080" s="33">
        <v>0</v>
      </c>
      <c r="I1080" s="34">
        <f>ROUND(ROUND(H1080,2)*ROUND(G1080,3),2)</f>
      </c>
      <c r="O1080">
        <f>(I1080*21)/100</f>
      </c>
      <c r="P1080" t="s">
        <v>22</v>
      </c>
    </row>
    <row r="1081" spans="1:5" ht="12.75">
      <c r="A1081" s="35" t="s">
        <v>48</v>
      </c>
      <c r="E1081" s="36" t="s">
        <v>45</v>
      </c>
    </row>
    <row r="1082" spans="1:5" ht="12.75">
      <c r="A1082" s="37" t="s">
        <v>49</v>
      </c>
      <c r="E1082" s="38" t="s">
        <v>45</v>
      </c>
    </row>
    <row r="1083" spans="1:5" ht="12.75">
      <c r="A1083" t="s">
        <v>50</v>
      </c>
      <c r="E1083" s="36" t="s">
        <v>45</v>
      </c>
    </row>
    <row r="1084" spans="1:18" ht="12.75" customHeight="1">
      <c r="A1084" s="6" t="s">
        <v>41</v>
      </c>
      <c r="B1084" s="6"/>
      <c r="C1084" s="40" t="s">
        <v>1299</v>
      </c>
      <c r="D1084" s="6"/>
      <c r="E1084" s="27" t="s">
        <v>1300</v>
      </c>
      <c r="F1084" s="6"/>
      <c r="G1084" s="6"/>
      <c r="H1084" s="6"/>
      <c r="I1084" s="41">
        <f>0+Q1084</f>
      </c>
      <c r="O1084">
        <f>0+R1084</f>
      </c>
      <c r="Q1084">
        <f>0+I1085</f>
      </c>
      <c r="R1084">
        <f>0+O1085</f>
      </c>
    </row>
    <row r="1085" spans="1:16" ht="12.75">
      <c r="A1085" s="25" t="s">
        <v>43</v>
      </c>
      <c r="B1085" s="29" t="s">
        <v>1301</v>
      </c>
      <c r="C1085" s="29" t="s">
        <v>1302</v>
      </c>
      <c r="D1085" s="25" t="s">
        <v>45</v>
      </c>
      <c r="E1085" s="30" t="s">
        <v>1303</v>
      </c>
      <c r="F1085" s="31" t="s">
        <v>190</v>
      </c>
      <c r="G1085" s="32">
        <v>4.977</v>
      </c>
      <c r="H1085" s="33">
        <v>0</v>
      </c>
      <c r="I1085" s="34">
        <f>ROUND(ROUND(H1085,2)*ROUND(G1085,3),2)</f>
      </c>
      <c r="O1085">
        <f>(I1085*21)/100</f>
      </c>
      <c r="P1085" t="s">
        <v>22</v>
      </c>
    </row>
    <row r="1086" spans="1:5" ht="12.75">
      <c r="A1086" s="35" t="s">
        <v>48</v>
      </c>
      <c r="E1086" s="36" t="s">
        <v>45</v>
      </c>
    </row>
    <row r="1087" spans="1:5" ht="25.5">
      <c r="A1087" s="37" t="s">
        <v>49</v>
      </c>
      <c r="E1087" s="38" t="s">
        <v>1304</v>
      </c>
    </row>
    <row r="1088" spans="1:5" ht="12.75">
      <c r="A1088" t="s">
        <v>50</v>
      </c>
      <c r="E1088" s="36" t="s">
        <v>45</v>
      </c>
    </row>
    <row r="1089" spans="1:18" ht="12.75" customHeight="1">
      <c r="A1089" s="6" t="s">
        <v>41</v>
      </c>
      <c r="B1089" s="6"/>
      <c r="C1089" s="40" t="s">
        <v>1305</v>
      </c>
      <c r="D1089" s="6"/>
      <c r="E1089" s="27" t="s">
        <v>1306</v>
      </c>
      <c r="F1089" s="6"/>
      <c r="G1089" s="6"/>
      <c r="H1089" s="6"/>
      <c r="I1089" s="41">
        <f>0+Q1089</f>
      </c>
      <c r="O1089">
        <f>0+R1089</f>
      </c>
      <c r="Q1089">
        <f>0+I1090+I1094</f>
      </c>
      <c r="R1089">
        <f>0+O1090+O1094</f>
      </c>
    </row>
    <row r="1090" spans="1:16" ht="12.75">
      <c r="A1090" s="25" t="s">
        <v>43</v>
      </c>
      <c r="B1090" s="29" t="s">
        <v>1307</v>
      </c>
      <c r="C1090" s="29" t="s">
        <v>1308</v>
      </c>
      <c r="D1090" s="25" t="s">
        <v>45</v>
      </c>
      <c r="E1090" s="30" t="s">
        <v>1309</v>
      </c>
      <c r="F1090" s="31" t="s">
        <v>190</v>
      </c>
      <c r="G1090" s="32">
        <v>3397.251</v>
      </c>
      <c r="H1090" s="33">
        <v>0</v>
      </c>
      <c r="I1090" s="34">
        <f>ROUND(ROUND(H1090,2)*ROUND(G1090,3),2)</f>
      </c>
      <c r="O1090">
        <f>(I1090*21)/100</f>
      </c>
      <c r="P1090" t="s">
        <v>22</v>
      </c>
    </row>
    <row r="1091" spans="1:5" ht="12.75">
      <c r="A1091" s="35" t="s">
        <v>48</v>
      </c>
      <c r="E1091" s="36" t="s">
        <v>45</v>
      </c>
    </row>
    <row r="1092" spans="1:5" ht="102">
      <c r="A1092" s="37" t="s">
        <v>49</v>
      </c>
      <c r="E1092" s="38" t="s">
        <v>1310</v>
      </c>
    </row>
    <row r="1093" spans="1:5" ht="12.75">
      <c r="A1093" t="s">
        <v>50</v>
      </c>
      <c r="E1093" s="36" t="s">
        <v>45</v>
      </c>
    </row>
    <row r="1094" spans="1:16" ht="12.75">
      <c r="A1094" s="25" t="s">
        <v>43</v>
      </c>
      <c r="B1094" s="29" t="s">
        <v>1311</v>
      </c>
      <c r="C1094" s="29" t="s">
        <v>1312</v>
      </c>
      <c r="D1094" s="25" t="s">
        <v>45</v>
      </c>
      <c r="E1094" s="30" t="s">
        <v>1313</v>
      </c>
      <c r="F1094" s="31" t="s">
        <v>190</v>
      </c>
      <c r="G1094" s="32">
        <v>3397.251</v>
      </c>
      <c r="H1094" s="33">
        <v>0</v>
      </c>
      <c r="I1094" s="34">
        <f>ROUND(ROUND(H1094,2)*ROUND(G1094,3),2)</f>
      </c>
      <c r="O1094">
        <f>(I1094*21)/100</f>
      </c>
      <c r="P1094" t="s">
        <v>22</v>
      </c>
    </row>
    <row r="1095" spans="1:5" ht="12.75">
      <c r="A1095" s="35" t="s">
        <v>48</v>
      </c>
      <c r="E1095" s="36" t="s">
        <v>45</v>
      </c>
    </row>
    <row r="1096" spans="1:5" ht="12.75">
      <c r="A1096" s="37" t="s">
        <v>49</v>
      </c>
      <c r="E1096" s="38" t="s">
        <v>45</v>
      </c>
    </row>
    <row r="1097" spans="1:5" ht="12.75">
      <c r="A1097" t="s">
        <v>50</v>
      </c>
      <c r="E1097" s="36" t="s">
        <v>45</v>
      </c>
    </row>
    <row r="1098" spans="1:18" ht="12.75" customHeight="1">
      <c r="A1098" s="6" t="s">
        <v>41</v>
      </c>
      <c r="B1098" s="6"/>
      <c r="C1098" s="40" t="s">
        <v>688</v>
      </c>
      <c r="D1098" s="6"/>
      <c r="E1098" s="27" t="s">
        <v>1314</v>
      </c>
      <c r="F1098" s="6"/>
      <c r="G1098" s="6"/>
      <c r="H1098" s="6"/>
      <c r="I1098" s="41">
        <f>0+Q1098</f>
      </c>
      <c r="O1098">
        <f>0+R1098</f>
      </c>
      <c r="Q1098">
        <f>0+I1099</f>
      </c>
      <c r="R1098">
        <f>0+O1099</f>
      </c>
    </row>
    <row r="1099" spans="1:16" ht="12.75">
      <c r="A1099" s="25" t="s">
        <v>43</v>
      </c>
      <c r="B1099" s="29" t="s">
        <v>1315</v>
      </c>
      <c r="C1099" s="29" t="s">
        <v>1316</v>
      </c>
      <c r="D1099" s="25" t="s">
        <v>45</v>
      </c>
      <c r="E1099" s="30" t="s">
        <v>1317</v>
      </c>
      <c r="F1099" s="31" t="s">
        <v>76</v>
      </c>
      <c r="G1099" s="32">
        <v>41.07</v>
      </c>
      <c r="H1099" s="33">
        <v>0</v>
      </c>
      <c r="I1099" s="34">
        <f>ROUND(ROUND(H1099,2)*ROUND(G1099,3),2)</f>
      </c>
      <c r="O1099">
        <f>(I1099*21)/100</f>
      </c>
      <c r="P1099" t="s">
        <v>22</v>
      </c>
    </row>
    <row r="1100" spans="1:5" ht="12.75">
      <c r="A1100" s="35" t="s">
        <v>48</v>
      </c>
      <c r="E1100" s="36" t="s">
        <v>45</v>
      </c>
    </row>
    <row r="1101" spans="1:5" ht="25.5">
      <c r="A1101" s="37" t="s">
        <v>49</v>
      </c>
      <c r="E1101" s="38" t="s">
        <v>1318</v>
      </c>
    </row>
    <row r="1102" spans="1:5" ht="12.75">
      <c r="A1102" t="s">
        <v>50</v>
      </c>
      <c r="E1102" s="36" t="s">
        <v>1319</v>
      </c>
    </row>
    <row r="1103" spans="1:18" ht="12.75" customHeight="1">
      <c r="A1103" s="6" t="s">
        <v>41</v>
      </c>
      <c r="B1103" s="6"/>
      <c r="C1103" s="40" t="s">
        <v>694</v>
      </c>
      <c r="D1103" s="6"/>
      <c r="E1103" s="27" t="s">
        <v>1320</v>
      </c>
      <c r="F1103" s="6"/>
      <c r="G1103" s="6"/>
      <c r="H1103" s="6"/>
      <c r="I1103" s="41">
        <f>0+Q1103</f>
      </c>
      <c r="O1103">
        <f>0+R1103</f>
      </c>
      <c r="Q1103">
        <f>0+I1104</f>
      </c>
      <c r="R1103">
        <f>0+O1104</f>
      </c>
    </row>
    <row r="1104" spans="1:16" ht="12.75">
      <c r="A1104" s="25" t="s">
        <v>43</v>
      </c>
      <c r="B1104" s="29" t="s">
        <v>1321</v>
      </c>
      <c r="C1104" s="29" t="s">
        <v>1322</v>
      </c>
      <c r="D1104" s="25" t="s">
        <v>45</v>
      </c>
      <c r="E1104" s="30" t="s">
        <v>1323</v>
      </c>
      <c r="F1104" s="31" t="s">
        <v>190</v>
      </c>
      <c r="G1104" s="32">
        <v>119.44</v>
      </c>
      <c r="H1104" s="33">
        <v>0</v>
      </c>
      <c r="I1104" s="34">
        <f>ROUND(ROUND(H1104,2)*ROUND(G1104,3),2)</f>
      </c>
      <c r="O1104">
        <f>(I1104*21)/100</f>
      </c>
      <c r="P1104" t="s">
        <v>22</v>
      </c>
    </row>
    <row r="1105" spans="1:5" ht="12.75">
      <c r="A1105" s="35" t="s">
        <v>48</v>
      </c>
      <c r="E1105" s="36" t="s">
        <v>45</v>
      </c>
    </row>
    <row r="1106" spans="1:5" ht="25.5">
      <c r="A1106" s="37" t="s">
        <v>49</v>
      </c>
      <c r="E1106" s="38" t="s">
        <v>1324</v>
      </c>
    </row>
    <row r="1107" spans="1:5" ht="12.75">
      <c r="A1107" t="s">
        <v>50</v>
      </c>
      <c r="E1107" s="36" t="s">
        <v>45</v>
      </c>
    </row>
    <row r="1108" spans="1:18" ht="12.75" customHeight="1">
      <c r="A1108" s="6" t="s">
        <v>41</v>
      </c>
      <c r="B1108" s="6"/>
      <c r="C1108" s="40" t="s">
        <v>698</v>
      </c>
      <c r="D1108" s="6"/>
      <c r="E1108" s="27" t="s">
        <v>1325</v>
      </c>
      <c r="F1108" s="6"/>
      <c r="G1108" s="6"/>
      <c r="H1108" s="6"/>
      <c r="I1108" s="41">
        <f>0+Q1108</f>
      </c>
      <c r="O1108">
        <f>0+R1108</f>
      </c>
      <c r="Q1108">
        <f>0+I1109+I1113+I1117+I1121</f>
      </c>
      <c r="R1108">
        <f>0+O1109+O1113+O1117+O1121</f>
      </c>
    </row>
    <row r="1109" spans="1:16" ht="12.75">
      <c r="A1109" s="25" t="s">
        <v>43</v>
      </c>
      <c r="B1109" s="29" t="s">
        <v>1326</v>
      </c>
      <c r="C1109" s="29" t="s">
        <v>1327</v>
      </c>
      <c r="D1109" s="25" t="s">
        <v>45</v>
      </c>
      <c r="E1109" s="30" t="s">
        <v>1328</v>
      </c>
      <c r="F1109" s="31" t="s">
        <v>190</v>
      </c>
      <c r="G1109" s="32">
        <v>672.346</v>
      </c>
      <c r="H1109" s="33">
        <v>0</v>
      </c>
      <c r="I1109" s="34">
        <f>ROUND(ROUND(H1109,2)*ROUND(G1109,3),2)</f>
      </c>
      <c r="O1109">
        <f>(I1109*21)/100</f>
      </c>
      <c r="P1109" t="s">
        <v>22</v>
      </c>
    </row>
    <row r="1110" spans="1:5" ht="12.75">
      <c r="A1110" s="35" t="s">
        <v>48</v>
      </c>
      <c r="E1110" s="36" t="s">
        <v>45</v>
      </c>
    </row>
    <row r="1111" spans="1:5" ht="89.25">
      <c r="A1111" s="37" t="s">
        <v>49</v>
      </c>
      <c r="E1111" s="38" t="s">
        <v>1329</v>
      </c>
    </row>
    <row r="1112" spans="1:5" ht="12.75">
      <c r="A1112" t="s">
        <v>50</v>
      </c>
      <c r="E1112" s="36" t="s">
        <v>45</v>
      </c>
    </row>
    <row r="1113" spans="1:16" ht="12.75">
      <c r="A1113" s="25" t="s">
        <v>43</v>
      </c>
      <c r="B1113" s="29" t="s">
        <v>1330</v>
      </c>
      <c r="C1113" s="29" t="s">
        <v>1331</v>
      </c>
      <c r="D1113" s="25" t="s">
        <v>45</v>
      </c>
      <c r="E1113" s="30" t="s">
        <v>1332</v>
      </c>
      <c r="F1113" s="31" t="s">
        <v>190</v>
      </c>
      <c r="G1113" s="32">
        <v>161363.11</v>
      </c>
      <c r="H1113" s="33">
        <v>0</v>
      </c>
      <c r="I1113" s="34">
        <f>ROUND(ROUND(H1113,2)*ROUND(G1113,3),2)</f>
      </c>
      <c r="O1113">
        <f>(I1113*21)/100</f>
      </c>
      <c r="P1113" t="s">
        <v>22</v>
      </c>
    </row>
    <row r="1114" spans="1:5" ht="12.75">
      <c r="A1114" s="35" t="s">
        <v>48</v>
      </c>
      <c r="E1114" s="36" t="s">
        <v>45</v>
      </c>
    </row>
    <row r="1115" spans="1:5" ht="12.75">
      <c r="A1115" s="37" t="s">
        <v>49</v>
      </c>
      <c r="E1115" s="38" t="s">
        <v>1333</v>
      </c>
    </row>
    <row r="1116" spans="1:5" ht="12.75">
      <c r="A1116" t="s">
        <v>50</v>
      </c>
      <c r="E1116" s="36" t="s">
        <v>45</v>
      </c>
    </row>
    <row r="1117" spans="1:16" ht="12.75">
      <c r="A1117" s="25" t="s">
        <v>43</v>
      </c>
      <c r="B1117" s="29" t="s">
        <v>1334</v>
      </c>
      <c r="C1117" s="29" t="s">
        <v>1335</v>
      </c>
      <c r="D1117" s="25" t="s">
        <v>45</v>
      </c>
      <c r="E1117" s="30" t="s">
        <v>1336</v>
      </c>
      <c r="F1117" s="31" t="s">
        <v>190</v>
      </c>
      <c r="G1117" s="32">
        <v>672.346</v>
      </c>
      <c r="H1117" s="33">
        <v>0</v>
      </c>
      <c r="I1117" s="34">
        <f>ROUND(ROUND(H1117,2)*ROUND(G1117,3),2)</f>
      </c>
      <c r="O1117">
        <f>(I1117*21)/100</f>
      </c>
      <c r="P1117" t="s">
        <v>22</v>
      </c>
    </row>
    <row r="1118" spans="1:5" ht="12.75">
      <c r="A1118" s="35" t="s">
        <v>48</v>
      </c>
      <c r="E1118" s="36" t="s">
        <v>45</v>
      </c>
    </row>
    <row r="1119" spans="1:5" ht="12.75">
      <c r="A1119" s="37" t="s">
        <v>49</v>
      </c>
      <c r="E1119" s="38" t="s">
        <v>45</v>
      </c>
    </row>
    <row r="1120" spans="1:5" ht="12.75">
      <c r="A1120" t="s">
        <v>50</v>
      </c>
      <c r="E1120" s="36" t="s">
        <v>45</v>
      </c>
    </row>
    <row r="1121" spans="1:16" ht="12.75">
      <c r="A1121" s="25" t="s">
        <v>43</v>
      </c>
      <c r="B1121" s="29" t="s">
        <v>1337</v>
      </c>
      <c r="C1121" s="29" t="s">
        <v>1338</v>
      </c>
      <c r="D1121" s="25" t="s">
        <v>45</v>
      </c>
      <c r="E1121" s="30" t="s">
        <v>1339</v>
      </c>
      <c r="F1121" s="31" t="s">
        <v>190</v>
      </c>
      <c r="G1121" s="32">
        <v>785.42</v>
      </c>
      <c r="H1121" s="33">
        <v>0</v>
      </c>
      <c r="I1121" s="34">
        <f>ROUND(ROUND(H1121,2)*ROUND(G1121,3),2)</f>
      </c>
      <c r="O1121">
        <f>(I1121*21)/100</f>
      </c>
      <c r="P1121" t="s">
        <v>22</v>
      </c>
    </row>
    <row r="1122" spans="1:5" ht="12.75">
      <c r="A1122" s="35" t="s">
        <v>48</v>
      </c>
      <c r="E1122" s="36" t="s">
        <v>45</v>
      </c>
    </row>
    <row r="1123" spans="1:5" ht="25.5">
      <c r="A1123" s="37" t="s">
        <v>49</v>
      </c>
      <c r="E1123" s="38" t="s">
        <v>1340</v>
      </c>
    </row>
    <row r="1124" spans="1:5" ht="12.75">
      <c r="A1124" t="s">
        <v>50</v>
      </c>
      <c r="E1124" s="36" t="s">
        <v>45</v>
      </c>
    </row>
    <row r="1125" spans="1:18" ht="12.75" customHeight="1">
      <c r="A1125" s="6" t="s">
        <v>41</v>
      </c>
      <c r="B1125" s="6"/>
      <c r="C1125" s="40" t="s">
        <v>727</v>
      </c>
      <c r="D1125" s="6"/>
      <c r="E1125" s="27" t="s">
        <v>1341</v>
      </c>
      <c r="F1125" s="6"/>
      <c r="G1125" s="6"/>
      <c r="H1125" s="6"/>
      <c r="I1125" s="41">
        <f>0+Q1125</f>
      </c>
      <c r="O1125">
        <f>0+R1125</f>
      </c>
      <c r="Q1125">
        <f>0+I1126+I1130+I1134+I1138</f>
      </c>
      <c r="R1125">
        <f>0+O1126+O1130+O1134+O1138</f>
      </c>
    </row>
    <row r="1126" spans="1:16" ht="12.75">
      <c r="A1126" s="25" t="s">
        <v>43</v>
      </c>
      <c r="B1126" s="29" t="s">
        <v>1342</v>
      </c>
      <c r="C1126" s="29" t="s">
        <v>1343</v>
      </c>
      <c r="D1126" s="25" t="s">
        <v>45</v>
      </c>
      <c r="E1126" s="30" t="s">
        <v>1344</v>
      </c>
      <c r="F1126" s="31" t="s">
        <v>61</v>
      </c>
      <c r="G1126" s="32">
        <v>4</v>
      </c>
      <c r="H1126" s="33">
        <v>0</v>
      </c>
      <c r="I1126" s="34">
        <f>ROUND(ROUND(H1126,2)*ROUND(G1126,3),2)</f>
      </c>
      <c r="O1126">
        <f>(I1126*21)/100</f>
      </c>
      <c r="P1126" t="s">
        <v>22</v>
      </c>
    </row>
    <row r="1127" spans="1:5" ht="12.75">
      <c r="A1127" s="35" t="s">
        <v>48</v>
      </c>
      <c r="E1127" s="36" t="s">
        <v>45</v>
      </c>
    </row>
    <row r="1128" spans="1:5" ht="12.75">
      <c r="A1128" s="37" t="s">
        <v>49</v>
      </c>
      <c r="E1128" s="38" t="s">
        <v>45</v>
      </c>
    </row>
    <row r="1129" spans="1:5" ht="12.75">
      <c r="A1129" t="s">
        <v>50</v>
      </c>
      <c r="E1129" s="36" t="s">
        <v>45</v>
      </c>
    </row>
    <row r="1130" spans="1:16" ht="12.75">
      <c r="A1130" s="25" t="s">
        <v>43</v>
      </c>
      <c r="B1130" s="29" t="s">
        <v>1345</v>
      </c>
      <c r="C1130" s="29" t="s">
        <v>1343</v>
      </c>
      <c r="D1130" s="25" t="s">
        <v>14</v>
      </c>
      <c r="E1130" s="30" t="s">
        <v>1346</v>
      </c>
      <c r="F1130" s="31" t="s">
        <v>61</v>
      </c>
      <c r="G1130" s="32">
        <v>1</v>
      </c>
      <c r="H1130" s="33">
        <v>0</v>
      </c>
      <c r="I1130" s="34">
        <f>ROUND(ROUND(H1130,2)*ROUND(G1130,3),2)</f>
      </c>
      <c r="O1130">
        <f>(I1130*21)/100</f>
      </c>
      <c r="P1130" t="s">
        <v>22</v>
      </c>
    </row>
    <row r="1131" spans="1:5" ht="12.75">
      <c r="A1131" s="35" t="s">
        <v>48</v>
      </c>
      <c r="E1131" s="36" t="s">
        <v>45</v>
      </c>
    </row>
    <row r="1132" spans="1:5" ht="12.75">
      <c r="A1132" s="37" t="s">
        <v>49</v>
      </c>
      <c r="E1132" s="38" t="s">
        <v>45</v>
      </c>
    </row>
    <row r="1133" spans="1:5" ht="12.75">
      <c r="A1133" t="s">
        <v>50</v>
      </c>
      <c r="E1133" s="36" t="s">
        <v>45</v>
      </c>
    </row>
    <row r="1134" spans="1:16" ht="12.75">
      <c r="A1134" s="25" t="s">
        <v>43</v>
      </c>
      <c r="B1134" s="29" t="s">
        <v>1347</v>
      </c>
      <c r="C1134" s="29" t="s">
        <v>1348</v>
      </c>
      <c r="D1134" s="25" t="s">
        <v>45</v>
      </c>
      <c r="E1134" s="30" t="s">
        <v>1349</v>
      </c>
      <c r="F1134" s="31" t="s">
        <v>190</v>
      </c>
      <c r="G1134" s="32">
        <v>1021.263</v>
      </c>
      <c r="H1134" s="33">
        <v>0</v>
      </c>
      <c r="I1134" s="34">
        <f>ROUND(ROUND(H1134,2)*ROUND(G1134,3),2)</f>
      </c>
      <c r="O1134">
        <f>(I1134*21)/100</f>
      </c>
      <c r="P1134" t="s">
        <v>22</v>
      </c>
    </row>
    <row r="1135" spans="1:5" ht="12.75">
      <c r="A1135" s="35" t="s">
        <v>48</v>
      </c>
      <c r="E1135" s="36" t="s">
        <v>45</v>
      </c>
    </row>
    <row r="1136" spans="1:5" ht="76.5">
      <c r="A1136" s="37" t="s">
        <v>49</v>
      </c>
      <c r="E1136" s="38" t="s">
        <v>1350</v>
      </c>
    </row>
    <row r="1137" spans="1:5" ht="12.75">
      <c r="A1137" t="s">
        <v>50</v>
      </c>
      <c r="E1137" s="36" t="s">
        <v>45</v>
      </c>
    </row>
    <row r="1138" spans="1:16" ht="12.75">
      <c r="A1138" s="25" t="s">
        <v>43</v>
      </c>
      <c r="B1138" s="29" t="s">
        <v>1351</v>
      </c>
      <c r="C1138" s="29" t="s">
        <v>1352</v>
      </c>
      <c r="D1138" s="25" t="s">
        <v>45</v>
      </c>
      <c r="E1138" s="30" t="s">
        <v>1353</v>
      </c>
      <c r="F1138" s="31" t="s">
        <v>61</v>
      </c>
      <c r="G1138" s="32">
        <v>5</v>
      </c>
      <c r="H1138" s="33">
        <v>0</v>
      </c>
      <c r="I1138" s="34">
        <f>ROUND(ROUND(H1138,2)*ROUND(G1138,3),2)</f>
      </c>
      <c r="O1138">
        <f>(I1138*21)/100</f>
      </c>
      <c r="P1138" t="s">
        <v>22</v>
      </c>
    </row>
    <row r="1139" spans="1:5" ht="12.75">
      <c r="A1139" s="35" t="s">
        <v>48</v>
      </c>
      <c r="E1139" s="36" t="s">
        <v>45</v>
      </c>
    </row>
    <row r="1140" spans="1:5" ht="38.25">
      <c r="A1140" s="37" t="s">
        <v>49</v>
      </c>
      <c r="E1140" s="38" t="s">
        <v>1354</v>
      </c>
    </row>
    <row r="1141" spans="1:5" ht="12.75">
      <c r="A1141" t="s">
        <v>50</v>
      </c>
      <c r="E1141" s="36" t="s">
        <v>45</v>
      </c>
    </row>
    <row r="1142" spans="1:18" ht="12.75" customHeight="1">
      <c r="A1142" s="6" t="s">
        <v>41</v>
      </c>
      <c r="B1142" s="6"/>
      <c r="C1142" s="40" t="s">
        <v>124</v>
      </c>
      <c r="D1142" s="6"/>
      <c r="E1142" s="27" t="s">
        <v>1355</v>
      </c>
      <c r="F1142" s="6"/>
      <c r="G1142" s="6"/>
      <c r="H1142" s="6"/>
      <c r="I1142" s="41">
        <f>0+Q1142</f>
      </c>
      <c r="O1142">
        <f>0+R1142</f>
      </c>
      <c r="Q1142">
        <f>0+I1143</f>
      </c>
      <c r="R1142">
        <f>0+O1143</f>
      </c>
    </row>
    <row r="1143" spans="1:16" ht="12.75">
      <c r="A1143" s="25" t="s">
        <v>43</v>
      </c>
      <c r="B1143" s="29" t="s">
        <v>1356</v>
      </c>
      <c r="C1143" s="29" t="s">
        <v>1357</v>
      </c>
      <c r="D1143" s="25" t="s">
        <v>45</v>
      </c>
      <c r="E1143" s="30" t="s">
        <v>1358</v>
      </c>
      <c r="F1143" s="31" t="s">
        <v>92</v>
      </c>
      <c r="G1143" s="32">
        <v>2108.971</v>
      </c>
      <c r="H1143" s="33">
        <v>0</v>
      </c>
      <c r="I1143" s="34">
        <f>ROUND(ROUND(H1143,2)*ROUND(G1143,3),2)</f>
      </c>
      <c r="O1143">
        <f>(I1143*21)/100</f>
      </c>
      <c r="P1143" t="s">
        <v>22</v>
      </c>
    </row>
    <row r="1144" spans="1:5" ht="12.75">
      <c r="A1144" s="35" t="s">
        <v>48</v>
      </c>
      <c r="E1144" s="36" t="s">
        <v>45</v>
      </c>
    </row>
    <row r="1145" spans="1:5" ht="12.75">
      <c r="A1145" s="37" t="s">
        <v>49</v>
      </c>
      <c r="E1145" s="38" t="s">
        <v>45</v>
      </c>
    </row>
    <row r="1146" spans="1:5" ht="12.75">
      <c r="A1146" t="s">
        <v>50</v>
      </c>
      <c r="E1146" s="36" t="s">
        <v>45</v>
      </c>
    </row>
  </sheetData>
  <sheetProtection password="F57F"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0+O9+O22+O27+O140+O341+O414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1359</v>
      </c>
      <c r="I3" s="42">
        <f>0+I9+I22+I27+I140+I341+I414</f>
      </c>
      <c r="O3" t="s">
        <v>18</v>
      </c>
      <c r="P3" t="s">
        <v>22</v>
      </c>
    </row>
    <row r="4" spans="1:16" ht="15" customHeight="1">
      <c r="A4" t="s">
        <v>16</v>
      </c>
      <c r="B4" s="12" t="s">
        <v>338</v>
      </c>
      <c r="C4" s="13" t="s">
        <v>339</v>
      </c>
      <c r="D4" s="1"/>
      <c r="E4" s="14" t="s">
        <v>340</v>
      </c>
      <c r="F4" s="1"/>
      <c r="G4" s="1"/>
      <c r="H4" s="11"/>
      <c r="I4" s="11"/>
      <c r="O4" t="s">
        <v>19</v>
      </c>
      <c r="P4" t="s">
        <v>22</v>
      </c>
    </row>
    <row r="5" spans="1:16" ht="12.75" customHeight="1">
      <c r="A5" t="s">
        <v>341</v>
      </c>
      <c r="B5" s="16" t="s">
        <v>17</v>
      </c>
      <c r="C5" s="17" t="s">
        <v>1359</v>
      </c>
      <c r="D5" s="6"/>
      <c r="E5" s="18" t="s">
        <v>1360</v>
      </c>
      <c r="F5" s="6"/>
      <c r="G5" s="6"/>
      <c r="H5" s="6"/>
      <c r="I5" s="6"/>
      <c r="O5" t="s">
        <v>20</v>
      </c>
      <c r="P5" t="s">
        <v>22</v>
      </c>
    </row>
    <row r="6" spans="1:9" ht="12.75" customHeight="1">
      <c r="A6" s="15" t="s">
        <v>25</v>
      </c>
      <c r="B6" s="15" t="s">
        <v>27</v>
      </c>
      <c r="C6" s="15" t="s">
        <v>28</v>
      </c>
      <c r="D6" s="15" t="s">
        <v>29</v>
      </c>
      <c r="E6" s="15" t="s">
        <v>30</v>
      </c>
      <c r="F6" s="15" t="s">
        <v>32</v>
      </c>
      <c r="G6" s="15" t="s">
        <v>34</v>
      </c>
      <c r="H6" s="15" t="s">
        <v>36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37</v>
      </c>
      <c r="I7" s="15" t="s">
        <v>39</v>
      </c>
    </row>
    <row r="8" spans="1:9" ht="12.75" customHeight="1">
      <c r="A8" s="15" t="s">
        <v>26</v>
      </c>
      <c r="B8" s="15" t="s">
        <v>14</v>
      </c>
      <c r="C8" s="15" t="s">
        <v>22</v>
      </c>
      <c r="D8" s="15" t="s">
        <v>21</v>
      </c>
      <c r="E8" s="15" t="s">
        <v>31</v>
      </c>
      <c r="F8" s="15" t="s">
        <v>33</v>
      </c>
      <c r="G8" s="15" t="s">
        <v>35</v>
      </c>
      <c r="H8" s="15" t="s">
        <v>38</v>
      </c>
      <c r="I8" s="15" t="s">
        <v>40</v>
      </c>
    </row>
    <row r="9" spans="1:18" ht="12.75" customHeight="1">
      <c r="A9" s="19" t="s">
        <v>41</v>
      </c>
      <c r="B9" s="19"/>
      <c r="C9" s="26" t="s">
        <v>14</v>
      </c>
      <c r="D9" s="19"/>
      <c r="E9" s="27" t="s">
        <v>42</v>
      </c>
      <c r="F9" s="19"/>
      <c r="G9" s="19"/>
      <c r="H9" s="19"/>
      <c r="I9" s="28">
        <f>0+Q9</f>
      </c>
      <c r="O9">
        <f>0+R9</f>
      </c>
      <c r="Q9">
        <f>0+I10+I14+I18</f>
      </c>
      <c r="R9">
        <f>0+O10+O14+O18</f>
      </c>
    </row>
    <row r="10" spans="1:16" ht="25.5">
      <c r="A10" s="25" t="s">
        <v>43</v>
      </c>
      <c r="B10" s="29" t="s">
        <v>14</v>
      </c>
      <c r="C10" s="29" t="s">
        <v>1362</v>
      </c>
      <c r="D10" s="25" t="s">
        <v>45</v>
      </c>
      <c r="E10" s="30" t="s">
        <v>1363</v>
      </c>
      <c r="F10" s="31" t="s">
        <v>47</v>
      </c>
      <c r="G10" s="32">
        <v>7.2</v>
      </c>
      <c r="H10" s="33">
        <v>0</v>
      </c>
      <c r="I10" s="34">
        <f>ROUND(ROUND(H10,2)*ROUND(G10,3),2)</f>
      </c>
      <c r="O10">
        <f>(I10*21)/100</f>
      </c>
      <c r="P10" t="s">
        <v>22</v>
      </c>
    </row>
    <row r="11" spans="1:5" ht="12.75">
      <c r="A11" s="35" t="s">
        <v>48</v>
      </c>
      <c r="E11" s="36" t="s">
        <v>45</v>
      </c>
    </row>
    <row r="12" spans="1:5" ht="12.75">
      <c r="A12" s="37" t="s">
        <v>49</v>
      </c>
      <c r="E12" s="38" t="s">
        <v>45</v>
      </c>
    </row>
    <row r="13" spans="1:5" ht="12.75">
      <c r="A13" t="s">
        <v>50</v>
      </c>
      <c r="E13" s="36" t="s">
        <v>45</v>
      </c>
    </row>
    <row r="14" spans="1:16" ht="12.75">
      <c r="A14" s="25" t="s">
        <v>43</v>
      </c>
      <c r="B14" s="29" t="s">
        <v>22</v>
      </c>
      <c r="C14" s="29" t="s">
        <v>376</v>
      </c>
      <c r="D14" s="25" t="s">
        <v>45</v>
      </c>
      <c r="E14" s="30" t="s">
        <v>1364</v>
      </c>
      <c r="F14" s="31" t="s">
        <v>47</v>
      </c>
      <c r="G14" s="32">
        <v>4.5</v>
      </c>
      <c r="H14" s="33">
        <v>0</v>
      </c>
      <c r="I14" s="34">
        <f>ROUND(ROUND(H14,2)*ROUND(G14,3),2)</f>
      </c>
      <c r="O14">
        <f>(I14*21)/100</f>
      </c>
      <c r="P14" t="s">
        <v>22</v>
      </c>
    </row>
    <row r="15" spans="1:5" ht="12.75">
      <c r="A15" s="35" t="s">
        <v>48</v>
      </c>
      <c r="E15" s="36" t="s">
        <v>45</v>
      </c>
    </row>
    <row r="16" spans="1:5" ht="12.75">
      <c r="A16" s="37" t="s">
        <v>49</v>
      </c>
      <c r="E16" s="38" t="s">
        <v>45</v>
      </c>
    </row>
    <row r="17" spans="1:5" ht="12.75">
      <c r="A17" t="s">
        <v>50</v>
      </c>
      <c r="E17" s="36" t="s">
        <v>45</v>
      </c>
    </row>
    <row r="18" spans="1:16" ht="12.75">
      <c r="A18" s="25" t="s">
        <v>43</v>
      </c>
      <c r="B18" s="29" t="s">
        <v>21</v>
      </c>
      <c r="C18" s="29" t="s">
        <v>53</v>
      </c>
      <c r="D18" s="25" t="s">
        <v>45</v>
      </c>
      <c r="E18" s="30" t="s">
        <v>54</v>
      </c>
      <c r="F18" s="31" t="s">
        <v>47</v>
      </c>
      <c r="G18" s="32">
        <v>1.8</v>
      </c>
      <c r="H18" s="33">
        <v>0</v>
      </c>
      <c r="I18" s="34">
        <f>ROUND(ROUND(H18,2)*ROUND(G18,3),2)</f>
      </c>
      <c r="O18">
        <f>(I18*21)/100</f>
      </c>
      <c r="P18" t="s">
        <v>22</v>
      </c>
    </row>
    <row r="19" spans="1:5" ht="12.75">
      <c r="A19" s="35" t="s">
        <v>48</v>
      </c>
      <c r="E19" s="36" t="s">
        <v>45</v>
      </c>
    </row>
    <row r="20" spans="1:5" ht="12.75">
      <c r="A20" s="37" t="s">
        <v>49</v>
      </c>
      <c r="E20" s="38" t="s">
        <v>45</v>
      </c>
    </row>
    <row r="21" spans="1:5" ht="12.75">
      <c r="A21" t="s">
        <v>50</v>
      </c>
      <c r="E21" s="36" t="s">
        <v>45</v>
      </c>
    </row>
    <row r="22" spans="1:18" ht="12.75" customHeight="1">
      <c r="A22" s="6" t="s">
        <v>41</v>
      </c>
      <c r="B22" s="6"/>
      <c r="C22" s="40" t="s">
        <v>31</v>
      </c>
      <c r="D22" s="6"/>
      <c r="E22" s="27" t="s">
        <v>55</v>
      </c>
      <c r="F22" s="6"/>
      <c r="G22" s="6"/>
      <c r="H22" s="6"/>
      <c r="I22" s="41">
        <f>0+Q22</f>
      </c>
      <c r="O22">
        <f>0+R22</f>
      </c>
      <c r="Q22">
        <f>0+I23</f>
      </c>
      <c r="R22">
        <f>0+O23</f>
      </c>
    </row>
    <row r="23" spans="1:16" ht="12.75">
      <c r="A23" s="25" t="s">
        <v>43</v>
      </c>
      <c r="B23" s="29" t="s">
        <v>31</v>
      </c>
      <c r="C23" s="29" t="s">
        <v>56</v>
      </c>
      <c r="D23" s="25" t="s">
        <v>45</v>
      </c>
      <c r="E23" s="30" t="s">
        <v>57</v>
      </c>
      <c r="F23" s="31" t="s">
        <v>47</v>
      </c>
      <c r="G23" s="32">
        <v>0.9</v>
      </c>
      <c r="H23" s="33">
        <v>0</v>
      </c>
      <c r="I23" s="34">
        <f>ROUND(ROUND(H23,2)*ROUND(G23,3),2)</f>
      </c>
      <c r="O23">
        <f>(I23*21)/100</f>
      </c>
      <c r="P23" t="s">
        <v>22</v>
      </c>
    </row>
    <row r="24" spans="1:5" ht="12.75">
      <c r="A24" s="35" t="s">
        <v>48</v>
      </c>
      <c r="E24" s="36" t="s">
        <v>45</v>
      </c>
    </row>
    <row r="25" spans="1:5" ht="12.75">
      <c r="A25" s="37" t="s">
        <v>49</v>
      </c>
      <c r="E25" s="38" t="s">
        <v>45</v>
      </c>
    </row>
    <row r="26" spans="1:5" ht="12.75">
      <c r="A26" t="s">
        <v>50</v>
      </c>
      <c r="E26" s="36" t="s">
        <v>45</v>
      </c>
    </row>
    <row r="27" spans="1:18" ht="12.75" customHeight="1">
      <c r="A27" s="6" t="s">
        <v>41</v>
      </c>
      <c r="B27" s="6"/>
      <c r="C27" s="40" t="s">
        <v>976</v>
      </c>
      <c r="D27" s="6"/>
      <c r="E27" s="27" t="s">
        <v>1365</v>
      </c>
      <c r="F27" s="6"/>
      <c r="G27" s="6"/>
      <c r="H27" s="6"/>
      <c r="I27" s="41">
        <f>0+Q27</f>
      </c>
      <c r="O27">
        <f>0+R27</f>
      </c>
      <c r="Q27">
        <f>0+I28+I32+I36+I40+I44+I48+I52+I56+I60+I64+I68+I72+I76+I80+I84+I88+I92+I96+I100+I104+I108+I112+I116+I120+I124+I128+I132+I136</f>
      </c>
      <c r="R27">
        <f>0+O28+O32+O36+O40+O44+O48+O52+O56+O60+O64+O68+O72+O76+O80+O84+O88+O92+O96+O100+O104+O108+O112+O116+O120+O124+O128+O132+O136</f>
      </c>
    </row>
    <row r="28" spans="1:16" ht="12.75">
      <c r="A28" s="25" t="s">
        <v>43</v>
      </c>
      <c r="B28" s="29" t="s">
        <v>100</v>
      </c>
      <c r="C28" s="29" t="s">
        <v>1366</v>
      </c>
      <c r="D28" s="25" t="s">
        <v>45</v>
      </c>
      <c r="E28" s="30" t="s">
        <v>1367</v>
      </c>
      <c r="F28" s="31" t="s">
        <v>76</v>
      </c>
      <c r="G28" s="32">
        <v>48</v>
      </c>
      <c r="H28" s="33">
        <v>0</v>
      </c>
      <c r="I28" s="34">
        <f>ROUND(ROUND(H28,2)*ROUND(G28,3),2)</f>
      </c>
      <c r="O28">
        <f>(I28*21)/100</f>
      </c>
      <c r="P28" t="s">
        <v>22</v>
      </c>
    </row>
    <row r="29" spans="1:5" ht="12.75">
      <c r="A29" s="35" t="s">
        <v>48</v>
      </c>
      <c r="E29" s="36" t="s">
        <v>45</v>
      </c>
    </row>
    <row r="30" spans="1:5" ht="12.75">
      <c r="A30" s="37" t="s">
        <v>49</v>
      </c>
      <c r="E30" s="38" t="s">
        <v>45</v>
      </c>
    </row>
    <row r="31" spans="1:5" ht="12.75">
      <c r="A31" t="s">
        <v>50</v>
      </c>
      <c r="E31" s="36" t="s">
        <v>45</v>
      </c>
    </row>
    <row r="32" spans="1:16" ht="12.75">
      <c r="A32" s="25" t="s">
        <v>43</v>
      </c>
      <c r="B32" s="29" t="s">
        <v>103</v>
      </c>
      <c r="C32" s="29" t="s">
        <v>1368</v>
      </c>
      <c r="D32" s="25" t="s">
        <v>45</v>
      </c>
      <c r="E32" s="30" t="s">
        <v>1369</v>
      </c>
      <c r="F32" s="31" t="s">
        <v>76</v>
      </c>
      <c r="G32" s="32">
        <v>44</v>
      </c>
      <c r="H32" s="33">
        <v>0</v>
      </c>
      <c r="I32" s="34">
        <f>ROUND(ROUND(H32,2)*ROUND(G32,3),2)</f>
      </c>
      <c r="O32">
        <f>(I32*21)/100</f>
      </c>
      <c r="P32" t="s">
        <v>22</v>
      </c>
    </row>
    <row r="33" spans="1:5" ht="12.75">
      <c r="A33" s="35" t="s">
        <v>48</v>
      </c>
      <c r="E33" s="36" t="s">
        <v>45</v>
      </c>
    </row>
    <row r="34" spans="1:5" ht="12.75">
      <c r="A34" s="37" t="s">
        <v>49</v>
      </c>
      <c r="E34" s="38" t="s">
        <v>45</v>
      </c>
    </row>
    <row r="35" spans="1:5" ht="12.75">
      <c r="A35" t="s">
        <v>50</v>
      </c>
      <c r="E35" s="36" t="s">
        <v>45</v>
      </c>
    </row>
    <row r="36" spans="1:16" ht="12.75">
      <c r="A36" s="25" t="s">
        <v>43</v>
      </c>
      <c r="B36" s="29" t="s">
        <v>89</v>
      </c>
      <c r="C36" s="29" t="s">
        <v>1370</v>
      </c>
      <c r="D36" s="25" t="s">
        <v>45</v>
      </c>
      <c r="E36" s="30" t="s">
        <v>1371</v>
      </c>
      <c r="F36" s="31" t="s">
        <v>61</v>
      </c>
      <c r="G36" s="32">
        <v>34</v>
      </c>
      <c r="H36" s="33">
        <v>0</v>
      </c>
      <c r="I36" s="34">
        <f>ROUND(ROUND(H36,2)*ROUND(G36,3),2)</f>
      </c>
      <c r="O36">
        <f>(I36*21)/100</f>
      </c>
      <c r="P36" t="s">
        <v>22</v>
      </c>
    </row>
    <row r="37" spans="1:5" ht="12.75">
      <c r="A37" s="35" t="s">
        <v>48</v>
      </c>
      <c r="E37" s="36" t="s">
        <v>45</v>
      </c>
    </row>
    <row r="38" spans="1:5" ht="12.75">
      <c r="A38" s="37" t="s">
        <v>49</v>
      </c>
      <c r="E38" s="38" t="s">
        <v>45</v>
      </c>
    </row>
    <row r="39" spans="1:5" ht="12.75">
      <c r="A39" t="s">
        <v>50</v>
      </c>
      <c r="E39" s="36" t="s">
        <v>45</v>
      </c>
    </row>
    <row r="40" spans="1:16" ht="12.75">
      <c r="A40" s="25" t="s">
        <v>43</v>
      </c>
      <c r="B40" s="29" t="s">
        <v>292</v>
      </c>
      <c r="C40" s="29" t="s">
        <v>1372</v>
      </c>
      <c r="D40" s="25" t="s">
        <v>45</v>
      </c>
      <c r="E40" s="30" t="s">
        <v>1373</v>
      </c>
      <c r="F40" s="31" t="s">
        <v>61</v>
      </c>
      <c r="G40" s="32">
        <v>3</v>
      </c>
      <c r="H40" s="33">
        <v>0</v>
      </c>
      <c r="I40" s="34">
        <f>ROUND(ROUND(H40,2)*ROUND(G40,3),2)</f>
      </c>
      <c r="O40">
        <f>(I40*21)/100</f>
      </c>
      <c r="P40" t="s">
        <v>22</v>
      </c>
    </row>
    <row r="41" spans="1:5" ht="12.75">
      <c r="A41" s="35" t="s">
        <v>48</v>
      </c>
      <c r="E41" s="36" t="s">
        <v>45</v>
      </c>
    </row>
    <row r="42" spans="1:5" ht="12.75">
      <c r="A42" s="37" t="s">
        <v>49</v>
      </c>
      <c r="E42" s="38" t="s">
        <v>45</v>
      </c>
    </row>
    <row r="43" spans="1:5" ht="12.75">
      <c r="A43" t="s">
        <v>50</v>
      </c>
      <c r="E43" s="36" t="s">
        <v>45</v>
      </c>
    </row>
    <row r="44" spans="1:16" ht="12.75">
      <c r="A44" s="25" t="s">
        <v>43</v>
      </c>
      <c r="B44" s="29" t="s">
        <v>126</v>
      </c>
      <c r="C44" s="29" t="s">
        <v>1374</v>
      </c>
      <c r="D44" s="25" t="s">
        <v>45</v>
      </c>
      <c r="E44" s="30" t="s">
        <v>1375</v>
      </c>
      <c r="F44" s="31" t="s">
        <v>61</v>
      </c>
      <c r="G44" s="32">
        <v>2</v>
      </c>
      <c r="H44" s="33">
        <v>0</v>
      </c>
      <c r="I44" s="34">
        <f>ROUND(ROUND(H44,2)*ROUND(G44,3),2)</f>
      </c>
      <c r="O44">
        <f>(I44*21)/100</f>
      </c>
      <c r="P44" t="s">
        <v>22</v>
      </c>
    </row>
    <row r="45" spans="1:5" ht="12.75">
      <c r="A45" s="35" t="s">
        <v>48</v>
      </c>
      <c r="E45" s="36" t="s">
        <v>45</v>
      </c>
    </row>
    <row r="46" spans="1:5" ht="12.75">
      <c r="A46" s="37" t="s">
        <v>49</v>
      </c>
      <c r="E46" s="38" t="s">
        <v>45</v>
      </c>
    </row>
    <row r="47" spans="1:5" ht="12.75">
      <c r="A47" t="s">
        <v>50</v>
      </c>
      <c r="E47" s="36" t="s">
        <v>45</v>
      </c>
    </row>
    <row r="48" spans="1:16" ht="12.75">
      <c r="A48" s="25" t="s">
        <v>43</v>
      </c>
      <c r="B48" s="29" t="s">
        <v>77</v>
      </c>
      <c r="C48" s="29" t="s">
        <v>1376</v>
      </c>
      <c r="D48" s="25" t="s">
        <v>45</v>
      </c>
      <c r="E48" s="30" t="s">
        <v>1377</v>
      </c>
      <c r="F48" s="31" t="s">
        <v>61</v>
      </c>
      <c r="G48" s="32">
        <v>4</v>
      </c>
      <c r="H48" s="33">
        <v>0</v>
      </c>
      <c r="I48" s="34">
        <f>ROUND(ROUND(H48,2)*ROUND(G48,3),2)</f>
      </c>
      <c r="O48">
        <f>(I48*21)/100</f>
      </c>
      <c r="P48" t="s">
        <v>22</v>
      </c>
    </row>
    <row r="49" spans="1:5" ht="12.75">
      <c r="A49" s="35" t="s">
        <v>48</v>
      </c>
      <c r="E49" s="36" t="s">
        <v>45</v>
      </c>
    </row>
    <row r="50" spans="1:5" ht="12.75">
      <c r="A50" s="37" t="s">
        <v>49</v>
      </c>
      <c r="E50" s="38" t="s">
        <v>45</v>
      </c>
    </row>
    <row r="51" spans="1:5" ht="12.75">
      <c r="A51" t="s">
        <v>50</v>
      </c>
      <c r="E51" s="36" t="s">
        <v>45</v>
      </c>
    </row>
    <row r="52" spans="1:16" ht="12.75">
      <c r="A52" s="25" t="s">
        <v>43</v>
      </c>
      <c r="B52" s="29" t="s">
        <v>121</v>
      </c>
      <c r="C52" s="29" t="s">
        <v>1378</v>
      </c>
      <c r="D52" s="25" t="s">
        <v>45</v>
      </c>
      <c r="E52" s="30" t="s">
        <v>1379</v>
      </c>
      <c r="F52" s="31" t="s">
        <v>61</v>
      </c>
      <c r="G52" s="32">
        <v>1</v>
      </c>
      <c r="H52" s="33">
        <v>0</v>
      </c>
      <c r="I52" s="34">
        <f>ROUND(ROUND(H52,2)*ROUND(G52,3),2)</f>
      </c>
      <c r="O52">
        <f>(I52*21)/100</f>
      </c>
      <c r="P52" t="s">
        <v>22</v>
      </c>
    </row>
    <row r="53" spans="1:5" ht="12.75">
      <c r="A53" s="35" t="s">
        <v>48</v>
      </c>
      <c r="E53" s="36" t="s">
        <v>45</v>
      </c>
    </row>
    <row r="54" spans="1:5" ht="12.75">
      <c r="A54" s="37" t="s">
        <v>49</v>
      </c>
      <c r="E54" s="38" t="s">
        <v>45</v>
      </c>
    </row>
    <row r="55" spans="1:5" ht="12.75">
      <c r="A55" t="s">
        <v>50</v>
      </c>
      <c r="E55" s="36" t="s">
        <v>45</v>
      </c>
    </row>
    <row r="56" spans="1:16" ht="12.75">
      <c r="A56" s="25" t="s">
        <v>43</v>
      </c>
      <c r="B56" s="29" t="s">
        <v>35</v>
      </c>
      <c r="C56" s="29" t="s">
        <v>1380</v>
      </c>
      <c r="D56" s="25" t="s">
        <v>45</v>
      </c>
      <c r="E56" s="30" t="s">
        <v>1381</v>
      </c>
      <c r="F56" s="31" t="s">
        <v>76</v>
      </c>
      <c r="G56" s="32">
        <v>21</v>
      </c>
      <c r="H56" s="33">
        <v>0</v>
      </c>
      <c r="I56" s="34">
        <f>ROUND(ROUND(H56,2)*ROUND(G56,3),2)</f>
      </c>
      <c r="O56">
        <f>(I56*21)/100</f>
      </c>
      <c r="P56" t="s">
        <v>22</v>
      </c>
    </row>
    <row r="57" spans="1:5" ht="12.75">
      <c r="A57" s="35" t="s">
        <v>48</v>
      </c>
      <c r="E57" s="36" t="s">
        <v>45</v>
      </c>
    </row>
    <row r="58" spans="1:5" ht="12.75">
      <c r="A58" s="37" t="s">
        <v>49</v>
      </c>
      <c r="E58" s="38" t="s">
        <v>45</v>
      </c>
    </row>
    <row r="59" spans="1:5" ht="12.75">
      <c r="A59" t="s">
        <v>50</v>
      </c>
      <c r="E59" s="36" t="s">
        <v>45</v>
      </c>
    </row>
    <row r="60" spans="1:16" ht="12.75">
      <c r="A60" s="25" t="s">
        <v>43</v>
      </c>
      <c r="B60" s="29" t="s">
        <v>66</v>
      </c>
      <c r="C60" s="29" t="s">
        <v>1382</v>
      </c>
      <c r="D60" s="25" t="s">
        <v>45</v>
      </c>
      <c r="E60" s="30" t="s">
        <v>1383</v>
      </c>
      <c r="F60" s="31" t="s">
        <v>76</v>
      </c>
      <c r="G60" s="32">
        <v>93</v>
      </c>
      <c r="H60" s="33">
        <v>0</v>
      </c>
      <c r="I60" s="34">
        <f>ROUND(ROUND(H60,2)*ROUND(G60,3),2)</f>
      </c>
      <c r="O60">
        <f>(I60*21)/100</f>
      </c>
      <c r="P60" t="s">
        <v>22</v>
      </c>
    </row>
    <row r="61" spans="1:5" ht="12.75">
      <c r="A61" s="35" t="s">
        <v>48</v>
      </c>
      <c r="E61" s="36" t="s">
        <v>45</v>
      </c>
    </row>
    <row r="62" spans="1:5" ht="12.75">
      <c r="A62" s="37" t="s">
        <v>49</v>
      </c>
      <c r="E62" s="38" t="s">
        <v>45</v>
      </c>
    </row>
    <row r="63" spans="1:5" ht="12.75">
      <c r="A63" t="s">
        <v>50</v>
      </c>
      <c r="E63" s="36" t="s">
        <v>45</v>
      </c>
    </row>
    <row r="64" spans="1:16" ht="12.75">
      <c r="A64" s="25" t="s">
        <v>43</v>
      </c>
      <c r="B64" s="29" t="s">
        <v>58</v>
      </c>
      <c r="C64" s="29" t="s">
        <v>1384</v>
      </c>
      <c r="D64" s="25" t="s">
        <v>45</v>
      </c>
      <c r="E64" s="30" t="s">
        <v>1385</v>
      </c>
      <c r="F64" s="31" t="s">
        <v>76</v>
      </c>
      <c r="G64" s="32">
        <v>21</v>
      </c>
      <c r="H64" s="33">
        <v>0</v>
      </c>
      <c r="I64" s="34">
        <f>ROUND(ROUND(H64,2)*ROUND(G64,3),2)</f>
      </c>
      <c r="O64">
        <f>(I64*21)/100</f>
      </c>
      <c r="P64" t="s">
        <v>22</v>
      </c>
    </row>
    <row r="65" spans="1:5" ht="12.75">
      <c r="A65" s="35" t="s">
        <v>48</v>
      </c>
      <c r="E65" s="36" t="s">
        <v>45</v>
      </c>
    </row>
    <row r="66" spans="1:5" ht="12.75">
      <c r="A66" s="37" t="s">
        <v>49</v>
      </c>
      <c r="E66" s="38" t="s">
        <v>45</v>
      </c>
    </row>
    <row r="67" spans="1:5" ht="12.75">
      <c r="A67" t="s">
        <v>50</v>
      </c>
      <c r="E67" s="36" t="s">
        <v>45</v>
      </c>
    </row>
    <row r="68" spans="1:16" ht="12.75">
      <c r="A68" s="25" t="s">
        <v>43</v>
      </c>
      <c r="B68" s="29" t="s">
        <v>112</v>
      </c>
      <c r="C68" s="29" t="s">
        <v>1386</v>
      </c>
      <c r="D68" s="25" t="s">
        <v>45</v>
      </c>
      <c r="E68" s="30" t="s">
        <v>1387</v>
      </c>
      <c r="F68" s="31" t="s">
        <v>76</v>
      </c>
      <c r="G68" s="32">
        <v>2</v>
      </c>
      <c r="H68" s="33">
        <v>0</v>
      </c>
      <c r="I68" s="34">
        <f>ROUND(ROUND(H68,2)*ROUND(G68,3),2)</f>
      </c>
      <c r="O68">
        <f>(I68*21)/100</f>
      </c>
      <c r="P68" t="s">
        <v>22</v>
      </c>
    </row>
    <row r="69" spans="1:5" ht="12.75">
      <c r="A69" s="35" t="s">
        <v>48</v>
      </c>
      <c r="E69" s="36" t="s">
        <v>45</v>
      </c>
    </row>
    <row r="70" spans="1:5" ht="12.75">
      <c r="A70" s="37" t="s">
        <v>49</v>
      </c>
      <c r="E70" s="38" t="s">
        <v>45</v>
      </c>
    </row>
    <row r="71" spans="1:5" ht="12.75">
      <c r="A71" t="s">
        <v>50</v>
      </c>
      <c r="E71" s="36" t="s">
        <v>45</v>
      </c>
    </row>
    <row r="72" spans="1:16" ht="12.75">
      <c r="A72" s="25" t="s">
        <v>43</v>
      </c>
      <c r="B72" s="29" t="s">
        <v>97</v>
      </c>
      <c r="C72" s="29" t="s">
        <v>1388</v>
      </c>
      <c r="D72" s="25" t="s">
        <v>45</v>
      </c>
      <c r="E72" s="30" t="s">
        <v>1389</v>
      </c>
      <c r="F72" s="31" t="s">
        <v>76</v>
      </c>
      <c r="G72" s="32">
        <v>2</v>
      </c>
      <c r="H72" s="33">
        <v>0</v>
      </c>
      <c r="I72" s="34">
        <f>ROUND(ROUND(H72,2)*ROUND(G72,3),2)</f>
      </c>
      <c r="O72">
        <f>(I72*21)/100</f>
      </c>
      <c r="P72" t="s">
        <v>22</v>
      </c>
    </row>
    <row r="73" spans="1:5" ht="12.75">
      <c r="A73" s="35" t="s">
        <v>48</v>
      </c>
      <c r="E73" s="36" t="s">
        <v>45</v>
      </c>
    </row>
    <row r="74" spans="1:5" ht="12.75">
      <c r="A74" s="37" t="s">
        <v>49</v>
      </c>
      <c r="E74" s="38" t="s">
        <v>45</v>
      </c>
    </row>
    <row r="75" spans="1:5" ht="12.75">
      <c r="A75" t="s">
        <v>50</v>
      </c>
      <c r="E75" s="36" t="s">
        <v>45</v>
      </c>
    </row>
    <row r="76" spans="1:16" ht="12.75">
      <c r="A76" s="25" t="s">
        <v>43</v>
      </c>
      <c r="B76" s="29" t="s">
        <v>94</v>
      </c>
      <c r="C76" s="29" t="s">
        <v>1390</v>
      </c>
      <c r="D76" s="25" t="s">
        <v>45</v>
      </c>
      <c r="E76" s="30" t="s">
        <v>1391</v>
      </c>
      <c r="F76" s="31" t="s">
        <v>76</v>
      </c>
      <c r="G76" s="32">
        <v>6</v>
      </c>
      <c r="H76" s="33">
        <v>0</v>
      </c>
      <c r="I76" s="34">
        <f>ROUND(ROUND(H76,2)*ROUND(G76,3),2)</f>
      </c>
      <c r="O76">
        <f>(I76*21)/100</f>
      </c>
      <c r="P76" t="s">
        <v>22</v>
      </c>
    </row>
    <row r="77" spans="1:5" ht="12.75">
      <c r="A77" s="35" t="s">
        <v>48</v>
      </c>
      <c r="E77" s="36" t="s">
        <v>45</v>
      </c>
    </row>
    <row r="78" spans="1:5" ht="12.75">
      <c r="A78" s="37" t="s">
        <v>49</v>
      </c>
      <c r="E78" s="38" t="s">
        <v>45</v>
      </c>
    </row>
    <row r="79" spans="1:5" ht="12.75">
      <c r="A79" t="s">
        <v>50</v>
      </c>
      <c r="E79" s="36" t="s">
        <v>45</v>
      </c>
    </row>
    <row r="80" spans="1:16" ht="12.75">
      <c r="A80" s="25" t="s">
        <v>43</v>
      </c>
      <c r="B80" s="29" t="s">
        <v>38</v>
      </c>
      <c r="C80" s="29" t="s">
        <v>1392</v>
      </c>
      <c r="D80" s="25" t="s">
        <v>45</v>
      </c>
      <c r="E80" s="30" t="s">
        <v>1393</v>
      </c>
      <c r="F80" s="31" t="s">
        <v>76</v>
      </c>
      <c r="G80" s="32">
        <v>63</v>
      </c>
      <c r="H80" s="33">
        <v>0</v>
      </c>
      <c r="I80" s="34">
        <f>ROUND(ROUND(H80,2)*ROUND(G80,3),2)</f>
      </c>
      <c r="O80">
        <f>(I80*21)/100</f>
      </c>
      <c r="P80" t="s">
        <v>22</v>
      </c>
    </row>
    <row r="81" spans="1:5" ht="12.75">
      <c r="A81" s="35" t="s">
        <v>48</v>
      </c>
      <c r="E81" s="36" t="s">
        <v>45</v>
      </c>
    </row>
    <row r="82" spans="1:5" ht="12.75">
      <c r="A82" s="37" t="s">
        <v>49</v>
      </c>
      <c r="E82" s="38" t="s">
        <v>45</v>
      </c>
    </row>
    <row r="83" spans="1:5" ht="12.75">
      <c r="A83" t="s">
        <v>50</v>
      </c>
      <c r="E83" s="36" t="s">
        <v>45</v>
      </c>
    </row>
    <row r="84" spans="1:16" ht="12.75">
      <c r="A84" s="25" t="s">
        <v>43</v>
      </c>
      <c r="B84" s="29" t="s">
        <v>115</v>
      </c>
      <c r="C84" s="29" t="s">
        <v>1394</v>
      </c>
      <c r="D84" s="25" t="s">
        <v>45</v>
      </c>
      <c r="E84" s="30" t="s">
        <v>1395</v>
      </c>
      <c r="F84" s="31" t="s">
        <v>76</v>
      </c>
      <c r="G84" s="32">
        <v>90</v>
      </c>
      <c r="H84" s="33">
        <v>0</v>
      </c>
      <c r="I84" s="34">
        <f>ROUND(ROUND(H84,2)*ROUND(G84,3),2)</f>
      </c>
      <c r="O84">
        <f>(I84*21)/100</f>
      </c>
      <c r="P84" t="s">
        <v>22</v>
      </c>
    </row>
    <row r="85" spans="1:5" ht="12.75">
      <c r="A85" s="35" t="s">
        <v>48</v>
      </c>
      <c r="E85" s="36" t="s">
        <v>45</v>
      </c>
    </row>
    <row r="86" spans="1:5" ht="12.75">
      <c r="A86" s="37" t="s">
        <v>49</v>
      </c>
      <c r="E86" s="38" t="s">
        <v>45</v>
      </c>
    </row>
    <row r="87" spans="1:5" ht="12.75">
      <c r="A87" t="s">
        <v>50</v>
      </c>
      <c r="E87" s="36" t="s">
        <v>45</v>
      </c>
    </row>
    <row r="88" spans="1:16" ht="12.75">
      <c r="A88" s="25" t="s">
        <v>43</v>
      </c>
      <c r="B88" s="29" t="s">
        <v>106</v>
      </c>
      <c r="C88" s="29" t="s">
        <v>1396</v>
      </c>
      <c r="D88" s="25" t="s">
        <v>45</v>
      </c>
      <c r="E88" s="30" t="s">
        <v>1397</v>
      </c>
      <c r="F88" s="31" t="s">
        <v>76</v>
      </c>
      <c r="G88" s="32">
        <v>3</v>
      </c>
      <c r="H88" s="33">
        <v>0</v>
      </c>
      <c r="I88" s="34">
        <f>ROUND(ROUND(H88,2)*ROUND(G88,3),2)</f>
      </c>
      <c r="O88">
        <f>(I88*21)/100</f>
      </c>
      <c r="P88" t="s">
        <v>22</v>
      </c>
    </row>
    <row r="89" spans="1:5" ht="12.75">
      <c r="A89" s="35" t="s">
        <v>48</v>
      </c>
      <c r="E89" s="36" t="s">
        <v>45</v>
      </c>
    </row>
    <row r="90" spans="1:5" ht="12.75">
      <c r="A90" s="37" t="s">
        <v>49</v>
      </c>
      <c r="E90" s="38" t="s">
        <v>45</v>
      </c>
    </row>
    <row r="91" spans="1:5" ht="12.75">
      <c r="A91" t="s">
        <v>50</v>
      </c>
      <c r="E91" s="36" t="s">
        <v>45</v>
      </c>
    </row>
    <row r="92" spans="1:16" ht="12.75">
      <c r="A92" s="25" t="s">
        <v>43</v>
      </c>
      <c r="B92" s="29" t="s">
        <v>40</v>
      </c>
      <c r="C92" s="29" t="s">
        <v>1398</v>
      </c>
      <c r="D92" s="25" t="s">
        <v>45</v>
      </c>
      <c r="E92" s="30" t="s">
        <v>1399</v>
      </c>
      <c r="F92" s="31" t="s">
        <v>76</v>
      </c>
      <c r="G92" s="32">
        <v>48</v>
      </c>
      <c r="H92" s="33">
        <v>0</v>
      </c>
      <c r="I92" s="34">
        <f>ROUND(ROUND(H92,2)*ROUND(G92,3),2)</f>
      </c>
      <c r="O92">
        <f>(I92*21)/100</f>
      </c>
      <c r="P92" t="s">
        <v>22</v>
      </c>
    </row>
    <row r="93" spans="1:5" ht="12.75">
      <c r="A93" s="35" t="s">
        <v>48</v>
      </c>
      <c r="E93" s="36" t="s">
        <v>45</v>
      </c>
    </row>
    <row r="94" spans="1:5" ht="12.75">
      <c r="A94" s="37" t="s">
        <v>49</v>
      </c>
      <c r="E94" s="38" t="s">
        <v>45</v>
      </c>
    </row>
    <row r="95" spans="1:5" ht="12.75">
      <c r="A95" t="s">
        <v>50</v>
      </c>
      <c r="E95" s="36" t="s">
        <v>45</v>
      </c>
    </row>
    <row r="96" spans="1:16" ht="12.75">
      <c r="A96" s="25" t="s">
        <v>43</v>
      </c>
      <c r="B96" s="29" t="s">
        <v>83</v>
      </c>
      <c r="C96" s="29" t="s">
        <v>1400</v>
      </c>
      <c r="D96" s="25" t="s">
        <v>45</v>
      </c>
      <c r="E96" s="30" t="s">
        <v>1401</v>
      </c>
      <c r="F96" s="31" t="s">
        <v>61</v>
      </c>
      <c r="G96" s="32">
        <v>21</v>
      </c>
      <c r="H96" s="33">
        <v>0</v>
      </c>
      <c r="I96" s="34">
        <f>ROUND(ROUND(H96,2)*ROUND(G96,3),2)</f>
      </c>
      <c r="O96">
        <f>(I96*21)/100</f>
      </c>
      <c r="P96" t="s">
        <v>22</v>
      </c>
    </row>
    <row r="97" spans="1:5" ht="12.75">
      <c r="A97" s="35" t="s">
        <v>48</v>
      </c>
      <c r="E97" s="36" t="s">
        <v>45</v>
      </c>
    </row>
    <row r="98" spans="1:5" ht="12.75">
      <c r="A98" s="37" t="s">
        <v>49</v>
      </c>
      <c r="E98" s="38" t="s">
        <v>45</v>
      </c>
    </row>
    <row r="99" spans="1:5" ht="12.75">
      <c r="A99" t="s">
        <v>50</v>
      </c>
      <c r="E99" s="36" t="s">
        <v>45</v>
      </c>
    </row>
    <row r="100" spans="1:16" ht="12.75">
      <c r="A100" s="25" t="s">
        <v>43</v>
      </c>
      <c r="B100" s="29" t="s">
        <v>80</v>
      </c>
      <c r="C100" s="29" t="s">
        <v>1402</v>
      </c>
      <c r="D100" s="25" t="s">
        <v>45</v>
      </c>
      <c r="E100" s="30" t="s">
        <v>1403</v>
      </c>
      <c r="F100" s="31" t="s">
        <v>61</v>
      </c>
      <c r="G100" s="32">
        <v>24</v>
      </c>
      <c r="H100" s="33">
        <v>0</v>
      </c>
      <c r="I100" s="34">
        <f>ROUND(ROUND(H100,2)*ROUND(G100,3),2)</f>
      </c>
      <c r="O100">
        <f>(I100*21)/100</f>
      </c>
      <c r="P100" t="s">
        <v>22</v>
      </c>
    </row>
    <row r="101" spans="1:5" ht="12.75">
      <c r="A101" s="35" t="s">
        <v>48</v>
      </c>
      <c r="E101" s="36" t="s">
        <v>45</v>
      </c>
    </row>
    <row r="102" spans="1:5" ht="12.75">
      <c r="A102" s="37" t="s">
        <v>49</v>
      </c>
      <c r="E102" s="38" t="s">
        <v>45</v>
      </c>
    </row>
    <row r="103" spans="1:5" ht="12.75">
      <c r="A103" t="s">
        <v>50</v>
      </c>
      <c r="E103" s="36" t="s">
        <v>45</v>
      </c>
    </row>
    <row r="104" spans="1:16" ht="25.5">
      <c r="A104" s="25" t="s">
        <v>43</v>
      </c>
      <c r="B104" s="29" t="s">
        <v>73</v>
      </c>
      <c r="C104" s="29" t="s">
        <v>1404</v>
      </c>
      <c r="D104" s="25" t="s">
        <v>45</v>
      </c>
      <c r="E104" s="30" t="s">
        <v>1405</v>
      </c>
      <c r="F104" s="31" t="s">
        <v>61</v>
      </c>
      <c r="G104" s="32">
        <v>24</v>
      </c>
      <c r="H104" s="33">
        <v>0</v>
      </c>
      <c r="I104" s="34">
        <f>ROUND(ROUND(H104,2)*ROUND(G104,3),2)</f>
      </c>
      <c r="O104">
        <f>(I104*21)/100</f>
      </c>
      <c r="P104" t="s">
        <v>22</v>
      </c>
    </row>
    <row r="105" spans="1:5" ht="12.75">
      <c r="A105" s="35" t="s">
        <v>48</v>
      </c>
      <c r="E105" s="36" t="s">
        <v>45</v>
      </c>
    </row>
    <row r="106" spans="1:5" ht="12.75">
      <c r="A106" s="37" t="s">
        <v>49</v>
      </c>
      <c r="E106" s="38" t="s">
        <v>45</v>
      </c>
    </row>
    <row r="107" spans="1:5" ht="12.75">
      <c r="A107" t="s">
        <v>50</v>
      </c>
      <c r="E107" s="36" t="s">
        <v>45</v>
      </c>
    </row>
    <row r="108" spans="1:16" ht="12.75">
      <c r="A108" s="25" t="s">
        <v>43</v>
      </c>
      <c r="B108" s="29" t="s">
        <v>86</v>
      </c>
      <c r="C108" s="29" t="s">
        <v>1406</v>
      </c>
      <c r="D108" s="25" t="s">
        <v>45</v>
      </c>
      <c r="E108" s="30" t="s">
        <v>1407</v>
      </c>
      <c r="F108" s="31" t="s">
        <v>61</v>
      </c>
      <c r="G108" s="32">
        <v>14</v>
      </c>
      <c r="H108" s="33">
        <v>0</v>
      </c>
      <c r="I108" s="34">
        <f>ROUND(ROUND(H108,2)*ROUND(G108,3),2)</f>
      </c>
      <c r="O108">
        <f>(I108*21)/100</f>
      </c>
      <c r="P108" t="s">
        <v>22</v>
      </c>
    </row>
    <row r="109" spans="1:5" ht="12.75">
      <c r="A109" s="35" t="s">
        <v>48</v>
      </c>
      <c r="E109" s="36" t="s">
        <v>45</v>
      </c>
    </row>
    <row r="110" spans="1:5" ht="12.75">
      <c r="A110" s="37" t="s">
        <v>49</v>
      </c>
      <c r="E110" s="38" t="s">
        <v>45</v>
      </c>
    </row>
    <row r="111" spans="1:5" ht="12.75">
      <c r="A111" t="s">
        <v>50</v>
      </c>
      <c r="E111" s="36" t="s">
        <v>45</v>
      </c>
    </row>
    <row r="112" spans="1:16" ht="12.75">
      <c r="A112" s="25" t="s">
        <v>43</v>
      </c>
      <c r="B112" s="29" t="s">
        <v>109</v>
      </c>
      <c r="C112" s="29" t="s">
        <v>1408</v>
      </c>
      <c r="D112" s="25" t="s">
        <v>45</v>
      </c>
      <c r="E112" s="30" t="s">
        <v>1409</v>
      </c>
      <c r="F112" s="31" t="s">
        <v>61</v>
      </c>
      <c r="G112" s="32">
        <v>4</v>
      </c>
      <c r="H112" s="33">
        <v>0</v>
      </c>
      <c r="I112" s="34">
        <f>ROUND(ROUND(H112,2)*ROUND(G112,3),2)</f>
      </c>
      <c r="O112">
        <f>(I112*21)/100</f>
      </c>
      <c r="P112" t="s">
        <v>22</v>
      </c>
    </row>
    <row r="113" spans="1:5" ht="12.75">
      <c r="A113" s="35" t="s">
        <v>48</v>
      </c>
      <c r="E113" s="36" t="s">
        <v>45</v>
      </c>
    </row>
    <row r="114" spans="1:5" ht="12.75">
      <c r="A114" s="37" t="s">
        <v>49</v>
      </c>
      <c r="E114" s="38" t="s">
        <v>45</v>
      </c>
    </row>
    <row r="115" spans="1:5" ht="12.75">
      <c r="A115" t="s">
        <v>50</v>
      </c>
      <c r="E115" s="36" t="s">
        <v>45</v>
      </c>
    </row>
    <row r="116" spans="1:16" ht="12.75">
      <c r="A116" s="25" t="s">
        <v>43</v>
      </c>
      <c r="B116" s="29" t="s">
        <v>266</v>
      </c>
      <c r="C116" s="29" t="s">
        <v>1410</v>
      </c>
      <c r="D116" s="25" t="s">
        <v>45</v>
      </c>
      <c r="E116" s="30" t="s">
        <v>1411</v>
      </c>
      <c r="F116" s="31" t="s">
        <v>76</v>
      </c>
      <c r="G116" s="32">
        <v>10</v>
      </c>
      <c r="H116" s="33">
        <v>0</v>
      </c>
      <c r="I116" s="34">
        <f>ROUND(ROUND(H116,2)*ROUND(G116,3),2)</f>
      </c>
      <c r="O116">
        <f>(I116*21)/100</f>
      </c>
      <c r="P116" t="s">
        <v>22</v>
      </c>
    </row>
    <row r="117" spans="1:5" ht="12.75">
      <c r="A117" s="35" t="s">
        <v>48</v>
      </c>
      <c r="E117" s="36" t="s">
        <v>45</v>
      </c>
    </row>
    <row r="118" spans="1:5" ht="12.75">
      <c r="A118" s="37" t="s">
        <v>49</v>
      </c>
      <c r="E118" s="38" t="s">
        <v>45</v>
      </c>
    </row>
    <row r="119" spans="1:5" ht="12.75">
      <c r="A119" t="s">
        <v>50</v>
      </c>
      <c r="E119" s="36" t="s">
        <v>45</v>
      </c>
    </row>
    <row r="120" spans="1:16" ht="12.75">
      <c r="A120" s="25" t="s">
        <v>43</v>
      </c>
      <c r="B120" s="29" t="s">
        <v>200</v>
      </c>
      <c r="C120" s="29" t="s">
        <v>1412</v>
      </c>
      <c r="D120" s="25" t="s">
        <v>45</v>
      </c>
      <c r="E120" s="30" t="s">
        <v>1413</v>
      </c>
      <c r="F120" s="31" t="s">
        <v>76</v>
      </c>
      <c r="G120" s="32">
        <v>354</v>
      </c>
      <c r="H120" s="33">
        <v>0</v>
      </c>
      <c r="I120" s="34">
        <f>ROUND(ROUND(H120,2)*ROUND(G120,3),2)</f>
      </c>
      <c r="O120">
        <f>(I120*21)/100</f>
      </c>
      <c r="P120" t="s">
        <v>22</v>
      </c>
    </row>
    <row r="121" spans="1:5" ht="12.75">
      <c r="A121" s="35" t="s">
        <v>48</v>
      </c>
      <c r="E121" s="36" t="s">
        <v>45</v>
      </c>
    </row>
    <row r="122" spans="1:5" ht="12.75">
      <c r="A122" s="37" t="s">
        <v>49</v>
      </c>
      <c r="E122" s="38" t="s">
        <v>45</v>
      </c>
    </row>
    <row r="123" spans="1:5" ht="12.75">
      <c r="A123" t="s">
        <v>50</v>
      </c>
      <c r="E123" s="36" t="s">
        <v>45</v>
      </c>
    </row>
    <row r="124" spans="1:16" ht="12.75">
      <c r="A124" s="25" t="s">
        <v>43</v>
      </c>
      <c r="B124" s="29" t="s">
        <v>288</v>
      </c>
      <c r="C124" s="29" t="s">
        <v>1414</v>
      </c>
      <c r="D124" s="25" t="s">
        <v>45</v>
      </c>
      <c r="E124" s="30" t="s">
        <v>1415</v>
      </c>
      <c r="F124" s="31" t="s">
        <v>92</v>
      </c>
      <c r="G124" s="32">
        <v>0.682</v>
      </c>
      <c r="H124" s="33">
        <v>0</v>
      </c>
      <c r="I124" s="34">
        <f>ROUND(ROUND(H124,2)*ROUND(G124,3),2)</f>
      </c>
      <c r="O124">
        <f>(I124*21)/100</f>
      </c>
      <c r="P124" t="s">
        <v>22</v>
      </c>
    </row>
    <row r="125" spans="1:5" ht="12.75">
      <c r="A125" s="35" t="s">
        <v>48</v>
      </c>
      <c r="E125" s="36" t="s">
        <v>45</v>
      </c>
    </row>
    <row r="126" spans="1:5" ht="12.75">
      <c r="A126" s="37" t="s">
        <v>49</v>
      </c>
      <c r="E126" s="38" t="s">
        <v>45</v>
      </c>
    </row>
    <row r="127" spans="1:5" ht="12.75">
      <c r="A127" t="s">
        <v>50</v>
      </c>
      <c r="E127" s="36" t="s">
        <v>45</v>
      </c>
    </row>
    <row r="128" spans="1:16" ht="12.75">
      <c r="A128" s="25" t="s">
        <v>43</v>
      </c>
      <c r="B128" s="29" t="s">
        <v>301</v>
      </c>
      <c r="C128" s="29" t="s">
        <v>140</v>
      </c>
      <c r="D128" s="25" t="s">
        <v>45</v>
      </c>
      <c r="E128" s="30" t="s">
        <v>1416</v>
      </c>
      <c r="F128" s="31" t="s">
        <v>61</v>
      </c>
      <c r="G128" s="32">
        <v>1</v>
      </c>
      <c r="H128" s="33">
        <v>0</v>
      </c>
      <c r="I128" s="34">
        <f>ROUND(ROUND(H128,2)*ROUND(G128,3),2)</f>
      </c>
      <c r="O128">
        <f>(I128*21)/100</f>
      </c>
      <c r="P128" t="s">
        <v>22</v>
      </c>
    </row>
    <row r="129" spans="1:5" ht="12.75">
      <c r="A129" s="35" t="s">
        <v>48</v>
      </c>
      <c r="E129" s="36" t="s">
        <v>45</v>
      </c>
    </row>
    <row r="130" spans="1:5" ht="12.75">
      <c r="A130" s="37" t="s">
        <v>49</v>
      </c>
      <c r="E130" s="38" t="s">
        <v>45</v>
      </c>
    </row>
    <row r="131" spans="1:5" ht="12.75">
      <c r="A131" t="s">
        <v>50</v>
      </c>
      <c r="E131" s="36" t="s">
        <v>45</v>
      </c>
    </row>
    <row r="132" spans="1:16" ht="12.75">
      <c r="A132" s="25" t="s">
        <v>43</v>
      </c>
      <c r="B132" s="29" t="s">
        <v>283</v>
      </c>
      <c r="C132" s="29" t="s">
        <v>142</v>
      </c>
      <c r="D132" s="25" t="s">
        <v>45</v>
      </c>
      <c r="E132" s="30" t="s">
        <v>1417</v>
      </c>
      <c r="F132" s="31" t="s">
        <v>61</v>
      </c>
      <c r="G132" s="32">
        <v>1</v>
      </c>
      <c r="H132" s="33">
        <v>0</v>
      </c>
      <c r="I132" s="34">
        <f>ROUND(ROUND(H132,2)*ROUND(G132,3),2)</f>
      </c>
      <c r="O132">
        <f>(I132*21)/100</f>
      </c>
      <c r="P132" t="s">
        <v>22</v>
      </c>
    </row>
    <row r="133" spans="1:5" ht="12.75">
      <c r="A133" s="35" t="s">
        <v>48</v>
      </c>
      <c r="E133" s="36" t="s">
        <v>45</v>
      </c>
    </row>
    <row r="134" spans="1:5" ht="12.75">
      <c r="A134" s="37" t="s">
        <v>49</v>
      </c>
      <c r="E134" s="38" t="s">
        <v>45</v>
      </c>
    </row>
    <row r="135" spans="1:5" ht="12.75">
      <c r="A135" t="s">
        <v>50</v>
      </c>
      <c r="E135" s="36" t="s">
        <v>45</v>
      </c>
    </row>
    <row r="136" spans="1:16" ht="12.75">
      <c r="A136" s="25" t="s">
        <v>43</v>
      </c>
      <c r="B136" s="29" t="s">
        <v>272</v>
      </c>
      <c r="C136" s="29" t="s">
        <v>1418</v>
      </c>
      <c r="D136" s="25" t="s">
        <v>45</v>
      </c>
      <c r="E136" s="30" t="s">
        <v>1419</v>
      </c>
      <c r="F136" s="31" t="s">
        <v>76</v>
      </c>
      <c r="G136" s="32">
        <v>15</v>
      </c>
      <c r="H136" s="33">
        <v>0</v>
      </c>
      <c r="I136" s="34">
        <f>ROUND(ROUND(H136,2)*ROUND(G136,3),2)</f>
      </c>
      <c r="O136">
        <f>(I136*21)/100</f>
      </c>
      <c r="P136" t="s">
        <v>22</v>
      </c>
    </row>
    <row r="137" spans="1:5" ht="12.75">
      <c r="A137" s="35" t="s">
        <v>48</v>
      </c>
      <c r="E137" s="36" t="s">
        <v>45</v>
      </c>
    </row>
    <row r="138" spans="1:5" ht="12.75">
      <c r="A138" s="37" t="s">
        <v>49</v>
      </c>
      <c r="E138" s="38" t="s">
        <v>45</v>
      </c>
    </row>
    <row r="139" spans="1:5" ht="12.75">
      <c r="A139" t="s">
        <v>50</v>
      </c>
      <c r="E139" s="36" t="s">
        <v>45</v>
      </c>
    </row>
    <row r="140" spans="1:18" ht="12.75" customHeight="1">
      <c r="A140" s="6" t="s">
        <v>41</v>
      </c>
      <c r="B140" s="6"/>
      <c r="C140" s="40" t="s">
        <v>71</v>
      </c>
      <c r="D140" s="6"/>
      <c r="E140" s="27" t="s">
        <v>72</v>
      </c>
      <c r="F140" s="6"/>
      <c r="G140" s="6"/>
      <c r="H140" s="6"/>
      <c r="I140" s="41">
        <f>0+Q140</f>
      </c>
      <c r="O140">
        <f>0+R140</f>
      </c>
      <c r="Q140">
        <f>0+I141+I145+I149+I153+I157+I161+I165+I169+I173+I177+I181+I185+I189+I193+I197+I201+I205+I209+I213+I217+I221+I225+I229+I233+I237+I241+I245+I249+I253+I257+I261+I265+I269+I273+I277+I281+I285+I289+I293+I297+I301+I305+I309+I313+I317+I321+I325+I329+I333+I337</f>
      </c>
      <c r="R140">
        <f>0+O141+O145+O149+O153+O157+O161+O165+O169+O173+O177+O181+O185+O189+O193+O197+O201+O205+O209+O213+O217+O221+O225+O229+O233+O237+O241+O245+O249+O253+O257+O261+O265+O269+O273+O277+O281+O285+O289+O293+O297+O301+O305+O309+O313+O317+O321+O325+O329+O333+O337</f>
      </c>
    </row>
    <row r="141" spans="1:16" ht="12.75">
      <c r="A141" s="25" t="s">
        <v>43</v>
      </c>
      <c r="B141" s="29" t="s">
        <v>602</v>
      </c>
      <c r="C141" s="29" t="s">
        <v>1420</v>
      </c>
      <c r="D141" s="25" t="s">
        <v>45</v>
      </c>
      <c r="E141" s="30" t="s">
        <v>1421</v>
      </c>
      <c r="F141" s="31" t="s">
        <v>1422</v>
      </c>
      <c r="G141" s="32">
        <v>30</v>
      </c>
      <c r="H141" s="33">
        <v>0</v>
      </c>
      <c r="I141" s="34">
        <f>ROUND(ROUND(H141,2)*ROUND(G141,3),2)</f>
      </c>
      <c r="O141">
        <f>(I141*21)/100</f>
      </c>
      <c r="P141" t="s">
        <v>22</v>
      </c>
    </row>
    <row r="142" spans="1:5" ht="12.75">
      <c r="A142" s="35" t="s">
        <v>48</v>
      </c>
      <c r="E142" s="36" t="s">
        <v>45</v>
      </c>
    </row>
    <row r="143" spans="1:5" ht="12.75">
      <c r="A143" s="37" t="s">
        <v>49</v>
      </c>
      <c r="E143" s="38" t="s">
        <v>45</v>
      </c>
    </row>
    <row r="144" spans="1:5" ht="12.75">
      <c r="A144" t="s">
        <v>50</v>
      </c>
      <c r="E144" s="36" t="s">
        <v>45</v>
      </c>
    </row>
    <row r="145" spans="1:16" ht="12.75">
      <c r="A145" s="25" t="s">
        <v>43</v>
      </c>
      <c r="B145" s="29" t="s">
        <v>462</v>
      </c>
      <c r="C145" s="29" t="s">
        <v>1423</v>
      </c>
      <c r="D145" s="25" t="s">
        <v>45</v>
      </c>
      <c r="E145" s="30" t="s">
        <v>1424</v>
      </c>
      <c r="F145" s="31" t="s">
        <v>76</v>
      </c>
      <c r="G145" s="32">
        <v>80</v>
      </c>
      <c r="H145" s="33">
        <v>0</v>
      </c>
      <c r="I145" s="34">
        <f>ROUND(ROUND(H145,2)*ROUND(G145,3),2)</f>
      </c>
      <c r="O145">
        <f>(I145*21)/100</f>
      </c>
      <c r="P145" t="s">
        <v>22</v>
      </c>
    </row>
    <row r="146" spans="1:5" ht="12.75">
      <c r="A146" s="35" t="s">
        <v>48</v>
      </c>
      <c r="E146" s="36" t="s">
        <v>45</v>
      </c>
    </row>
    <row r="147" spans="1:5" ht="12.75">
      <c r="A147" s="37" t="s">
        <v>49</v>
      </c>
      <c r="E147" s="38" t="s">
        <v>45</v>
      </c>
    </row>
    <row r="148" spans="1:5" ht="12.75">
      <c r="A148" t="s">
        <v>50</v>
      </c>
      <c r="E148" s="36" t="s">
        <v>45</v>
      </c>
    </row>
    <row r="149" spans="1:16" ht="12.75">
      <c r="A149" s="25" t="s">
        <v>43</v>
      </c>
      <c r="B149" s="29" t="s">
        <v>485</v>
      </c>
      <c r="C149" s="29" t="s">
        <v>1425</v>
      </c>
      <c r="D149" s="25" t="s">
        <v>45</v>
      </c>
      <c r="E149" s="30" t="s">
        <v>1426</v>
      </c>
      <c r="F149" s="31" t="s">
        <v>76</v>
      </c>
      <c r="G149" s="32">
        <v>48</v>
      </c>
      <c r="H149" s="33">
        <v>0</v>
      </c>
      <c r="I149" s="34">
        <f>ROUND(ROUND(H149,2)*ROUND(G149,3),2)</f>
      </c>
      <c r="O149">
        <f>(I149*21)/100</f>
      </c>
      <c r="P149" t="s">
        <v>22</v>
      </c>
    </row>
    <row r="150" spans="1:5" ht="12.75">
      <c r="A150" s="35" t="s">
        <v>48</v>
      </c>
      <c r="E150" s="36" t="s">
        <v>45</v>
      </c>
    </row>
    <row r="151" spans="1:5" ht="12.75">
      <c r="A151" s="37" t="s">
        <v>49</v>
      </c>
      <c r="E151" s="38" t="s">
        <v>45</v>
      </c>
    </row>
    <row r="152" spans="1:5" ht="12.75">
      <c r="A152" t="s">
        <v>50</v>
      </c>
      <c r="E152" s="36" t="s">
        <v>45</v>
      </c>
    </row>
    <row r="153" spans="1:16" ht="12.75">
      <c r="A153" s="25" t="s">
        <v>43</v>
      </c>
      <c r="B153" s="29" t="s">
        <v>494</v>
      </c>
      <c r="C153" s="29" t="s">
        <v>1427</v>
      </c>
      <c r="D153" s="25" t="s">
        <v>45</v>
      </c>
      <c r="E153" s="30" t="s">
        <v>1428</v>
      </c>
      <c r="F153" s="31" t="s">
        <v>76</v>
      </c>
      <c r="G153" s="32">
        <v>32</v>
      </c>
      <c r="H153" s="33">
        <v>0</v>
      </c>
      <c r="I153" s="34">
        <f>ROUND(ROUND(H153,2)*ROUND(G153,3),2)</f>
      </c>
      <c r="O153">
        <f>(I153*21)/100</f>
      </c>
      <c r="P153" t="s">
        <v>22</v>
      </c>
    </row>
    <row r="154" spans="1:5" ht="12.75">
      <c r="A154" s="35" t="s">
        <v>48</v>
      </c>
      <c r="E154" s="36" t="s">
        <v>45</v>
      </c>
    </row>
    <row r="155" spans="1:5" ht="12.75">
      <c r="A155" s="37" t="s">
        <v>49</v>
      </c>
      <c r="E155" s="38" t="s">
        <v>45</v>
      </c>
    </row>
    <row r="156" spans="1:5" ht="12.75">
      <c r="A156" t="s">
        <v>50</v>
      </c>
      <c r="E156" s="36" t="s">
        <v>45</v>
      </c>
    </row>
    <row r="157" spans="1:16" ht="12.75">
      <c r="A157" s="25" t="s">
        <v>43</v>
      </c>
      <c r="B157" s="29" t="s">
        <v>500</v>
      </c>
      <c r="C157" s="29" t="s">
        <v>1429</v>
      </c>
      <c r="D157" s="25" t="s">
        <v>45</v>
      </c>
      <c r="E157" s="30" t="s">
        <v>1430</v>
      </c>
      <c r="F157" s="31" t="s">
        <v>76</v>
      </c>
      <c r="G157" s="32">
        <v>25</v>
      </c>
      <c r="H157" s="33">
        <v>0</v>
      </c>
      <c r="I157" s="34">
        <f>ROUND(ROUND(H157,2)*ROUND(G157,3),2)</f>
      </c>
      <c r="O157">
        <f>(I157*21)/100</f>
      </c>
      <c r="P157" t="s">
        <v>22</v>
      </c>
    </row>
    <row r="158" spans="1:5" ht="12.75">
      <c r="A158" s="35" t="s">
        <v>48</v>
      </c>
      <c r="E158" s="36" t="s">
        <v>45</v>
      </c>
    </row>
    <row r="159" spans="1:5" ht="12.75">
      <c r="A159" s="37" t="s">
        <v>49</v>
      </c>
      <c r="E159" s="38" t="s">
        <v>45</v>
      </c>
    </row>
    <row r="160" spans="1:5" ht="12.75">
      <c r="A160" t="s">
        <v>50</v>
      </c>
      <c r="E160" s="36" t="s">
        <v>45</v>
      </c>
    </row>
    <row r="161" spans="1:16" ht="12.75">
      <c r="A161" s="25" t="s">
        <v>43</v>
      </c>
      <c r="B161" s="29" t="s">
        <v>506</v>
      </c>
      <c r="C161" s="29" t="s">
        <v>1431</v>
      </c>
      <c r="D161" s="25" t="s">
        <v>45</v>
      </c>
      <c r="E161" s="30" t="s">
        <v>1432</v>
      </c>
      <c r="F161" s="31" t="s">
        <v>76</v>
      </c>
      <c r="G161" s="32">
        <v>45</v>
      </c>
      <c r="H161" s="33">
        <v>0</v>
      </c>
      <c r="I161" s="34">
        <f>ROUND(ROUND(H161,2)*ROUND(G161,3),2)</f>
      </c>
      <c r="O161">
        <f>(I161*21)/100</f>
      </c>
      <c r="P161" t="s">
        <v>22</v>
      </c>
    </row>
    <row r="162" spans="1:5" ht="12.75">
      <c r="A162" s="35" t="s">
        <v>48</v>
      </c>
      <c r="E162" s="36" t="s">
        <v>45</v>
      </c>
    </row>
    <row r="163" spans="1:5" ht="12.75">
      <c r="A163" s="37" t="s">
        <v>49</v>
      </c>
      <c r="E163" s="38" t="s">
        <v>45</v>
      </c>
    </row>
    <row r="164" spans="1:5" ht="12.75">
      <c r="A164" t="s">
        <v>50</v>
      </c>
      <c r="E164" s="36" t="s">
        <v>45</v>
      </c>
    </row>
    <row r="165" spans="1:16" ht="12.75">
      <c r="A165" s="25" t="s">
        <v>43</v>
      </c>
      <c r="B165" s="29" t="s">
        <v>553</v>
      </c>
      <c r="C165" s="29" t="s">
        <v>1433</v>
      </c>
      <c r="D165" s="25" t="s">
        <v>45</v>
      </c>
      <c r="E165" s="30" t="s">
        <v>1434</v>
      </c>
      <c r="F165" s="31" t="s">
        <v>76</v>
      </c>
      <c r="G165" s="32">
        <v>22</v>
      </c>
      <c r="H165" s="33">
        <v>0</v>
      </c>
      <c r="I165" s="34">
        <f>ROUND(ROUND(H165,2)*ROUND(G165,3),2)</f>
      </c>
      <c r="O165">
        <f>(I165*21)/100</f>
      </c>
      <c r="P165" t="s">
        <v>22</v>
      </c>
    </row>
    <row r="166" spans="1:5" ht="12.75">
      <c r="A166" s="35" t="s">
        <v>48</v>
      </c>
      <c r="E166" s="36" t="s">
        <v>45</v>
      </c>
    </row>
    <row r="167" spans="1:5" ht="12.75">
      <c r="A167" s="37" t="s">
        <v>49</v>
      </c>
      <c r="E167" s="38" t="s">
        <v>45</v>
      </c>
    </row>
    <row r="168" spans="1:5" ht="12.75">
      <c r="A168" t="s">
        <v>50</v>
      </c>
      <c r="E168" s="36" t="s">
        <v>45</v>
      </c>
    </row>
    <row r="169" spans="1:16" ht="12.75">
      <c r="A169" s="25" t="s">
        <v>43</v>
      </c>
      <c r="B169" s="29" t="s">
        <v>481</v>
      </c>
      <c r="C169" s="29" t="s">
        <v>1435</v>
      </c>
      <c r="D169" s="25" t="s">
        <v>45</v>
      </c>
      <c r="E169" s="30" t="s">
        <v>1436</v>
      </c>
      <c r="F169" s="31" t="s">
        <v>76</v>
      </c>
      <c r="G169" s="32">
        <v>62</v>
      </c>
      <c r="H169" s="33">
        <v>0</v>
      </c>
      <c r="I169" s="34">
        <f>ROUND(ROUND(H169,2)*ROUND(G169,3),2)</f>
      </c>
      <c r="O169">
        <f>(I169*21)/100</f>
      </c>
      <c r="P169" t="s">
        <v>22</v>
      </c>
    </row>
    <row r="170" spans="1:5" ht="12.75">
      <c r="A170" s="35" t="s">
        <v>48</v>
      </c>
      <c r="E170" s="36" t="s">
        <v>45</v>
      </c>
    </row>
    <row r="171" spans="1:5" ht="12.75">
      <c r="A171" s="37" t="s">
        <v>49</v>
      </c>
      <c r="E171" s="38" t="s">
        <v>45</v>
      </c>
    </row>
    <row r="172" spans="1:5" ht="12.75">
      <c r="A172" t="s">
        <v>50</v>
      </c>
      <c r="E172" s="36" t="s">
        <v>45</v>
      </c>
    </row>
    <row r="173" spans="1:16" ht="12.75">
      <c r="A173" s="25" t="s">
        <v>43</v>
      </c>
      <c r="B173" s="29" t="s">
        <v>490</v>
      </c>
      <c r="C173" s="29" t="s">
        <v>1437</v>
      </c>
      <c r="D173" s="25" t="s">
        <v>45</v>
      </c>
      <c r="E173" s="30" t="s">
        <v>1438</v>
      </c>
      <c r="F173" s="31" t="s">
        <v>76</v>
      </c>
      <c r="G173" s="32">
        <v>58</v>
      </c>
      <c r="H173" s="33">
        <v>0</v>
      </c>
      <c r="I173" s="34">
        <f>ROUND(ROUND(H173,2)*ROUND(G173,3),2)</f>
      </c>
      <c r="O173">
        <f>(I173*21)/100</f>
      </c>
      <c r="P173" t="s">
        <v>22</v>
      </c>
    </row>
    <row r="174" spans="1:5" ht="12.75">
      <c r="A174" s="35" t="s">
        <v>48</v>
      </c>
      <c r="E174" s="36" t="s">
        <v>45</v>
      </c>
    </row>
    <row r="175" spans="1:5" ht="12.75">
      <c r="A175" s="37" t="s">
        <v>49</v>
      </c>
      <c r="E175" s="38" t="s">
        <v>45</v>
      </c>
    </row>
    <row r="176" spans="1:5" ht="12.75">
      <c r="A176" t="s">
        <v>50</v>
      </c>
      <c r="E176" s="36" t="s">
        <v>45</v>
      </c>
    </row>
    <row r="177" spans="1:16" ht="12.75">
      <c r="A177" s="25" t="s">
        <v>43</v>
      </c>
      <c r="B177" s="29" t="s">
        <v>497</v>
      </c>
      <c r="C177" s="29" t="s">
        <v>1439</v>
      </c>
      <c r="D177" s="25" t="s">
        <v>45</v>
      </c>
      <c r="E177" s="30" t="s">
        <v>1440</v>
      </c>
      <c r="F177" s="31" t="s">
        <v>76</v>
      </c>
      <c r="G177" s="32">
        <v>78</v>
      </c>
      <c r="H177" s="33">
        <v>0</v>
      </c>
      <c r="I177" s="34">
        <f>ROUND(ROUND(H177,2)*ROUND(G177,3),2)</f>
      </c>
      <c r="O177">
        <f>(I177*21)/100</f>
      </c>
      <c r="P177" t="s">
        <v>22</v>
      </c>
    </row>
    <row r="178" spans="1:5" ht="12.75">
      <c r="A178" s="35" t="s">
        <v>48</v>
      </c>
      <c r="E178" s="36" t="s">
        <v>45</v>
      </c>
    </row>
    <row r="179" spans="1:5" ht="12.75">
      <c r="A179" s="37" t="s">
        <v>49</v>
      </c>
      <c r="E179" s="38" t="s">
        <v>45</v>
      </c>
    </row>
    <row r="180" spans="1:5" ht="12.75">
      <c r="A180" t="s">
        <v>50</v>
      </c>
      <c r="E180" s="36" t="s">
        <v>45</v>
      </c>
    </row>
    <row r="181" spans="1:16" ht="12.75">
      <c r="A181" s="25" t="s">
        <v>43</v>
      </c>
      <c r="B181" s="29" t="s">
        <v>503</v>
      </c>
      <c r="C181" s="29" t="s">
        <v>1441</v>
      </c>
      <c r="D181" s="25" t="s">
        <v>45</v>
      </c>
      <c r="E181" s="30" t="s">
        <v>1442</v>
      </c>
      <c r="F181" s="31" t="s">
        <v>76</v>
      </c>
      <c r="G181" s="32">
        <v>66</v>
      </c>
      <c r="H181" s="33">
        <v>0</v>
      </c>
      <c r="I181" s="34">
        <f>ROUND(ROUND(H181,2)*ROUND(G181,3),2)</f>
      </c>
      <c r="O181">
        <f>(I181*21)/100</f>
      </c>
      <c r="P181" t="s">
        <v>22</v>
      </c>
    </row>
    <row r="182" spans="1:5" ht="12.75">
      <c r="A182" s="35" t="s">
        <v>48</v>
      </c>
      <c r="E182" s="36" t="s">
        <v>45</v>
      </c>
    </row>
    <row r="183" spans="1:5" ht="12.75">
      <c r="A183" s="37" t="s">
        <v>49</v>
      </c>
      <c r="E183" s="38" t="s">
        <v>45</v>
      </c>
    </row>
    <row r="184" spans="1:5" ht="12.75">
      <c r="A184" t="s">
        <v>50</v>
      </c>
      <c r="E184" s="36" t="s">
        <v>45</v>
      </c>
    </row>
    <row r="185" spans="1:16" ht="12.75">
      <c r="A185" s="25" t="s">
        <v>43</v>
      </c>
      <c r="B185" s="29" t="s">
        <v>549</v>
      </c>
      <c r="C185" s="29" t="s">
        <v>1443</v>
      </c>
      <c r="D185" s="25" t="s">
        <v>45</v>
      </c>
      <c r="E185" s="30" t="s">
        <v>1444</v>
      </c>
      <c r="F185" s="31" t="s">
        <v>76</v>
      </c>
      <c r="G185" s="32">
        <v>35</v>
      </c>
      <c r="H185" s="33">
        <v>0</v>
      </c>
      <c r="I185" s="34">
        <f>ROUND(ROUND(H185,2)*ROUND(G185,3),2)</f>
      </c>
      <c r="O185">
        <f>(I185*21)/100</f>
      </c>
      <c r="P185" t="s">
        <v>22</v>
      </c>
    </row>
    <row r="186" spans="1:5" ht="12.75">
      <c r="A186" s="35" t="s">
        <v>48</v>
      </c>
      <c r="E186" s="36" t="s">
        <v>45</v>
      </c>
    </row>
    <row r="187" spans="1:5" ht="12.75">
      <c r="A187" s="37" t="s">
        <v>49</v>
      </c>
      <c r="E187" s="38" t="s">
        <v>45</v>
      </c>
    </row>
    <row r="188" spans="1:5" ht="12.75">
      <c r="A188" t="s">
        <v>50</v>
      </c>
      <c r="E188" s="36" t="s">
        <v>45</v>
      </c>
    </row>
    <row r="189" spans="1:16" ht="12.75">
      <c r="A189" s="25" t="s">
        <v>43</v>
      </c>
      <c r="B189" s="29" t="s">
        <v>557</v>
      </c>
      <c r="C189" s="29" t="s">
        <v>1445</v>
      </c>
      <c r="D189" s="25" t="s">
        <v>45</v>
      </c>
      <c r="E189" s="30" t="s">
        <v>1446</v>
      </c>
      <c r="F189" s="31" t="s">
        <v>76</v>
      </c>
      <c r="G189" s="32">
        <v>12</v>
      </c>
      <c r="H189" s="33">
        <v>0</v>
      </c>
      <c r="I189" s="34">
        <f>ROUND(ROUND(H189,2)*ROUND(G189,3),2)</f>
      </c>
      <c r="O189">
        <f>(I189*21)/100</f>
      </c>
      <c r="P189" t="s">
        <v>22</v>
      </c>
    </row>
    <row r="190" spans="1:5" ht="12.75">
      <c r="A190" s="35" t="s">
        <v>48</v>
      </c>
      <c r="E190" s="36" t="s">
        <v>45</v>
      </c>
    </row>
    <row r="191" spans="1:5" ht="12.75">
      <c r="A191" s="37" t="s">
        <v>49</v>
      </c>
      <c r="E191" s="38" t="s">
        <v>45</v>
      </c>
    </row>
    <row r="192" spans="1:5" ht="12.75">
      <c r="A192" t="s">
        <v>50</v>
      </c>
      <c r="E192" s="36" t="s">
        <v>45</v>
      </c>
    </row>
    <row r="193" spans="1:16" ht="12.75">
      <c r="A193" s="25" t="s">
        <v>43</v>
      </c>
      <c r="B193" s="29" t="s">
        <v>641</v>
      </c>
      <c r="C193" s="29" t="s">
        <v>1447</v>
      </c>
      <c r="D193" s="25" t="s">
        <v>45</v>
      </c>
      <c r="E193" s="30" t="s">
        <v>1448</v>
      </c>
      <c r="F193" s="31" t="s">
        <v>61</v>
      </c>
      <c r="G193" s="32">
        <v>1</v>
      </c>
      <c r="H193" s="33">
        <v>0</v>
      </c>
      <c r="I193" s="34">
        <f>ROUND(ROUND(H193,2)*ROUND(G193,3),2)</f>
      </c>
      <c r="O193">
        <f>(I193*21)/100</f>
      </c>
      <c r="P193" t="s">
        <v>22</v>
      </c>
    </row>
    <row r="194" spans="1:5" ht="12.75">
      <c r="A194" s="35" t="s">
        <v>48</v>
      </c>
      <c r="E194" s="36" t="s">
        <v>45</v>
      </c>
    </row>
    <row r="195" spans="1:5" ht="12.75">
      <c r="A195" s="37" t="s">
        <v>49</v>
      </c>
      <c r="E195" s="38" t="s">
        <v>45</v>
      </c>
    </row>
    <row r="196" spans="1:5" ht="12.75">
      <c r="A196" t="s">
        <v>50</v>
      </c>
      <c r="E196" s="36" t="s">
        <v>45</v>
      </c>
    </row>
    <row r="197" spans="1:16" ht="12.75">
      <c r="A197" s="25" t="s">
        <v>43</v>
      </c>
      <c r="B197" s="29" t="s">
        <v>580</v>
      </c>
      <c r="C197" s="29" t="s">
        <v>1449</v>
      </c>
      <c r="D197" s="25" t="s">
        <v>45</v>
      </c>
      <c r="E197" s="30" t="s">
        <v>1450</v>
      </c>
      <c r="F197" s="31" t="s">
        <v>61</v>
      </c>
      <c r="G197" s="32">
        <v>1</v>
      </c>
      <c r="H197" s="33">
        <v>0</v>
      </c>
      <c r="I197" s="34">
        <f>ROUND(ROUND(H197,2)*ROUND(G197,3),2)</f>
      </c>
      <c r="O197">
        <f>(I197*21)/100</f>
      </c>
      <c r="P197" t="s">
        <v>22</v>
      </c>
    </row>
    <row r="198" spans="1:5" ht="12.75">
      <c r="A198" s="35" t="s">
        <v>48</v>
      </c>
      <c r="E198" s="36" t="s">
        <v>45</v>
      </c>
    </row>
    <row r="199" spans="1:5" ht="12.75">
      <c r="A199" s="37" t="s">
        <v>49</v>
      </c>
      <c r="E199" s="38" t="s">
        <v>45</v>
      </c>
    </row>
    <row r="200" spans="1:5" ht="12.75">
      <c r="A200" t="s">
        <v>50</v>
      </c>
      <c r="E200" s="36" t="s">
        <v>45</v>
      </c>
    </row>
    <row r="201" spans="1:16" ht="12.75">
      <c r="A201" s="25" t="s">
        <v>43</v>
      </c>
      <c r="B201" s="29" t="s">
        <v>654</v>
      </c>
      <c r="C201" s="29" t="s">
        <v>1451</v>
      </c>
      <c r="D201" s="25" t="s">
        <v>45</v>
      </c>
      <c r="E201" s="30" t="s">
        <v>1452</v>
      </c>
      <c r="F201" s="31" t="s">
        <v>61</v>
      </c>
      <c r="G201" s="32">
        <v>1</v>
      </c>
      <c r="H201" s="33">
        <v>0</v>
      </c>
      <c r="I201" s="34">
        <f>ROUND(ROUND(H201,2)*ROUND(G201,3),2)</f>
      </c>
      <c r="O201">
        <f>(I201*21)/100</f>
      </c>
      <c r="P201" t="s">
        <v>22</v>
      </c>
    </row>
    <row r="202" spans="1:5" ht="12.75">
      <c r="A202" s="35" t="s">
        <v>48</v>
      </c>
      <c r="E202" s="36" t="s">
        <v>45</v>
      </c>
    </row>
    <row r="203" spans="1:5" ht="12.75">
      <c r="A203" s="37" t="s">
        <v>49</v>
      </c>
      <c r="E203" s="38" t="s">
        <v>45</v>
      </c>
    </row>
    <row r="204" spans="1:5" ht="12.75">
      <c r="A204" t="s">
        <v>50</v>
      </c>
      <c r="E204" s="36" t="s">
        <v>45</v>
      </c>
    </row>
    <row r="205" spans="1:16" ht="12.75">
      <c r="A205" s="25" t="s">
        <v>43</v>
      </c>
      <c r="B205" s="29" t="s">
        <v>616</v>
      </c>
      <c r="C205" s="29" t="s">
        <v>1453</v>
      </c>
      <c r="D205" s="25" t="s">
        <v>45</v>
      </c>
      <c r="E205" s="30" t="s">
        <v>1454</v>
      </c>
      <c r="F205" s="31" t="s">
        <v>61</v>
      </c>
      <c r="G205" s="32">
        <v>1</v>
      </c>
      <c r="H205" s="33">
        <v>0</v>
      </c>
      <c r="I205" s="34">
        <f>ROUND(ROUND(H205,2)*ROUND(G205,3),2)</f>
      </c>
      <c r="O205">
        <f>(I205*21)/100</f>
      </c>
      <c r="P205" t="s">
        <v>22</v>
      </c>
    </row>
    <row r="206" spans="1:5" ht="12.75">
      <c r="A206" s="35" t="s">
        <v>48</v>
      </c>
      <c r="E206" s="36" t="s">
        <v>45</v>
      </c>
    </row>
    <row r="207" spans="1:5" ht="12.75">
      <c r="A207" s="37" t="s">
        <v>49</v>
      </c>
      <c r="E207" s="38" t="s">
        <v>45</v>
      </c>
    </row>
    <row r="208" spans="1:5" ht="12.75">
      <c r="A208" t="s">
        <v>50</v>
      </c>
      <c r="E208" s="36" t="s">
        <v>45</v>
      </c>
    </row>
    <row r="209" spans="1:16" ht="12.75">
      <c r="A209" s="25" t="s">
        <v>43</v>
      </c>
      <c r="B209" s="29" t="s">
        <v>620</v>
      </c>
      <c r="C209" s="29" t="s">
        <v>1455</v>
      </c>
      <c r="D209" s="25" t="s">
        <v>45</v>
      </c>
      <c r="E209" s="30" t="s">
        <v>1456</v>
      </c>
      <c r="F209" s="31" t="s">
        <v>61</v>
      </c>
      <c r="G209" s="32">
        <v>1</v>
      </c>
      <c r="H209" s="33">
        <v>0</v>
      </c>
      <c r="I209" s="34">
        <f>ROUND(ROUND(H209,2)*ROUND(G209,3),2)</f>
      </c>
      <c r="O209">
        <f>(I209*21)/100</f>
      </c>
      <c r="P209" t="s">
        <v>22</v>
      </c>
    </row>
    <row r="210" spans="1:5" ht="12.75">
      <c r="A210" s="35" t="s">
        <v>48</v>
      </c>
      <c r="E210" s="36" t="s">
        <v>45</v>
      </c>
    </row>
    <row r="211" spans="1:5" ht="12.75">
      <c r="A211" s="37" t="s">
        <v>49</v>
      </c>
      <c r="E211" s="38" t="s">
        <v>45</v>
      </c>
    </row>
    <row r="212" spans="1:5" ht="12.75">
      <c r="A212" t="s">
        <v>50</v>
      </c>
      <c r="E212" s="36" t="s">
        <v>45</v>
      </c>
    </row>
    <row r="213" spans="1:16" ht="12.75">
      <c r="A213" s="25" t="s">
        <v>43</v>
      </c>
      <c r="B213" s="29" t="s">
        <v>593</v>
      </c>
      <c r="C213" s="29" t="s">
        <v>1457</v>
      </c>
      <c r="D213" s="25" t="s">
        <v>45</v>
      </c>
      <c r="E213" s="30" t="s">
        <v>1458</v>
      </c>
      <c r="F213" s="31" t="s">
        <v>61</v>
      </c>
      <c r="G213" s="32">
        <v>2</v>
      </c>
      <c r="H213" s="33">
        <v>0</v>
      </c>
      <c r="I213" s="34">
        <f>ROUND(ROUND(H213,2)*ROUND(G213,3),2)</f>
      </c>
      <c r="O213">
        <f>(I213*21)/100</f>
      </c>
      <c r="P213" t="s">
        <v>22</v>
      </c>
    </row>
    <row r="214" spans="1:5" ht="12.75">
      <c r="A214" s="35" t="s">
        <v>48</v>
      </c>
      <c r="E214" s="36" t="s">
        <v>45</v>
      </c>
    </row>
    <row r="215" spans="1:5" ht="12.75">
      <c r="A215" s="37" t="s">
        <v>49</v>
      </c>
      <c r="E215" s="38" t="s">
        <v>45</v>
      </c>
    </row>
    <row r="216" spans="1:5" ht="12.75">
      <c r="A216" t="s">
        <v>50</v>
      </c>
      <c r="E216" s="36" t="s">
        <v>45</v>
      </c>
    </row>
    <row r="217" spans="1:16" ht="12.75">
      <c r="A217" s="25" t="s">
        <v>43</v>
      </c>
      <c r="B217" s="29" t="s">
        <v>278</v>
      </c>
      <c r="C217" s="29" t="s">
        <v>1459</v>
      </c>
      <c r="D217" s="25" t="s">
        <v>45</v>
      </c>
      <c r="E217" s="30" t="s">
        <v>1460</v>
      </c>
      <c r="F217" s="31" t="s">
        <v>76</v>
      </c>
      <c r="G217" s="32">
        <v>9</v>
      </c>
      <c r="H217" s="33">
        <v>0</v>
      </c>
      <c r="I217" s="34">
        <f>ROUND(ROUND(H217,2)*ROUND(G217,3),2)</f>
      </c>
      <c r="O217">
        <f>(I217*21)/100</f>
      </c>
      <c r="P217" t="s">
        <v>22</v>
      </c>
    </row>
    <row r="218" spans="1:5" ht="12.75">
      <c r="A218" s="35" t="s">
        <v>48</v>
      </c>
      <c r="E218" s="36" t="s">
        <v>45</v>
      </c>
    </row>
    <row r="219" spans="1:5" ht="12.75">
      <c r="A219" s="37" t="s">
        <v>49</v>
      </c>
      <c r="E219" s="38" t="s">
        <v>45</v>
      </c>
    </row>
    <row r="220" spans="1:5" ht="12.75">
      <c r="A220" t="s">
        <v>50</v>
      </c>
      <c r="E220" s="36" t="s">
        <v>45</v>
      </c>
    </row>
    <row r="221" spans="1:16" ht="12.75">
      <c r="A221" s="25" t="s">
        <v>43</v>
      </c>
      <c r="B221" s="29" t="s">
        <v>305</v>
      </c>
      <c r="C221" s="29" t="s">
        <v>1461</v>
      </c>
      <c r="D221" s="25" t="s">
        <v>45</v>
      </c>
      <c r="E221" s="30" t="s">
        <v>1462</v>
      </c>
      <c r="F221" s="31" t="s">
        <v>76</v>
      </c>
      <c r="G221" s="32">
        <v>15</v>
      </c>
      <c r="H221" s="33">
        <v>0</v>
      </c>
      <c r="I221" s="34">
        <f>ROUND(ROUND(H221,2)*ROUND(G221,3),2)</f>
      </c>
      <c r="O221">
        <f>(I221*21)/100</f>
      </c>
      <c r="P221" t="s">
        <v>22</v>
      </c>
    </row>
    <row r="222" spans="1:5" ht="12.75">
      <c r="A222" s="35" t="s">
        <v>48</v>
      </c>
      <c r="E222" s="36" t="s">
        <v>45</v>
      </c>
    </row>
    <row r="223" spans="1:5" ht="12.75">
      <c r="A223" s="37" t="s">
        <v>49</v>
      </c>
      <c r="E223" s="38" t="s">
        <v>45</v>
      </c>
    </row>
    <row r="224" spans="1:5" ht="12.75">
      <c r="A224" t="s">
        <v>50</v>
      </c>
      <c r="E224" s="36" t="s">
        <v>45</v>
      </c>
    </row>
    <row r="225" spans="1:16" ht="12.75">
      <c r="A225" s="25" t="s">
        <v>43</v>
      </c>
      <c r="B225" s="29" t="s">
        <v>329</v>
      </c>
      <c r="C225" s="29" t="s">
        <v>1463</v>
      </c>
      <c r="D225" s="25" t="s">
        <v>45</v>
      </c>
      <c r="E225" s="30" t="s">
        <v>1464</v>
      </c>
      <c r="F225" s="31" t="s">
        <v>76</v>
      </c>
      <c r="G225" s="32">
        <v>142</v>
      </c>
      <c r="H225" s="33">
        <v>0</v>
      </c>
      <c r="I225" s="34">
        <f>ROUND(ROUND(H225,2)*ROUND(G225,3),2)</f>
      </c>
      <c r="O225">
        <f>(I225*21)/100</f>
      </c>
      <c r="P225" t="s">
        <v>22</v>
      </c>
    </row>
    <row r="226" spans="1:5" ht="12.75">
      <c r="A226" s="35" t="s">
        <v>48</v>
      </c>
      <c r="E226" s="36" t="s">
        <v>45</v>
      </c>
    </row>
    <row r="227" spans="1:5" ht="12.75">
      <c r="A227" s="37" t="s">
        <v>49</v>
      </c>
      <c r="E227" s="38" t="s">
        <v>45</v>
      </c>
    </row>
    <row r="228" spans="1:5" ht="12.75">
      <c r="A228" t="s">
        <v>50</v>
      </c>
      <c r="E228" s="36" t="s">
        <v>45</v>
      </c>
    </row>
    <row r="229" spans="1:16" ht="12.75">
      <c r="A229" s="25" t="s">
        <v>43</v>
      </c>
      <c r="B229" s="29" t="s">
        <v>334</v>
      </c>
      <c r="C229" s="29" t="s">
        <v>1465</v>
      </c>
      <c r="D229" s="25" t="s">
        <v>45</v>
      </c>
      <c r="E229" s="30" t="s">
        <v>1466</v>
      </c>
      <c r="F229" s="31" t="s">
        <v>76</v>
      </c>
      <c r="G229" s="32">
        <v>106</v>
      </c>
      <c r="H229" s="33">
        <v>0</v>
      </c>
      <c r="I229" s="34">
        <f>ROUND(ROUND(H229,2)*ROUND(G229,3),2)</f>
      </c>
      <c r="O229">
        <f>(I229*21)/100</f>
      </c>
      <c r="P229" t="s">
        <v>22</v>
      </c>
    </row>
    <row r="230" spans="1:5" ht="12.75">
      <c r="A230" s="35" t="s">
        <v>48</v>
      </c>
      <c r="E230" s="36" t="s">
        <v>45</v>
      </c>
    </row>
    <row r="231" spans="1:5" ht="12.75">
      <c r="A231" s="37" t="s">
        <v>49</v>
      </c>
      <c r="E231" s="38" t="s">
        <v>45</v>
      </c>
    </row>
    <row r="232" spans="1:5" ht="12.75">
      <c r="A232" t="s">
        <v>50</v>
      </c>
      <c r="E232" s="36" t="s">
        <v>45</v>
      </c>
    </row>
    <row r="233" spans="1:16" ht="12.75">
      <c r="A233" s="25" t="s">
        <v>43</v>
      </c>
      <c r="B233" s="29" t="s">
        <v>311</v>
      </c>
      <c r="C233" s="29" t="s">
        <v>1467</v>
      </c>
      <c r="D233" s="25" t="s">
        <v>45</v>
      </c>
      <c r="E233" s="30" t="s">
        <v>1468</v>
      </c>
      <c r="F233" s="31" t="s">
        <v>76</v>
      </c>
      <c r="G233" s="32">
        <v>110</v>
      </c>
      <c r="H233" s="33">
        <v>0</v>
      </c>
      <c r="I233" s="34">
        <f>ROUND(ROUND(H233,2)*ROUND(G233,3),2)</f>
      </c>
      <c r="O233">
        <f>(I233*21)/100</f>
      </c>
      <c r="P233" t="s">
        <v>22</v>
      </c>
    </row>
    <row r="234" spans="1:5" ht="12.75">
      <c r="A234" s="35" t="s">
        <v>48</v>
      </c>
      <c r="E234" s="36" t="s">
        <v>45</v>
      </c>
    </row>
    <row r="235" spans="1:5" ht="12.75">
      <c r="A235" s="37" t="s">
        <v>49</v>
      </c>
      <c r="E235" s="38" t="s">
        <v>45</v>
      </c>
    </row>
    <row r="236" spans="1:5" ht="12.75">
      <c r="A236" t="s">
        <v>50</v>
      </c>
      <c r="E236" s="36" t="s">
        <v>45</v>
      </c>
    </row>
    <row r="237" spans="1:16" ht="12.75">
      <c r="A237" s="25" t="s">
        <v>43</v>
      </c>
      <c r="B237" s="29" t="s">
        <v>320</v>
      </c>
      <c r="C237" s="29" t="s">
        <v>1469</v>
      </c>
      <c r="D237" s="25" t="s">
        <v>45</v>
      </c>
      <c r="E237" s="30" t="s">
        <v>1470</v>
      </c>
      <c r="F237" s="31" t="s">
        <v>76</v>
      </c>
      <c r="G237" s="32">
        <v>91</v>
      </c>
      <c r="H237" s="33">
        <v>0</v>
      </c>
      <c r="I237" s="34">
        <f>ROUND(ROUND(H237,2)*ROUND(G237,3),2)</f>
      </c>
      <c r="O237">
        <f>(I237*21)/100</f>
      </c>
      <c r="P237" t="s">
        <v>22</v>
      </c>
    </row>
    <row r="238" spans="1:5" ht="12.75">
      <c r="A238" s="35" t="s">
        <v>48</v>
      </c>
      <c r="E238" s="36" t="s">
        <v>45</v>
      </c>
    </row>
    <row r="239" spans="1:5" ht="12.75">
      <c r="A239" s="37" t="s">
        <v>49</v>
      </c>
      <c r="E239" s="38" t="s">
        <v>45</v>
      </c>
    </row>
    <row r="240" spans="1:5" ht="12.75">
      <c r="A240" t="s">
        <v>50</v>
      </c>
      <c r="E240" s="36" t="s">
        <v>45</v>
      </c>
    </row>
    <row r="241" spans="1:16" ht="12.75">
      <c r="A241" s="25" t="s">
        <v>43</v>
      </c>
      <c r="B241" s="29" t="s">
        <v>316</v>
      </c>
      <c r="C241" s="29" t="s">
        <v>1471</v>
      </c>
      <c r="D241" s="25" t="s">
        <v>45</v>
      </c>
      <c r="E241" s="30" t="s">
        <v>1472</v>
      </c>
      <c r="F241" s="31" t="s">
        <v>76</v>
      </c>
      <c r="G241" s="32">
        <v>80</v>
      </c>
      <c r="H241" s="33">
        <v>0</v>
      </c>
      <c r="I241" s="34">
        <f>ROUND(ROUND(H241,2)*ROUND(G241,3),2)</f>
      </c>
      <c r="O241">
        <f>(I241*21)/100</f>
      </c>
      <c r="P241" t="s">
        <v>22</v>
      </c>
    </row>
    <row r="242" spans="1:5" ht="12.75">
      <c r="A242" s="35" t="s">
        <v>48</v>
      </c>
      <c r="E242" s="36" t="s">
        <v>45</v>
      </c>
    </row>
    <row r="243" spans="1:5" ht="12.75">
      <c r="A243" s="37" t="s">
        <v>49</v>
      </c>
      <c r="E243" s="38" t="s">
        <v>45</v>
      </c>
    </row>
    <row r="244" spans="1:5" ht="12.75">
      <c r="A244" t="s">
        <v>50</v>
      </c>
      <c r="E244" s="36" t="s">
        <v>45</v>
      </c>
    </row>
    <row r="245" spans="1:16" ht="12.75">
      <c r="A245" s="25" t="s">
        <v>43</v>
      </c>
      <c r="B245" s="29" t="s">
        <v>324</v>
      </c>
      <c r="C245" s="29" t="s">
        <v>1473</v>
      </c>
      <c r="D245" s="25" t="s">
        <v>45</v>
      </c>
      <c r="E245" s="30" t="s">
        <v>1474</v>
      </c>
      <c r="F245" s="31" t="s">
        <v>76</v>
      </c>
      <c r="G245" s="32">
        <v>34</v>
      </c>
      <c r="H245" s="33">
        <v>0</v>
      </c>
      <c r="I245" s="34">
        <f>ROUND(ROUND(H245,2)*ROUND(G245,3),2)</f>
      </c>
      <c r="O245">
        <f>(I245*21)/100</f>
      </c>
      <c r="P245" t="s">
        <v>22</v>
      </c>
    </row>
    <row r="246" spans="1:5" ht="12.75">
      <c r="A246" s="35" t="s">
        <v>48</v>
      </c>
      <c r="E246" s="36" t="s">
        <v>45</v>
      </c>
    </row>
    <row r="247" spans="1:5" ht="12.75">
      <c r="A247" s="37" t="s">
        <v>49</v>
      </c>
      <c r="E247" s="38" t="s">
        <v>45</v>
      </c>
    </row>
    <row r="248" spans="1:5" ht="12.75">
      <c r="A248" t="s">
        <v>50</v>
      </c>
      <c r="E248" s="36" t="s">
        <v>45</v>
      </c>
    </row>
    <row r="249" spans="1:16" ht="12.75">
      <c r="A249" s="25" t="s">
        <v>43</v>
      </c>
      <c r="B249" s="29" t="s">
        <v>477</v>
      </c>
      <c r="C249" s="29" t="s">
        <v>1475</v>
      </c>
      <c r="D249" s="25" t="s">
        <v>45</v>
      </c>
      <c r="E249" s="30" t="s">
        <v>1476</v>
      </c>
      <c r="F249" s="31" t="s">
        <v>76</v>
      </c>
      <c r="G249" s="32">
        <v>367</v>
      </c>
      <c r="H249" s="33">
        <v>0</v>
      </c>
      <c r="I249" s="34">
        <f>ROUND(ROUND(H249,2)*ROUND(G249,3),2)</f>
      </c>
      <c r="O249">
        <f>(I249*21)/100</f>
      </c>
      <c r="P249" t="s">
        <v>22</v>
      </c>
    </row>
    <row r="250" spans="1:5" ht="12.75">
      <c r="A250" s="35" t="s">
        <v>48</v>
      </c>
      <c r="E250" s="36" t="s">
        <v>45</v>
      </c>
    </row>
    <row r="251" spans="1:5" ht="12.75">
      <c r="A251" s="37" t="s">
        <v>49</v>
      </c>
      <c r="E251" s="38" t="s">
        <v>45</v>
      </c>
    </row>
    <row r="252" spans="1:5" ht="12.75">
      <c r="A252" t="s">
        <v>50</v>
      </c>
      <c r="E252" s="36" t="s">
        <v>45</v>
      </c>
    </row>
    <row r="253" spans="1:16" ht="12.75">
      <c r="A253" s="25" t="s">
        <v>43</v>
      </c>
      <c r="B253" s="29" t="s">
        <v>465</v>
      </c>
      <c r="C253" s="29" t="s">
        <v>1477</v>
      </c>
      <c r="D253" s="25" t="s">
        <v>45</v>
      </c>
      <c r="E253" s="30" t="s">
        <v>1478</v>
      </c>
      <c r="F253" s="31" t="s">
        <v>76</v>
      </c>
      <c r="G253" s="32">
        <v>220</v>
      </c>
      <c r="H253" s="33">
        <v>0</v>
      </c>
      <c r="I253" s="34">
        <f>ROUND(ROUND(H253,2)*ROUND(G253,3),2)</f>
      </c>
      <c r="O253">
        <f>(I253*21)/100</f>
      </c>
      <c r="P253" t="s">
        <v>22</v>
      </c>
    </row>
    <row r="254" spans="1:5" ht="12.75">
      <c r="A254" s="35" t="s">
        <v>48</v>
      </c>
      <c r="E254" s="36" t="s">
        <v>45</v>
      </c>
    </row>
    <row r="255" spans="1:5" ht="12.75">
      <c r="A255" s="37" t="s">
        <v>49</v>
      </c>
      <c r="E255" s="38" t="s">
        <v>45</v>
      </c>
    </row>
    <row r="256" spans="1:5" ht="12.75">
      <c r="A256" t="s">
        <v>50</v>
      </c>
      <c r="E256" s="36" t="s">
        <v>45</v>
      </c>
    </row>
    <row r="257" spans="1:16" ht="12.75">
      <c r="A257" s="25" t="s">
        <v>43</v>
      </c>
      <c r="B257" s="29" t="s">
        <v>541</v>
      </c>
      <c r="C257" s="29" t="s">
        <v>1479</v>
      </c>
      <c r="D257" s="25" t="s">
        <v>45</v>
      </c>
      <c r="E257" s="30" t="s">
        <v>1480</v>
      </c>
      <c r="F257" s="31" t="s">
        <v>61</v>
      </c>
      <c r="G257" s="32">
        <v>129</v>
      </c>
      <c r="H257" s="33">
        <v>0</v>
      </c>
      <c r="I257" s="34">
        <f>ROUND(ROUND(H257,2)*ROUND(G257,3),2)</f>
      </c>
      <c r="O257">
        <f>(I257*21)/100</f>
      </c>
      <c r="P257" t="s">
        <v>22</v>
      </c>
    </row>
    <row r="258" spans="1:5" ht="12.75">
      <c r="A258" s="35" t="s">
        <v>48</v>
      </c>
      <c r="E258" s="36" t="s">
        <v>45</v>
      </c>
    </row>
    <row r="259" spans="1:5" ht="12.75">
      <c r="A259" s="37" t="s">
        <v>49</v>
      </c>
      <c r="E259" s="38" t="s">
        <v>45</v>
      </c>
    </row>
    <row r="260" spans="1:5" ht="12.75">
      <c r="A260" t="s">
        <v>50</v>
      </c>
      <c r="E260" s="36" t="s">
        <v>45</v>
      </c>
    </row>
    <row r="261" spans="1:16" ht="12.75">
      <c r="A261" s="25" t="s">
        <v>43</v>
      </c>
      <c r="B261" s="29" t="s">
        <v>510</v>
      </c>
      <c r="C261" s="29" t="s">
        <v>1481</v>
      </c>
      <c r="D261" s="25" t="s">
        <v>45</v>
      </c>
      <c r="E261" s="30" t="s">
        <v>1482</v>
      </c>
      <c r="F261" s="31" t="s">
        <v>61</v>
      </c>
      <c r="G261" s="32">
        <v>2</v>
      </c>
      <c r="H261" s="33">
        <v>0</v>
      </c>
      <c r="I261" s="34">
        <f>ROUND(ROUND(H261,2)*ROUND(G261,3),2)</f>
      </c>
      <c r="O261">
        <f>(I261*21)/100</f>
      </c>
      <c r="P261" t="s">
        <v>22</v>
      </c>
    </row>
    <row r="262" spans="1:5" ht="12.75">
      <c r="A262" s="35" t="s">
        <v>48</v>
      </c>
      <c r="E262" s="36" t="s">
        <v>45</v>
      </c>
    </row>
    <row r="263" spans="1:5" ht="12.75">
      <c r="A263" s="37" t="s">
        <v>49</v>
      </c>
      <c r="E263" s="38" t="s">
        <v>45</v>
      </c>
    </row>
    <row r="264" spans="1:5" ht="12.75">
      <c r="A264" t="s">
        <v>50</v>
      </c>
      <c r="E264" s="36" t="s">
        <v>45</v>
      </c>
    </row>
    <row r="265" spans="1:16" ht="12.75">
      <c r="A265" s="25" t="s">
        <v>43</v>
      </c>
      <c r="B265" s="29" t="s">
        <v>514</v>
      </c>
      <c r="C265" s="29" t="s">
        <v>1483</v>
      </c>
      <c r="D265" s="25" t="s">
        <v>45</v>
      </c>
      <c r="E265" s="30" t="s">
        <v>1484</v>
      </c>
      <c r="F265" s="31" t="s">
        <v>61</v>
      </c>
      <c r="G265" s="32">
        <v>4</v>
      </c>
      <c r="H265" s="33">
        <v>0</v>
      </c>
      <c r="I265" s="34">
        <f>ROUND(ROUND(H265,2)*ROUND(G265,3),2)</f>
      </c>
      <c r="O265">
        <f>(I265*21)/100</f>
      </c>
      <c r="P265" t="s">
        <v>22</v>
      </c>
    </row>
    <row r="266" spans="1:5" ht="12.75">
      <c r="A266" s="35" t="s">
        <v>48</v>
      </c>
      <c r="E266" s="36" t="s">
        <v>45</v>
      </c>
    </row>
    <row r="267" spans="1:5" ht="12.75">
      <c r="A267" s="37" t="s">
        <v>49</v>
      </c>
      <c r="E267" s="38" t="s">
        <v>45</v>
      </c>
    </row>
    <row r="268" spans="1:5" ht="12.75">
      <c r="A268" t="s">
        <v>50</v>
      </c>
      <c r="E268" s="36" t="s">
        <v>45</v>
      </c>
    </row>
    <row r="269" spans="1:16" ht="12.75">
      <c r="A269" s="25" t="s">
        <v>43</v>
      </c>
      <c r="B269" s="29" t="s">
        <v>518</v>
      </c>
      <c r="C269" s="29" t="s">
        <v>1485</v>
      </c>
      <c r="D269" s="25" t="s">
        <v>45</v>
      </c>
      <c r="E269" s="30" t="s">
        <v>1486</v>
      </c>
      <c r="F269" s="31" t="s">
        <v>61</v>
      </c>
      <c r="G269" s="32">
        <v>2</v>
      </c>
      <c r="H269" s="33">
        <v>0</v>
      </c>
      <c r="I269" s="34">
        <f>ROUND(ROUND(H269,2)*ROUND(G269,3),2)</f>
      </c>
      <c r="O269">
        <f>(I269*21)/100</f>
      </c>
      <c r="P269" t="s">
        <v>22</v>
      </c>
    </row>
    <row r="270" spans="1:5" ht="12.75">
      <c r="A270" s="35" t="s">
        <v>48</v>
      </c>
      <c r="E270" s="36" t="s">
        <v>45</v>
      </c>
    </row>
    <row r="271" spans="1:5" ht="12.75">
      <c r="A271" s="37" t="s">
        <v>49</v>
      </c>
      <c r="E271" s="38" t="s">
        <v>45</v>
      </c>
    </row>
    <row r="272" spans="1:5" ht="12.75">
      <c r="A272" t="s">
        <v>50</v>
      </c>
      <c r="E272" s="36" t="s">
        <v>45</v>
      </c>
    </row>
    <row r="273" spans="1:16" ht="12.75">
      <c r="A273" s="25" t="s">
        <v>43</v>
      </c>
      <c r="B273" s="29" t="s">
        <v>523</v>
      </c>
      <c r="C273" s="29" t="s">
        <v>1487</v>
      </c>
      <c r="D273" s="25" t="s">
        <v>45</v>
      </c>
      <c r="E273" s="30" t="s">
        <v>1488</v>
      </c>
      <c r="F273" s="31" t="s">
        <v>61</v>
      </c>
      <c r="G273" s="32">
        <v>24</v>
      </c>
      <c r="H273" s="33">
        <v>0</v>
      </c>
      <c r="I273" s="34">
        <f>ROUND(ROUND(H273,2)*ROUND(G273,3),2)</f>
      </c>
      <c r="O273">
        <f>(I273*21)/100</f>
      </c>
      <c r="P273" t="s">
        <v>22</v>
      </c>
    </row>
    <row r="274" spans="1:5" ht="12.75">
      <c r="A274" s="35" t="s">
        <v>48</v>
      </c>
      <c r="E274" s="36" t="s">
        <v>45</v>
      </c>
    </row>
    <row r="275" spans="1:5" ht="12.75">
      <c r="A275" s="37" t="s">
        <v>49</v>
      </c>
      <c r="E275" s="38" t="s">
        <v>45</v>
      </c>
    </row>
    <row r="276" spans="1:5" ht="12.75">
      <c r="A276" t="s">
        <v>50</v>
      </c>
      <c r="E276" s="36" t="s">
        <v>45</v>
      </c>
    </row>
    <row r="277" spans="1:16" ht="12.75">
      <c r="A277" s="25" t="s">
        <v>43</v>
      </c>
      <c r="B277" s="29" t="s">
        <v>526</v>
      </c>
      <c r="C277" s="29" t="s">
        <v>1489</v>
      </c>
      <c r="D277" s="25" t="s">
        <v>45</v>
      </c>
      <c r="E277" s="30" t="s">
        <v>1490</v>
      </c>
      <c r="F277" s="31" t="s">
        <v>61</v>
      </c>
      <c r="G277" s="32">
        <v>5</v>
      </c>
      <c r="H277" s="33">
        <v>0</v>
      </c>
      <c r="I277" s="34">
        <f>ROUND(ROUND(H277,2)*ROUND(G277,3),2)</f>
      </c>
      <c r="O277">
        <f>(I277*21)/100</f>
      </c>
      <c r="P277" t="s">
        <v>22</v>
      </c>
    </row>
    <row r="278" spans="1:5" ht="12.75">
      <c r="A278" s="35" t="s">
        <v>48</v>
      </c>
      <c r="E278" s="36" t="s">
        <v>45</v>
      </c>
    </row>
    <row r="279" spans="1:5" ht="12.75">
      <c r="A279" s="37" t="s">
        <v>49</v>
      </c>
      <c r="E279" s="38" t="s">
        <v>45</v>
      </c>
    </row>
    <row r="280" spans="1:5" ht="12.75">
      <c r="A280" t="s">
        <v>50</v>
      </c>
      <c r="E280" s="36" t="s">
        <v>45</v>
      </c>
    </row>
    <row r="281" spans="1:16" ht="12.75">
      <c r="A281" s="25" t="s">
        <v>43</v>
      </c>
      <c r="B281" s="29" t="s">
        <v>530</v>
      </c>
      <c r="C281" s="29" t="s">
        <v>1491</v>
      </c>
      <c r="D281" s="25" t="s">
        <v>45</v>
      </c>
      <c r="E281" s="30" t="s">
        <v>1492</v>
      </c>
      <c r="F281" s="31" t="s">
        <v>61</v>
      </c>
      <c r="G281" s="32">
        <v>5</v>
      </c>
      <c r="H281" s="33">
        <v>0</v>
      </c>
      <c r="I281" s="34">
        <f>ROUND(ROUND(H281,2)*ROUND(G281,3),2)</f>
      </c>
      <c r="O281">
        <f>(I281*21)/100</f>
      </c>
      <c r="P281" t="s">
        <v>22</v>
      </c>
    </row>
    <row r="282" spans="1:5" ht="12.75">
      <c r="A282" s="35" t="s">
        <v>48</v>
      </c>
      <c r="E282" s="36" t="s">
        <v>45</v>
      </c>
    </row>
    <row r="283" spans="1:5" ht="12.75">
      <c r="A283" s="37" t="s">
        <v>49</v>
      </c>
      <c r="E283" s="38" t="s">
        <v>45</v>
      </c>
    </row>
    <row r="284" spans="1:5" ht="12.75">
      <c r="A284" t="s">
        <v>50</v>
      </c>
      <c r="E284" s="36" t="s">
        <v>45</v>
      </c>
    </row>
    <row r="285" spans="1:16" ht="12.75">
      <c r="A285" s="25" t="s">
        <v>43</v>
      </c>
      <c r="B285" s="29" t="s">
        <v>533</v>
      </c>
      <c r="C285" s="29" t="s">
        <v>78</v>
      </c>
      <c r="D285" s="25" t="s">
        <v>45</v>
      </c>
      <c r="E285" s="30" t="s">
        <v>1493</v>
      </c>
      <c r="F285" s="31" t="s">
        <v>61</v>
      </c>
      <c r="G285" s="32">
        <v>2</v>
      </c>
      <c r="H285" s="33">
        <v>0</v>
      </c>
      <c r="I285" s="34">
        <f>ROUND(ROUND(H285,2)*ROUND(G285,3),2)</f>
      </c>
      <c r="O285">
        <f>(I285*21)/100</f>
      </c>
      <c r="P285" t="s">
        <v>22</v>
      </c>
    </row>
    <row r="286" spans="1:5" ht="12.75">
      <c r="A286" s="35" t="s">
        <v>48</v>
      </c>
      <c r="E286" s="36" t="s">
        <v>45</v>
      </c>
    </row>
    <row r="287" spans="1:5" ht="12.75">
      <c r="A287" s="37" t="s">
        <v>49</v>
      </c>
      <c r="E287" s="38" t="s">
        <v>45</v>
      </c>
    </row>
    <row r="288" spans="1:5" ht="12.75">
      <c r="A288" t="s">
        <v>50</v>
      </c>
      <c r="E288" s="36" t="s">
        <v>45</v>
      </c>
    </row>
    <row r="289" spans="1:16" ht="12.75">
      <c r="A289" s="25" t="s">
        <v>43</v>
      </c>
      <c r="B289" s="29" t="s">
        <v>537</v>
      </c>
      <c r="C289" s="29" t="s">
        <v>1494</v>
      </c>
      <c r="D289" s="25" t="s">
        <v>45</v>
      </c>
      <c r="E289" s="30" t="s">
        <v>1495</v>
      </c>
      <c r="F289" s="31" t="s">
        <v>61</v>
      </c>
      <c r="G289" s="32">
        <v>1</v>
      </c>
      <c r="H289" s="33">
        <v>0</v>
      </c>
      <c r="I289" s="34">
        <f>ROUND(ROUND(H289,2)*ROUND(G289,3),2)</f>
      </c>
      <c r="O289">
        <f>(I289*21)/100</f>
      </c>
      <c r="P289" t="s">
        <v>22</v>
      </c>
    </row>
    <row r="290" spans="1:5" ht="12.75">
      <c r="A290" s="35" t="s">
        <v>48</v>
      </c>
      <c r="E290" s="36" t="s">
        <v>45</v>
      </c>
    </row>
    <row r="291" spans="1:5" ht="12.75">
      <c r="A291" s="37" t="s">
        <v>49</v>
      </c>
      <c r="E291" s="38" t="s">
        <v>45</v>
      </c>
    </row>
    <row r="292" spans="1:5" ht="12.75">
      <c r="A292" t="s">
        <v>50</v>
      </c>
      <c r="E292" s="36" t="s">
        <v>45</v>
      </c>
    </row>
    <row r="293" spans="1:16" ht="12.75">
      <c r="A293" s="25" t="s">
        <v>43</v>
      </c>
      <c r="B293" s="29" t="s">
        <v>545</v>
      </c>
      <c r="C293" s="29" t="s">
        <v>1496</v>
      </c>
      <c r="D293" s="25" t="s">
        <v>45</v>
      </c>
      <c r="E293" s="30" t="s">
        <v>1497</v>
      </c>
      <c r="F293" s="31" t="s">
        <v>61</v>
      </c>
      <c r="G293" s="32">
        <v>1</v>
      </c>
      <c r="H293" s="33">
        <v>0</v>
      </c>
      <c r="I293" s="34">
        <f>ROUND(ROUND(H293,2)*ROUND(G293,3),2)</f>
      </c>
      <c r="O293">
        <f>(I293*21)/100</f>
      </c>
      <c r="P293" t="s">
        <v>22</v>
      </c>
    </row>
    <row r="294" spans="1:5" ht="12.75">
      <c r="A294" s="35" t="s">
        <v>48</v>
      </c>
      <c r="E294" s="36" t="s">
        <v>45</v>
      </c>
    </row>
    <row r="295" spans="1:5" ht="12.75">
      <c r="A295" s="37" t="s">
        <v>49</v>
      </c>
      <c r="E295" s="38" t="s">
        <v>45</v>
      </c>
    </row>
    <row r="296" spans="1:5" ht="12.75">
      <c r="A296" t="s">
        <v>50</v>
      </c>
      <c r="E296" s="36" t="s">
        <v>45</v>
      </c>
    </row>
    <row r="297" spans="1:16" ht="12.75">
      <c r="A297" s="25" t="s">
        <v>43</v>
      </c>
      <c r="B297" s="29" t="s">
        <v>565</v>
      </c>
      <c r="C297" s="29" t="s">
        <v>1498</v>
      </c>
      <c r="D297" s="25" t="s">
        <v>45</v>
      </c>
      <c r="E297" s="30" t="s">
        <v>1499</v>
      </c>
      <c r="F297" s="31" t="s">
        <v>61</v>
      </c>
      <c r="G297" s="32">
        <v>1</v>
      </c>
      <c r="H297" s="33">
        <v>0</v>
      </c>
      <c r="I297" s="34">
        <f>ROUND(ROUND(H297,2)*ROUND(G297,3),2)</f>
      </c>
      <c r="O297">
        <f>(I297*21)/100</f>
      </c>
      <c r="P297" t="s">
        <v>22</v>
      </c>
    </row>
    <row r="298" spans="1:5" ht="12.75">
      <c r="A298" s="35" t="s">
        <v>48</v>
      </c>
      <c r="E298" s="36" t="s">
        <v>45</v>
      </c>
    </row>
    <row r="299" spans="1:5" ht="12.75">
      <c r="A299" s="37" t="s">
        <v>49</v>
      </c>
      <c r="E299" s="38" t="s">
        <v>45</v>
      </c>
    </row>
    <row r="300" spans="1:5" ht="12.75">
      <c r="A300" t="s">
        <v>50</v>
      </c>
      <c r="E300" s="36" t="s">
        <v>45</v>
      </c>
    </row>
    <row r="301" spans="1:16" ht="12.75">
      <c r="A301" s="25" t="s">
        <v>43</v>
      </c>
      <c r="B301" s="29" t="s">
        <v>569</v>
      </c>
      <c r="C301" s="29" t="s">
        <v>1500</v>
      </c>
      <c r="D301" s="25" t="s">
        <v>45</v>
      </c>
      <c r="E301" s="30" t="s">
        <v>1501</v>
      </c>
      <c r="F301" s="31" t="s">
        <v>61</v>
      </c>
      <c r="G301" s="32">
        <v>1</v>
      </c>
      <c r="H301" s="33">
        <v>0</v>
      </c>
      <c r="I301" s="34">
        <f>ROUND(ROUND(H301,2)*ROUND(G301,3),2)</f>
      </c>
      <c r="O301">
        <f>(I301*21)/100</f>
      </c>
      <c r="P301" t="s">
        <v>22</v>
      </c>
    </row>
    <row r="302" spans="1:5" ht="12.75">
      <c r="A302" s="35" t="s">
        <v>48</v>
      </c>
      <c r="E302" s="36" t="s">
        <v>45</v>
      </c>
    </row>
    <row r="303" spans="1:5" ht="12.75">
      <c r="A303" s="37" t="s">
        <v>49</v>
      </c>
      <c r="E303" s="38" t="s">
        <v>45</v>
      </c>
    </row>
    <row r="304" spans="1:5" ht="12.75">
      <c r="A304" t="s">
        <v>50</v>
      </c>
      <c r="E304" s="36" t="s">
        <v>45</v>
      </c>
    </row>
    <row r="305" spans="1:16" ht="12.75">
      <c r="A305" s="25" t="s">
        <v>43</v>
      </c>
      <c r="B305" s="29" t="s">
        <v>589</v>
      </c>
      <c r="C305" s="29" t="s">
        <v>1502</v>
      </c>
      <c r="D305" s="25" t="s">
        <v>45</v>
      </c>
      <c r="E305" s="30" t="s">
        <v>1503</v>
      </c>
      <c r="F305" s="31" t="s">
        <v>61</v>
      </c>
      <c r="G305" s="32">
        <v>1</v>
      </c>
      <c r="H305" s="33">
        <v>0</v>
      </c>
      <c r="I305" s="34">
        <f>ROUND(ROUND(H305,2)*ROUND(G305,3),2)</f>
      </c>
      <c r="O305">
        <f>(I305*21)/100</f>
      </c>
      <c r="P305" t="s">
        <v>22</v>
      </c>
    </row>
    <row r="306" spans="1:5" ht="12.75">
      <c r="A306" s="35" t="s">
        <v>48</v>
      </c>
      <c r="E306" s="36" t="s">
        <v>45</v>
      </c>
    </row>
    <row r="307" spans="1:5" ht="12.75">
      <c r="A307" s="37" t="s">
        <v>49</v>
      </c>
      <c r="E307" s="38" t="s">
        <v>45</v>
      </c>
    </row>
    <row r="308" spans="1:5" ht="12.75">
      <c r="A308" t="s">
        <v>50</v>
      </c>
      <c r="E308" s="36" t="s">
        <v>45</v>
      </c>
    </row>
    <row r="309" spans="1:16" ht="12.75">
      <c r="A309" s="25" t="s">
        <v>43</v>
      </c>
      <c r="B309" s="29" t="s">
        <v>597</v>
      </c>
      <c r="C309" s="29" t="s">
        <v>1504</v>
      </c>
      <c r="D309" s="25" t="s">
        <v>45</v>
      </c>
      <c r="E309" s="30" t="s">
        <v>1505</v>
      </c>
      <c r="F309" s="31" t="s">
        <v>61</v>
      </c>
      <c r="G309" s="32">
        <v>2</v>
      </c>
      <c r="H309" s="33">
        <v>0</v>
      </c>
      <c r="I309" s="34">
        <f>ROUND(ROUND(H309,2)*ROUND(G309,3),2)</f>
      </c>
      <c r="O309">
        <f>(I309*21)/100</f>
      </c>
      <c r="P309" t="s">
        <v>22</v>
      </c>
    </row>
    <row r="310" spans="1:5" ht="12.75">
      <c r="A310" s="35" t="s">
        <v>48</v>
      </c>
      <c r="E310" s="36" t="s">
        <v>45</v>
      </c>
    </row>
    <row r="311" spans="1:5" ht="12.75">
      <c r="A311" s="37" t="s">
        <v>49</v>
      </c>
      <c r="E311" s="38" t="s">
        <v>45</v>
      </c>
    </row>
    <row r="312" spans="1:5" ht="12.75">
      <c r="A312" t="s">
        <v>50</v>
      </c>
      <c r="E312" s="36" t="s">
        <v>45</v>
      </c>
    </row>
    <row r="313" spans="1:16" ht="12.75">
      <c r="A313" s="25" t="s">
        <v>43</v>
      </c>
      <c r="B313" s="29" t="s">
        <v>645</v>
      </c>
      <c r="C313" s="29" t="s">
        <v>1506</v>
      </c>
      <c r="D313" s="25" t="s">
        <v>45</v>
      </c>
      <c r="E313" s="30" t="s">
        <v>1507</v>
      </c>
      <c r="F313" s="31" t="s">
        <v>61</v>
      </c>
      <c r="G313" s="32">
        <v>30</v>
      </c>
      <c r="H313" s="33">
        <v>0</v>
      </c>
      <c r="I313" s="34">
        <f>ROUND(ROUND(H313,2)*ROUND(G313,3),2)</f>
      </c>
      <c r="O313">
        <f>(I313*21)/100</f>
      </c>
      <c r="P313" t="s">
        <v>22</v>
      </c>
    </row>
    <row r="314" spans="1:5" ht="12.75">
      <c r="A314" s="35" t="s">
        <v>48</v>
      </c>
      <c r="E314" s="36" t="s">
        <v>45</v>
      </c>
    </row>
    <row r="315" spans="1:5" ht="12.75">
      <c r="A315" s="37" t="s">
        <v>49</v>
      </c>
      <c r="E315" s="38" t="s">
        <v>45</v>
      </c>
    </row>
    <row r="316" spans="1:5" ht="12.75">
      <c r="A316" t="s">
        <v>50</v>
      </c>
      <c r="E316" s="36" t="s">
        <v>45</v>
      </c>
    </row>
    <row r="317" spans="1:16" ht="12.75">
      <c r="A317" s="25" t="s">
        <v>43</v>
      </c>
      <c r="B317" s="29" t="s">
        <v>606</v>
      </c>
      <c r="C317" s="29" t="s">
        <v>1508</v>
      </c>
      <c r="D317" s="25" t="s">
        <v>45</v>
      </c>
      <c r="E317" s="30" t="s">
        <v>1509</v>
      </c>
      <c r="F317" s="31" t="s">
        <v>76</v>
      </c>
      <c r="G317" s="32">
        <v>587</v>
      </c>
      <c r="H317" s="33">
        <v>0</v>
      </c>
      <c r="I317" s="34">
        <f>ROUND(ROUND(H317,2)*ROUND(G317,3),2)</f>
      </c>
      <c r="O317">
        <f>(I317*21)/100</f>
      </c>
      <c r="P317" t="s">
        <v>22</v>
      </c>
    </row>
    <row r="318" spans="1:5" ht="12.75">
      <c r="A318" s="35" t="s">
        <v>48</v>
      </c>
      <c r="E318" s="36" t="s">
        <v>45</v>
      </c>
    </row>
    <row r="319" spans="1:5" ht="12.75">
      <c r="A319" s="37" t="s">
        <v>49</v>
      </c>
      <c r="E319" s="38" t="s">
        <v>45</v>
      </c>
    </row>
    <row r="320" spans="1:5" ht="12.75">
      <c r="A320" t="s">
        <v>50</v>
      </c>
      <c r="E320" s="36" t="s">
        <v>45</v>
      </c>
    </row>
    <row r="321" spans="1:16" ht="12.75">
      <c r="A321" s="25" t="s">
        <v>43</v>
      </c>
      <c r="B321" s="29" t="s">
        <v>650</v>
      </c>
      <c r="C321" s="29" t="s">
        <v>1510</v>
      </c>
      <c r="D321" s="25" t="s">
        <v>45</v>
      </c>
      <c r="E321" s="30" t="s">
        <v>1511</v>
      </c>
      <c r="F321" s="31" t="s">
        <v>76</v>
      </c>
      <c r="G321" s="32">
        <v>587</v>
      </c>
      <c r="H321" s="33">
        <v>0</v>
      </c>
      <c r="I321" s="34">
        <f>ROUND(ROUND(H321,2)*ROUND(G321,3),2)</f>
      </c>
      <c r="O321">
        <f>(I321*21)/100</f>
      </c>
      <c r="P321" t="s">
        <v>22</v>
      </c>
    </row>
    <row r="322" spans="1:5" ht="12.75">
      <c r="A322" s="35" t="s">
        <v>48</v>
      </c>
      <c r="E322" s="36" t="s">
        <v>45</v>
      </c>
    </row>
    <row r="323" spans="1:5" ht="12.75">
      <c r="A323" s="37" t="s">
        <v>49</v>
      </c>
      <c r="E323" s="38" t="s">
        <v>45</v>
      </c>
    </row>
    <row r="324" spans="1:5" ht="12.75">
      <c r="A324" t="s">
        <v>50</v>
      </c>
      <c r="E324" s="36" t="s">
        <v>45</v>
      </c>
    </row>
    <row r="325" spans="1:16" ht="12.75">
      <c r="A325" s="25" t="s">
        <v>43</v>
      </c>
      <c r="B325" s="29" t="s">
        <v>560</v>
      </c>
      <c r="C325" s="29" t="s">
        <v>1512</v>
      </c>
      <c r="D325" s="25" t="s">
        <v>45</v>
      </c>
      <c r="E325" s="30" t="s">
        <v>1513</v>
      </c>
      <c r="F325" s="31" t="s">
        <v>988</v>
      </c>
      <c r="G325" s="32">
        <v>79</v>
      </c>
      <c r="H325" s="33">
        <v>0</v>
      </c>
      <c r="I325" s="34">
        <f>ROUND(ROUND(H325,2)*ROUND(G325,3),2)</f>
      </c>
      <c r="O325">
        <f>(I325*21)/100</f>
      </c>
      <c r="P325" t="s">
        <v>22</v>
      </c>
    </row>
    <row r="326" spans="1:5" ht="12.75">
      <c r="A326" s="35" t="s">
        <v>48</v>
      </c>
      <c r="E326" s="36" t="s">
        <v>45</v>
      </c>
    </row>
    <row r="327" spans="1:5" ht="12.75">
      <c r="A327" s="37" t="s">
        <v>49</v>
      </c>
      <c r="E327" s="38" t="s">
        <v>45</v>
      </c>
    </row>
    <row r="328" spans="1:5" ht="12.75">
      <c r="A328" t="s">
        <v>50</v>
      </c>
      <c r="E328" s="36" t="s">
        <v>45</v>
      </c>
    </row>
    <row r="329" spans="1:16" ht="12.75">
      <c r="A329" s="25" t="s">
        <v>43</v>
      </c>
      <c r="B329" s="29" t="s">
        <v>574</v>
      </c>
      <c r="C329" s="29" t="s">
        <v>1514</v>
      </c>
      <c r="D329" s="25" t="s">
        <v>45</v>
      </c>
      <c r="E329" s="30" t="s">
        <v>1515</v>
      </c>
      <c r="F329" s="31" t="s">
        <v>61</v>
      </c>
      <c r="G329" s="32">
        <v>3</v>
      </c>
      <c r="H329" s="33">
        <v>0</v>
      </c>
      <c r="I329" s="34">
        <f>ROUND(ROUND(H329,2)*ROUND(G329,3),2)</f>
      </c>
      <c r="O329">
        <f>(I329*21)/100</f>
      </c>
      <c r="P329" t="s">
        <v>22</v>
      </c>
    </row>
    <row r="330" spans="1:5" ht="12.75">
      <c r="A330" s="35" t="s">
        <v>48</v>
      </c>
      <c r="E330" s="36" t="s">
        <v>45</v>
      </c>
    </row>
    <row r="331" spans="1:5" ht="12.75">
      <c r="A331" s="37" t="s">
        <v>49</v>
      </c>
      <c r="E331" s="38" t="s">
        <v>45</v>
      </c>
    </row>
    <row r="332" spans="1:5" ht="12.75">
      <c r="A332" t="s">
        <v>50</v>
      </c>
      <c r="E332" s="36" t="s">
        <v>45</v>
      </c>
    </row>
    <row r="333" spans="1:16" ht="12.75">
      <c r="A333" s="25" t="s">
        <v>43</v>
      </c>
      <c r="B333" s="29" t="s">
        <v>585</v>
      </c>
      <c r="C333" s="29" t="s">
        <v>1516</v>
      </c>
      <c r="D333" s="25" t="s">
        <v>45</v>
      </c>
      <c r="E333" s="30" t="s">
        <v>1517</v>
      </c>
      <c r="F333" s="31" t="s">
        <v>61</v>
      </c>
      <c r="G333" s="32">
        <v>1</v>
      </c>
      <c r="H333" s="33">
        <v>0</v>
      </c>
      <c r="I333" s="34">
        <f>ROUND(ROUND(H333,2)*ROUND(G333,3),2)</f>
      </c>
      <c r="O333">
        <f>(I333*21)/100</f>
      </c>
      <c r="P333" t="s">
        <v>22</v>
      </c>
    </row>
    <row r="334" spans="1:5" ht="12.75">
      <c r="A334" s="35" t="s">
        <v>48</v>
      </c>
      <c r="E334" s="36" t="s">
        <v>45</v>
      </c>
    </row>
    <row r="335" spans="1:5" ht="12.75">
      <c r="A335" s="37" t="s">
        <v>49</v>
      </c>
      <c r="E335" s="38" t="s">
        <v>45</v>
      </c>
    </row>
    <row r="336" spans="1:5" ht="12.75">
      <c r="A336" t="s">
        <v>50</v>
      </c>
      <c r="E336" s="36" t="s">
        <v>45</v>
      </c>
    </row>
    <row r="337" spans="1:16" ht="12.75">
      <c r="A337" s="25" t="s">
        <v>43</v>
      </c>
      <c r="B337" s="29" t="s">
        <v>611</v>
      </c>
      <c r="C337" s="29" t="s">
        <v>1518</v>
      </c>
      <c r="D337" s="25" t="s">
        <v>45</v>
      </c>
      <c r="E337" s="30" t="s">
        <v>1519</v>
      </c>
      <c r="F337" s="31" t="s">
        <v>92</v>
      </c>
      <c r="G337" s="32">
        <v>1.89</v>
      </c>
      <c r="H337" s="33">
        <v>0</v>
      </c>
      <c r="I337" s="34">
        <f>ROUND(ROUND(H337,2)*ROUND(G337,3),2)</f>
      </c>
      <c r="O337">
        <f>(I337*21)/100</f>
      </c>
      <c r="P337" t="s">
        <v>22</v>
      </c>
    </row>
    <row r="338" spans="1:5" ht="12.75">
      <c r="A338" s="35" t="s">
        <v>48</v>
      </c>
      <c r="E338" s="36" t="s">
        <v>45</v>
      </c>
    </row>
    <row r="339" spans="1:5" ht="12.75">
      <c r="A339" s="37" t="s">
        <v>49</v>
      </c>
      <c r="E339" s="38" t="s">
        <v>45</v>
      </c>
    </row>
    <row r="340" spans="1:5" ht="12.75">
      <c r="A340" t="s">
        <v>50</v>
      </c>
      <c r="E340" s="36" t="s">
        <v>45</v>
      </c>
    </row>
    <row r="341" spans="1:18" ht="12.75" customHeight="1">
      <c r="A341" s="6" t="s">
        <v>41</v>
      </c>
      <c r="B341" s="6"/>
      <c r="C341" s="40" t="s">
        <v>1520</v>
      </c>
      <c r="D341" s="6"/>
      <c r="E341" s="27" t="s">
        <v>1521</v>
      </c>
      <c r="F341" s="6"/>
      <c r="G341" s="6"/>
      <c r="H341" s="6"/>
      <c r="I341" s="41">
        <f>0+Q341</f>
      </c>
      <c r="O341">
        <f>0+R341</f>
      </c>
      <c r="Q341">
        <f>0+I342+I346+I350+I354+I358+I362+I366+I370+I374+I378+I382+I386+I390+I394+I398+I402+I406+I410</f>
      </c>
      <c r="R341">
        <f>0+O342+O346+O350+O354+O358+O362+O366+O370+O374+O378+O382+O386+O390+O394+O398+O402+O406+O410</f>
      </c>
    </row>
    <row r="342" spans="1:16" ht="12.75">
      <c r="A342" s="25" t="s">
        <v>43</v>
      </c>
      <c r="B342" s="29" t="s">
        <v>691</v>
      </c>
      <c r="C342" s="29" t="s">
        <v>1522</v>
      </c>
      <c r="D342" s="25" t="s">
        <v>45</v>
      </c>
      <c r="E342" s="30" t="s">
        <v>1523</v>
      </c>
      <c r="F342" s="31" t="s">
        <v>61</v>
      </c>
      <c r="G342" s="32">
        <v>13</v>
      </c>
      <c r="H342" s="33">
        <v>0</v>
      </c>
      <c r="I342" s="34">
        <f>ROUND(ROUND(H342,2)*ROUND(G342,3),2)</f>
      </c>
      <c r="O342">
        <f>(I342*21)/100</f>
      </c>
      <c r="P342" t="s">
        <v>22</v>
      </c>
    </row>
    <row r="343" spans="1:5" ht="12.75">
      <c r="A343" s="35" t="s">
        <v>48</v>
      </c>
      <c r="E343" s="36" t="s">
        <v>45</v>
      </c>
    </row>
    <row r="344" spans="1:5" ht="12.75">
      <c r="A344" s="37" t="s">
        <v>49</v>
      </c>
      <c r="E344" s="38" t="s">
        <v>45</v>
      </c>
    </row>
    <row r="345" spans="1:5" ht="12.75">
      <c r="A345" t="s">
        <v>50</v>
      </c>
      <c r="E345" s="36" t="s">
        <v>45</v>
      </c>
    </row>
    <row r="346" spans="1:16" ht="12.75">
      <c r="A346" s="25" t="s">
        <v>43</v>
      </c>
      <c r="B346" s="29" t="s">
        <v>637</v>
      </c>
      <c r="C346" s="29" t="s">
        <v>1524</v>
      </c>
      <c r="D346" s="25" t="s">
        <v>45</v>
      </c>
      <c r="E346" s="30" t="s">
        <v>1525</v>
      </c>
      <c r="F346" s="31" t="s">
        <v>61</v>
      </c>
      <c r="G346" s="32">
        <v>21</v>
      </c>
      <c r="H346" s="33">
        <v>0</v>
      </c>
      <c r="I346" s="34">
        <f>ROUND(ROUND(H346,2)*ROUND(G346,3),2)</f>
      </c>
      <c r="O346">
        <f>(I346*21)/100</f>
      </c>
      <c r="P346" t="s">
        <v>22</v>
      </c>
    </row>
    <row r="347" spans="1:5" ht="12.75">
      <c r="A347" s="35" t="s">
        <v>48</v>
      </c>
      <c r="E347" s="36" t="s">
        <v>45</v>
      </c>
    </row>
    <row r="348" spans="1:5" ht="12.75">
      <c r="A348" s="37" t="s">
        <v>49</v>
      </c>
      <c r="E348" s="38" t="s">
        <v>45</v>
      </c>
    </row>
    <row r="349" spans="1:5" ht="12.75">
      <c r="A349" t="s">
        <v>50</v>
      </c>
      <c r="E349" s="36" t="s">
        <v>45</v>
      </c>
    </row>
    <row r="350" spans="1:16" ht="12.75">
      <c r="A350" s="25" t="s">
        <v>43</v>
      </c>
      <c r="B350" s="29" t="s">
        <v>625</v>
      </c>
      <c r="C350" s="29" t="s">
        <v>1526</v>
      </c>
      <c r="D350" s="25" t="s">
        <v>45</v>
      </c>
      <c r="E350" s="30" t="s">
        <v>1527</v>
      </c>
      <c r="F350" s="31" t="s">
        <v>61</v>
      </c>
      <c r="G350" s="32">
        <v>21</v>
      </c>
      <c r="H350" s="33">
        <v>0</v>
      </c>
      <c r="I350" s="34">
        <f>ROUND(ROUND(H350,2)*ROUND(G350,3),2)</f>
      </c>
      <c r="O350">
        <f>(I350*21)/100</f>
      </c>
      <c r="P350" t="s">
        <v>22</v>
      </c>
    </row>
    <row r="351" spans="1:5" ht="12.75">
      <c r="A351" s="35" t="s">
        <v>48</v>
      </c>
      <c r="E351" s="36" t="s">
        <v>45</v>
      </c>
    </row>
    <row r="352" spans="1:5" ht="12.75">
      <c r="A352" s="37" t="s">
        <v>49</v>
      </c>
      <c r="E352" s="38" t="s">
        <v>45</v>
      </c>
    </row>
    <row r="353" spans="1:5" ht="12.75">
      <c r="A353" t="s">
        <v>50</v>
      </c>
      <c r="E353" s="36" t="s">
        <v>45</v>
      </c>
    </row>
    <row r="354" spans="1:16" ht="12.75">
      <c r="A354" s="25" t="s">
        <v>43</v>
      </c>
      <c r="B354" s="29" t="s">
        <v>698</v>
      </c>
      <c r="C354" s="29" t="s">
        <v>1528</v>
      </c>
      <c r="D354" s="25" t="s">
        <v>45</v>
      </c>
      <c r="E354" s="30" t="s">
        <v>1529</v>
      </c>
      <c r="F354" s="31" t="s">
        <v>61</v>
      </c>
      <c r="G354" s="32">
        <v>5</v>
      </c>
      <c r="H354" s="33">
        <v>0</v>
      </c>
      <c r="I354" s="34">
        <f>ROUND(ROUND(H354,2)*ROUND(G354,3),2)</f>
      </c>
      <c r="O354">
        <f>(I354*21)/100</f>
      </c>
      <c r="P354" t="s">
        <v>22</v>
      </c>
    </row>
    <row r="355" spans="1:5" ht="12.75">
      <c r="A355" s="35" t="s">
        <v>48</v>
      </c>
      <c r="E355" s="36" t="s">
        <v>45</v>
      </c>
    </row>
    <row r="356" spans="1:5" ht="12.75">
      <c r="A356" s="37" t="s">
        <v>49</v>
      </c>
      <c r="E356" s="38" t="s">
        <v>45</v>
      </c>
    </row>
    <row r="357" spans="1:5" ht="12.75">
      <c r="A357" t="s">
        <v>50</v>
      </c>
      <c r="E357" s="36" t="s">
        <v>45</v>
      </c>
    </row>
    <row r="358" spans="1:16" ht="12.75">
      <c r="A358" s="25" t="s">
        <v>43</v>
      </c>
      <c r="B358" s="29" t="s">
        <v>694</v>
      </c>
      <c r="C358" s="29" t="s">
        <v>1530</v>
      </c>
      <c r="D358" s="25" t="s">
        <v>45</v>
      </c>
      <c r="E358" s="30" t="s">
        <v>1531</v>
      </c>
      <c r="F358" s="31" t="s">
        <v>61</v>
      </c>
      <c r="G358" s="32">
        <v>5</v>
      </c>
      <c r="H358" s="33">
        <v>0</v>
      </c>
      <c r="I358" s="34">
        <f>ROUND(ROUND(H358,2)*ROUND(G358,3),2)</f>
      </c>
      <c r="O358">
        <f>(I358*21)/100</f>
      </c>
      <c r="P358" t="s">
        <v>22</v>
      </c>
    </row>
    <row r="359" spans="1:5" ht="12.75">
      <c r="A359" s="35" t="s">
        <v>48</v>
      </c>
      <c r="E359" s="36" t="s">
        <v>45</v>
      </c>
    </row>
    <row r="360" spans="1:5" ht="12.75">
      <c r="A360" s="37" t="s">
        <v>49</v>
      </c>
      <c r="E360" s="38" t="s">
        <v>45</v>
      </c>
    </row>
    <row r="361" spans="1:5" ht="12.75">
      <c r="A361" t="s">
        <v>50</v>
      </c>
      <c r="E361" s="36" t="s">
        <v>45</v>
      </c>
    </row>
    <row r="362" spans="1:16" ht="12.75">
      <c r="A362" s="25" t="s">
        <v>43</v>
      </c>
      <c r="B362" s="29" t="s">
        <v>681</v>
      </c>
      <c r="C362" s="29" t="s">
        <v>1532</v>
      </c>
      <c r="D362" s="25" t="s">
        <v>45</v>
      </c>
      <c r="E362" s="30" t="s">
        <v>1533</v>
      </c>
      <c r="F362" s="31" t="s">
        <v>988</v>
      </c>
      <c r="G362" s="32">
        <v>13</v>
      </c>
      <c r="H362" s="33">
        <v>0</v>
      </c>
      <c r="I362" s="34">
        <f>ROUND(ROUND(H362,2)*ROUND(G362,3),2)</f>
      </c>
      <c r="O362">
        <f>(I362*21)/100</f>
      </c>
      <c r="P362" t="s">
        <v>22</v>
      </c>
    </row>
    <row r="363" spans="1:5" ht="12.75">
      <c r="A363" s="35" t="s">
        <v>48</v>
      </c>
      <c r="E363" s="36" t="s">
        <v>45</v>
      </c>
    </row>
    <row r="364" spans="1:5" ht="12.75">
      <c r="A364" s="37" t="s">
        <v>49</v>
      </c>
      <c r="E364" s="38" t="s">
        <v>45</v>
      </c>
    </row>
    <row r="365" spans="1:5" ht="12.75">
      <c r="A365" t="s">
        <v>50</v>
      </c>
      <c r="E365" s="36" t="s">
        <v>45</v>
      </c>
    </row>
    <row r="366" spans="1:16" ht="12.75">
      <c r="A366" s="25" t="s">
        <v>43</v>
      </c>
      <c r="B366" s="29" t="s">
        <v>657</v>
      </c>
      <c r="C366" s="29" t="s">
        <v>1534</v>
      </c>
      <c r="D366" s="25" t="s">
        <v>45</v>
      </c>
      <c r="E366" s="30" t="s">
        <v>1535</v>
      </c>
      <c r="F366" s="31" t="s">
        <v>988</v>
      </c>
      <c r="G366" s="32">
        <v>13</v>
      </c>
      <c r="H366" s="33">
        <v>0</v>
      </c>
      <c r="I366" s="34">
        <f>ROUND(ROUND(H366,2)*ROUND(G366,3),2)</f>
      </c>
      <c r="O366">
        <f>(I366*21)/100</f>
      </c>
      <c r="P366" t="s">
        <v>22</v>
      </c>
    </row>
    <row r="367" spans="1:5" ht="12.75">
      <c r="A367" s="35" t="s">
        <v>48</v>
      </c>
      <c r="E367" s="36" t="s">
        <v>45</v>
      </c>
    </row>
    <row r="368" spans="1:5" ht="12.75">
      <c r="A368" s="37" t="s">
        <v>49</v>
      </c>
      <c r="E368" s="38" t="s">
        <v>45</v>
      </c>
    </row>
    <row r="369" spans="1:5" ht="12.75">
      <c r="A369" t="s">
        <v>50</v>
      </c>
      <c r="E369" s="36" t="s">
        <v>45</v>
      </c>
    </row>
    <row r="370" spans="1:16" ht="12.75">
      <c r="A370" s="25" t="s">
        <v>43</v>
      </c>
      <c r="B370" s="29" t="s">
        <v>629</v>
      </c>
      <c r="C370" s="29" t="s">
        <v>1536</v>
      </c>
      <c r="D370" s="25" t="s">
        <v>45</v>
      </c>
      <c r="E370" s="30" t="s">
        <v>1537</v>
      </c>
      <c r="F370" s="31" t="s">
        <v>988</v>
      </c>
      <c r="G370" s="32">
        <v>8</v>
      </c>
      <c r="H370" s="33">
        <v>0</v>
      </c>
      <c r="I370" s="34">
        <f>ROUND(ROUND(H370,2)*ROUND(G370,3),2)</f>
      </c>
      <c r="O370">
        <f>(I370*21)/100</f>
      </c>
      <c r="P370" t="s">
        <v>22</v>
      </c>
    </row>
    <row r="371" spans="1:5" ht="12.75">
      <c r="A371" s="35" t="s">
        <v>48</v>
      </c>
      <c r="E371" s="36" t="s">
        <v>45</v>
      </c>
    </row>
    <row r="372" spans="1:5" ht="12.75">
      <c r="A372" s="37" t="s">
        <v>49</v>
      </c>
      <c r="E372" s="38" t="s">
        <v>45</v>
      </c>
    </row>
    <row r="373" spans="1:5" ht="12.75">
      <c r="A373" t="s">
        <v>50</v>
      </c>
      <c r="E373" s="36" t="s">
        <v>45</v>
      </c>
    </row>
    <row r="374" spans="1:16" ht="12.75">
      <c r="A374" s="25" t="s">
        <v>43</v>
      </c>
      <c r="B374" s="29" t="s">
        <v>688</v>
      </c>
      <c r="C374" s="29" t="s">
        <v>1538</v>
      </c>
      <c r="D374" s="25" t="s">
        <v>45</v>
      </c>
      <c r="E374" s="30" t="s">
        <v>1539</v>
      </c>
      <c r="F374" s="31" t="s">
        <v>988</v>
      </c>
      <c r="G374" s="32">
        <v>7</v>
      </c>
      <c r="H374" s="33">
        <v>0</v>
      </c>
      <c r="I374" s="34">
        <f>ROUND(ROUND(H374,2)*ROUND(G374,3),2)</f>
      </c>
      <c r="O374">
        <f>(I374*21)/100</f>
      </c>
      <c r="P374" t="s">
        <v>22</v>
      </c>
    </row>
    <row r="375" spans="1:5" ht="12.75">
      <c r="A375" s="35" t="s">
        <v>48</v>
      </c>
      <c r="E375" s="36" t="s">
        <v>45</v>
      </c>
    </row>
    <row r="376" spans="1:5" ht="12.75">
      <c r="A376" s="37" t="s">
        <v>49</v>
      </c>
      <c r="E376" s="38" t="s">
        <v>45</v>
      </c>
    </row>
    <row r="377" spans="1:5" ht="12.75">
      <c r="A377" t="s">
        <v>50</v>
      </c>
      <c r="E377" s="36" t="s">
        <v>45</v>
      </c>
    </row>
    <row r="378" spans="1:16" ht="12.75">
      <c r="A378" s="25" t="s">
        <v>43</v>
      </c>
      <c r="B378" s="29" t="s">
        <v>632</v>
      </c>
      <c r="C378" s="29" t="s">
        <v>1540</v>
      </c>
      <c r="D378" s="25" t="s">
        <v>45</v>
      </c>
      <c r="E378" s="30" t="s">
        <v>1541</v>
      </c>
      <c r="F378" s="31" t="s">
        <v>988</v>
      </c>
      <c r="G378" s="32">
        <v>1</v>
      </c>
      <c r="H378" s="33">
        <v>0</v>
      </c>
      <c r="I378" s="34">
        <f>ROUND(ROUND(H378,2)*ROUND(G378,3),2)</f>
      </c>
      <c r="O378">
        <f>(I378*21)/100</f>
      </c>
      <c r="P378" t="s">
        <v>22</v>
      </c>
    </row>
    <row r="379" spans="1:5" ht="12.75">
      <c r="A379" s="35" t="s">
        <v>48</v>
      </c>
      <c r="E379" s="36" t="s">
        <v>45</v>
      </c>
    </row>
    <row r="380" spans="1:5" ht="12.75">
      <c r="A380" s="37" t="s">
        <v>49</v>
      </c>
      <c r="E380" s="38" t="s">
        <v>45</v>
      </c>
    </row>
    <row r="381" spans="1:5" ht="12.75">
      <c r="A381" t="s">
        <v>50</v>
      </c>
      <c r="E381" s="36" t="s">
        <v>45</v>
      </c>
    </row>
    <row r="382" spans="1:16" ht="12.75">
      <c r="A382" s="25" t="s">
        <v>43</v>
      </c>
      <c r="B382" s="29" t="s">
        <v>730</v>
      </c>
      <c r="C382" s="29" t="s">
        <v>1542</v>
      </c>
      <c r="D382" s="25" t="s">
        <v>45</v>
      </c>
      <c r="E382" s="30" t="s">
        <v>1543</v>
      </c>
      <c r="F382" s="31" t="s">
        <v>61</v>
      </c>
      <c r="G382" s="32">
        <v>21</v>
      </c>
      <c r="H382" s="33">
        <v>0</v>
      </c>
      <c r="I382" s="34">
        <f>ROUND(ROUND(H382,2)*ROUND(G382,3),2)</f>
      </c>
      <c r="O382">
        <f>(I382*21)/100</f>
      </c>
      <c r="P382" t="s">
        <v>22</v>
      </c>
    </row>
    <row r="383" spans="1:5" ht="12.75">
      <c r="A383" s="35" t="s">
        <v>48</v>
      </c>
      <c r="E383" s="36" t="s">
        <v>45</v>
      </c>
    </row>
    <row r="384" spans="1:5" ht="12.75">
      <c r="A384" s="37" t="s">
        <v>49</v>
      </c>
      <c r="E384" s="38" t="s">
        <v>45</v>
      </c>
    </row>
    <row r="385" spans="1:5" ht="12.75">
      <c r="A385" t="s">
        <v>50</v>
      </c>
      <c r="E385" s="36" t="s">
        <v>45</v>
      </c>
    </row>
    <row r="386" spans="1:16" ht="12.75">
      <c r="A386" s="25" t="s">
        <v>43</v>
      </c>
      <c r="B386" s="29" t="s">
        <v>685</v>
      </c>
      <c r="C386" s="29" t="s">
        <v>1544</v>
      </c>
      <c r="D386" s="25" t="s">
        <v>45</v>
      </c>
      <c r="E386" s="30" t="s">
        <v>1545</v>
      </c>
      <c r="F386" s="31" t="s">
        <v>61</v>
      </c>
      <c r="G386" s="32">
        <v>12</v>
      </c>
      <c r="H386" s="33">
        <v>0</v>
      </c>
      <c r="I386" s="34">
        <f>ROUND(ROUND(H386,2)*ROUND(G386,3),2)</f>
      </c>
      <c r="O386">
        <f>(I386*21)/100</f>
      </c>
      <c r="P386" t="s">
        <v>22</v>
      </c>
    </row>
    <row r="387" spans="1:5" ht="12.75">
      <c r="A387" s="35" t="s">
        <v>48</v>
      </c>
      <c r="E387" s="36" t="s">
        <v>45</v>
      </c>
    </row>
    <row r="388" spans="1:5" ht="12.75">
      <c r="A388" s="37" t="s">
        <v>49</v>
      </c>
      <c r="E388" s="38" t="s">
        <v>45</v>
      </c>
    </row>
    <row r="389" spans="1:5" ht="12.75">
      <c r="A389" t="s">
        <v>50</v>
      </c>
      <c r="E389" s="36" t="s">
        <v>45</v>
      </c>
    </row>
    <row r="390" spans="1:16" ht="12.75">
      <c r="A390" s="25" t="s">
        <v>43</v>
      </c>
      <c r="B390" s="29" t="s">
        <v>714</v>
      </c>
      <c r="C390" s="29" t="s">
        <v>1546</v>
      </c>
      <c r="D390" s="25" t="s">
        <v>45</v>
      </c>
      <c r="E390" s="30" t="s">
        <v>1547</v>
      </c>
      <c r="F390" s="31" t="s">
        <v>988</v>
      </c>
      <c r="G390" s="32">
        <v>7</v>
      </c>
      <c r="H390" s="33">
        <v>0</v>
      </c>
      <c r="I390" s="34">
        <f>ROUND(ROUND(H390,2)*ROUND(G390,3),2)</f>
      </c>
      <c r="O390">
        <f>(I390*21)/100</f>
      </c>
      <c r="P390" t="s">
        <v>22</v>
      </c>
    </row>
    <row r="391" spans="1:5" ht="12.75">
      <c r="A391" s="35" t="s">
        <v>48</v>
      </c>
      <c r="E391" s="36" t="s">
        <v>45</v>
      </c>
    </row>
    <row r="392" spans="1:5" ht="12.75">
      <c r="A392" s="37" t="s">
        <v>49</v>
      </c>
      <c r="E392" s="38" t="s">
        <v>45</v>
      </c>
    </row>
    <row r="393" spans="1:5" ht="12.75">
      <c r="A393" t="s">
        <v>50</v>
      </c>
      <c r="E393" s="36" t="s">
        <v>45</v>
      </c>
    </row>
    <row r="394" spans="1:16" ht="12.75">
      <c r="A394" s="25" t="s">
        <v>43</v>
      </c>
      <c r="B394" s="29" t="s">
        <v>124</v>
      </c>
      <c r="C394" s="29" t="s">
        <v>1548</v>
      </c>
      <c r="D394" s="25" t="s">
        <v>45</v>
      </c>
      <c r="E394" s="30" t="s">
        <v>1549</v>
      </c>
      <c r="F394" s="31" t="s">
        <v>988</v>
      </c>
      <c r="G394" s="32">
        <v>5</v>
      </c>
      <c r="H394" s="33">
        <v>0</v>
      </c>
      <c r="I394" s="34">
        <f>ROUND(ROUND(H394,2)*ROUND(G394,3),2)</f>
      </c>
      <c r="O394">
        <f>(I394*21)/100</f>
      </c>
      <c r="P394" t="s">
        <v>22</v>
      </c>
    </row>
    <row r="395" spans="1:5" ht="12.75">
      <c r="A395" s="35" t="s">
        <v>48</v>
      </c>
      <c r="E395" s="36" t="s">
        <v>45</v>
      </c>
    </row>
    <row r="396" spans="1:5" ht="12.75">
      <c r="A396" s="37" t="s">
        <v>49</v>
      </c>
      <c r="E396" s="38" t="s">
        <v>45</v>
      </c>
    </row>
    <row r="397" spans="1:5" ht="12.75">
      <c r="A397" t="s">
        <v>50</v>
      </c>
      <c r="E397" s="36" t="s">
        <v>45</v>
      </c>
    </row>
    <row r="398" spans="1:16" ht="12.75">
      <c r="A398" s="25" t="s">
        <v>43</v>
      </c>
      <c r="B398" s="29" t="s">
        <v>701</v>
      </c>
      <c r="C398" s="29" t="s">
        <v>1550</v>
      </c>
      <c r="D398" s="25" t="s">
        <v>45</v>
      </c>
      <c r="E398" s="30" t="s">
        <v>1551</v>
      </c>
      <c r="F398" s="31" t="s">
        <v>61</v>
      </c>
      <c r="G398" s="32">
        <v>7</v>
      </c>
      <c r="H398" s="33">
        <v>0</v>
      </c>
      <c r="I398" s="34">
        <f>ROUND(ROUND(H398,2)*ROUND(G398,3),2)</f>
      </c>
      <c r="O398">
        <f>(I398*21)/100</f>
      </c>
      <c r="P398" t="s">
        <v>22</v>
      </c>
    </row>
    <row r="399" spans="1:5" ht="12.75">
      <c r="A399" s="35" t="s">
        <v>48</v>
      </c>
      <c r="E399" s="36" t="s">
        <v>45</v>
      </c>
    </row>
    <row r="400" spans="1:5" ht="12.75">
      <c r="A400" s="37" t="s">
        <v>49</v>
      </c>
      <c r="E400" s="38" t="s">
        <v>45</v>
      </c>
    </row>
    <row r="401" spans="1:5" ht="12.75">
      <c r="A401" t="s">
        <v>50</v>
      </c>
      <c r="E401" s="36" t="s">
        <v>45</v>
      </c>
    </row>
    <row r="402" spans="1:16" ht="12.75">
      <c r="A402" s="25" t="s">
        <v>43</v>
      </c>
      <c r="B402" s="29" t="s">
        <v>727</v>
      </c>
      <c r="C402" s="29" t="s">
        <v>1552</v>
      </c>
      <c r="D402" s="25" t="s">
        <v>45</v>
      </c>
      <c r="E402" s="30" t="s">
        <v>1553</v>
      </c>
      <c r="F402" s="31" t="s">
        <v>61</v>
      </c>
      <c r="G402" s="32">
        <v>5</v>
      </c>
      <c r="H402" s="33">
        <v>0</v>
      </c>
      <c r="I402" s="34">
        <f>ROUND(ROUND(H402,2)*ROUND(G402,3),2)</f>
      </c>
      <c r="O402">
        <f>(I402*21)/100</f>
      </c>
      <c r="P402" t="s">
        <v>22</v>
      </c>
    </row>
    <row r="403" spans="1:5" ht="12.75">
      <c r="A403" s="35" t="s">
        <v>48</v>
      </c>
      <c r="E403" s="36" t="s">
        <v>45</v>
      </c>
    </row>
    <row r="404" spans="1:5" ht="12.75">
      <c r="A404" s="37" t="s">
        <v>49</v>
      </c>
      <c r="E404" s="38" t="s">
        <v>45</v>
      </c>
    </row>
    <row r="405" spans="1:5" ht="12.75">
      <c r="A405" t="s">
        <v>50</v>
      </c>
      <c r="E405" s="36" t="s">
        <v>45</v>
      </c>
    </row>
    <row r="406" spans="1:16" ht="12.75">
      <c r="A406" s="25" t="s">
        <v>43</v>
      </c>
      <c r="B406" s="29" t="s">
        <v>722</v>
      </c>
      <c r="C406" s="29" t="s">
        <v>1554</v>
      </c>
      <c r="D406" s="25" t="s">
        <v>45</v>
      </c>
      <c r="E406" s="30" t="s">
        <v>1555</v>
      </c>
      <c r="F406" s="31" t="s">
        <v>92</v>
      </c>
      <c r="G406" s="32">
        <v>1.37</v>
      </c>
      <c r="H406" s="33">
        <v>0</v>
      </c>
      <c r="I406" s="34">
        <f>ROUND(ROUND(H406,2)*ROUND(G406,3),2)</f>
      </c>
      <c r="O406">
        <f>(I406*21)/100</f>
      </c>
      <c r="P406" t="s">
        <v>22</v>
      </c>
    </row>
    <row r="407" spans="1:5" ht="12.75">
      <c r="A407" s="35" t="s">
        <v>48</v>
      </c>
      <c r="E407" s="36" t="s">
        <v>45</v>
      </c>
    </row>
    <row r="408" spans="1:5" ht="12.75">
      <c r="A408" s="37" t="s">
        <v>49</v>
      </c>
      <c r="E408" s="38" t="s">
        <v>45</v>
      </c>
    </row>
    <row r="409" spans="1:5" ht="12.75">
      <c r="A409" t="s">
        <v>50</v>
      </c>
      <c r="E409" s="36" t="s">
        <v>45</v>
      </c>
    </row>
    <row r="410" spans="1:16" ht="12.75">
      <c r="A410" s="25" t="s">
        <v>43</v>
      </c>
      <c r="B410" s="29" t="s">
        <v>677</v>
      </c>
      <c r="C410" s="29" t="s">
        <v>140</v>
      </c>
      <c r="D410" s="25" t="s">
        <v>45</v>
      </c>
      <c r="E410" s="30" t="s">
        <v>1556</v>
      </c>
      <c r="F410" s="31" t="s">
        <v>61</v>
      </c>
      <c r="G410" s="32">
        <v>1</v>
      </c>
      <c r="H410" s="33">
        <v>0</v>
      </c>
      <c r="I410" s="34">
        <f>ROUND(ROUND(H410,2)*ROUND(G410,3),2)</f>
      </c>
      <c r="O410">
        <f>(I410*21)/100</f>
      </c>
      <c r="P410" t="s">
        <v>22</v>
      </c>
    </row>
    <row r="411" spans="1:5" ht="12.75">
      <c r="A411" s="35" t="s">
        <v>48</v>
      </c>
      <c r="E411" s="36" t="s">
        <v>45</v>
      </c>
    </row>
    <row r="412" spans="1:5" ht="12.75">
      <c r="A412" s="37" t="s">
        <v>49</v>
      </c>
      <c r="E412" s="38" t="s">
        <v>45</v>
      </c>
    </row>
    <row r="413" spans="1:5" ht="12.75">
      <c r="A413" t="s">
        <v>50</v>
      </c>
      <c r="E413" s="36" t="s">
        <v>45</v>
      </c>
    </row>
    <row r="414" spans="1:18" ht="12.75" customHeight="1">
      <c r="A414" s="6" t="s">
        <v>41</v>
      </c>
      <c r="B414" s="6"/>
      <c r="C414" s="40" t="s">
        <v>124</v>
      </c>
      <c r="D414" s="6"/>
      <c r="E414" s="27" t="s">
        <v>125</v>
      </c>
      <c r="F414" s="6"/>
      <c r="G414" s="6"/>
      <c r="H414" s="6"/>
      <c r="I414" s="41">
        <f>0+Q414</f>
      </c>
      <c r="O414">
        <f>0+R414</f>
      </c>
      <c r="Q414">
        <f>0+I415</f>
      </c>
      <c r="R414">
        <f>0+O415</f>
      </c>
    </row>
    <row r="415" spans="1:16" ht="12.75">
      <c r="A415" s="25" t="s">
        <v>43</v>
      </c>
      <c r="B415" s="29" t="s">
        <v>33</v>
      </c>
      <c r="C415" s="29" t="s">
        <v>157</v>
      </c>
      <c r="D415" s="25" t="s">
        <v>45</v>
      </c>
      <c r="E415" s="30" t="s">
        <v>158</v>
      </c>
      <c r="F415" s="31" t="s">
        <v>92</v>
      </c>
      <c r="G415" s="32">
        <v>3.06</v>
      </c>
      <c r="H415" s="33">
        <v>0</v>
      </c>
      <c r="I415" s="34">
        <f>ROUND(ROUND(H415,2)*ROUND(G415,3),2)</f>
      </c>
      <c r="O415">
        <f>(I415*21)/100</f>
      </c>
      <c r="P415" t="s">
        <v>22</v>
      </c>
    </row>
    <row r="416" spans="1:5" ht="12.75">
      <c r="A416" s="35" t="s">
        <v>48</v>
      </c>
      <c r="E416" s="36" t="s">
        <v>45</v>
      </c>
    </row>
    <row r="417" spans="1:5" ht="12.75">
      <c r="A417" s="37" t="s">
        <v>49</v>
      </c>
      <c r="E417" s="38" t="s">
        <v>45</v>
      </c>
    </row>
    <row r="418" spans="1:5" ht="12.75">
      <c r="A418" t="s">
        <v>50</v>
      </c>
      <c r="E418" s="36" t="s">
        <v>45</v>
      </c>
    </row>
  </sheetData>
  <sheetProtection password="F57F"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0+O9+O22+O51+O100+O141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1557</v>
      </c>
      <c r="I3" s="42">
        <f>0+I9+I22+I51+I100+I141</f>
      </c>
      <c r="O3" t="s">
        <v>18</v>
      </c>
      <c r="P3" t="s">
        <v>22</v>
      </c>
    </row>
    <row r="4" spans="1:16" ht="15" customHeight="1">
      <c r="A4" t="s">
        <v>16</v>
      </c>
      <c r="B4" s="12" t="s">
        <v>338</v>
      </c>
      <c r="C4" s="13" t="s">
        <v>339</v>
      </c>
      <c r="D4" s="1"/>
      <c r="E4" s="14" t="s">
        <v>340</v>
      </c>
      <c r="F4" s="1"/>
      <c r="G4" s="1"/>
      <c r="H4" s="11"/>
      <c r="I4" s="11"/>
      <c r="O4" t="s">
        <v>19</v>
      </c>
      <c r="P4" t="s">
        <v>22</v>
      </c>
    </row>
    <row r="5" spans="1:16" ht="12.75" customHeight="1">
      <c r="A5" t="s">
        <v>341</v>
      </c>
      <c r="B5" s="16" t="s">
        <v>17</v>
      </c>
      <c r="C5" s="17" t="s">
        <v>1557</v>
      </c>
      <c r="D5" s="6"/>
      <c r="E5" s="18" t="s">
        <v>1558</v>
      </c>
      <c r="F5" s="6"/>
      <c r="G5" s="6"/>
      <c r="H5" s="6"/>
      <c r="I5" s="6"/>
      <c r="O5" t="s">
        <v>20</v>
      </c>
      <c r="P5" t="s">
        <v>22</v>
      </c>
    </row>
    <row r="6" spans="1:9" ht="12.75" customHeight="1">
      <c r="A6" s="15" t="s">
        <v>25</v>
      </c>
      <c r="B6" s="15" t="s">
        <v>27</v>
      </c>
      <c r="C6" s="15" t="s">
        <v>28</v>
      </c>
      <c r="D6" s="15" t="s">
        <v>29</v>
      </c>
      <c r="E6" s="15" t="s">
        <v>30</v>
      </c>
      <c r="F6" s="15" t="s">
        <v>32</v>
      </c>
      <c r="G6" s="15" t="s">
        <v>34</v>
      </c>
      <c r="H6" s="15" t="s">
        <v>36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37</v>
      </c>
      <c r="I7" s="15" t="s">
        <v>39</v>
      </c>
    </row>
    <row r="8" spans="1:9" ht="12.75" customHeight="1">
      <c r="A8" s="15" t="s">
        <v>26</v>
      </c>
      <c r="B8" s="15" t="s">
        <v>14</v>
      </c>
      <c r="C8" s="15" t="s">
        <v>22</v>
      </c>
      <c r="D8" s="15" t="s">
        <v>21</v>
      </c>
      <c r="E8" s="15" t="s">
        <v>31</v>
      </c>
      <c r="F8" s="15" t="s">
        <v>33</v>
      </c>
      <c r="G8" s="15" t="s">
        <v>35</v>
      </c>
      <c r="H8" s="15" t="s">
        <v>38</v>
      </c>
      <c r="I8" s="15" t="s">
        <v>40</v>
      </c>
    </row>
    <row r="9" spans="1:18" ht="12.75" customHeight="1">
      <c r="A9" s="19" t="s">
        <v>41</v>
      </c>
      <c r="B9" s="19"/>
      <c r="C9" s="26" t="s">
        <v>1560</v>
      </c>
      <c r="D9" s="19"/>
      <c r="E9" s="27" t="s">
        <v>1561</v>
      </c>
      <c r="F9" s="19"/>
      <c r="G9" s="19"/>
      <c r="H9" s="19"/>
      <c r="I9" s="28">
        <f>0+Q9</f>
      </c>
      <c r="O9">
        <f>0+R9</f>
      </c>
      <c r="Q9">
        <f>0+I10+I14+I18</f>
      </c>
      <c r="R9">
        <f>0+O10+O14+O18</f>
      </c>
    </row>
    <row r="10" spans="1:16" ht="12.75">
      <c r="A10" s="25" t="s">
        <v>43</v>
      </c>
      <c r="B10" s="29" t="s">
        <v>26</v>
      </c>
      <c r="C10" s="29" t="s">
        <v>1562</v>
      </c>
      <c r="D10" s="25" t="s">
        <v>45</v>
      </c>
      <c r="E10" s="30" t="s">
        <v>1562</v>
      </c>
      <c r="F10" s="31" t="s">
        <v>174</v>
      </c>
      <c r="G10" s="32">
        <v>1</v>
      </c>
      <c r="H10" s="33">
        <v>0</v>
      </c>
      <c r="I10" s="34">
        <f>ROUND(ROUND(H10,2)*ROUND(G10,3),2)</f>
      </c>
      <c r="O10">
        <f>(I10*21)/100</f>
      </c>
      <c r="P10" t="s">
        <v>22</v>
      </c>
    </row>
    <row r="11" spans="1:5" ht="127.5">
      <c r="A11" s="35" t="s">
        <v>48</v>
      </c>
      <c r="E11" s="36" t="s">
        <v>1563</v>
      </c>
    </row>
    <row r="12" spans="1:5" ht="12.75">
      <c r="A12" s="37" t="s">
        <v>49</v>
      </c>
      <c r="E12" s="38" t="s">
        <v>45</v>
      </c>
    </row>
    <row r="13" spans="1:5" ht="63.75">
      <c r="A13" t="s">
        <v>50</v>
      </c>
      <c r="E13" s="36" t="s">
        <v>1564</v>
      </c>
    </row>
    <row r="14" spans="1:16" ht="12.75">
      <c r="A14" s="25" t="s">
        <v>43</v>
      </c>
      <c r="B14" s="29" t="s">
        <v>26</v>
      </c>
      <c r="C14" s="29" t="s">
        <v>1565</v>
      </c>
      <c r="D14" s="25" t="s">
        <v>45</v>
      </c>
      <c r="E14" s="30" t="s">
        <v>1566</v>
      </c>
      <c r="F14" s="31" t="s">
        <v>174</v>
      </c>
      <c r="G14" s="32">
        <v>1</v>
      </c>
      <c r="H14" s="33">
        <v>0</v>
      </c>
      <c r="I14" s="34">
        <f>ROUND(ROUND(H14,2)*ROUND(G14,3),2)</f>
      </c>
      <c r="O14">
        <f>(I14*21)/100</f>
      </c>
      <c r="P14" t="s">
        <v>22</v>
      </c>
    </row>
    <row r="15" spans="1:5" ht="12.75">
      <c r="A15" s="35" t="s">
        <v>48</v>
      </c>
      <c r="E15" s="36" t="s">
        <v>1566</v>
      </c>
    </row>
    <row r="16" spans="1:5" ht="12.75">
      <c r="A16" s="37" t="s">
        <v>49</v>
      </c>
      <c r="E16" s="38" t="s">
        <v>45</v>
      </c>
    </row>
    <row r="17" spans="1:5" ht="12.75">
      <c r="A17" t="s">
        <v>50</v>
      </c>
      <c r="E17" s="36" t="s">
        <v>1566</v>
      </c>
    </row>
    <row r="18" spans="1:16" ht="12.75">
      <c r="A18" s="25" t="s">
        <v>43</v>
      </c>
      <c r="B18" s="29" t="s">
        <v>26</v>
      </c>
      <c r="C18" s="29" t="s">
        <v>1567</v>
      </c>
      <c r="D18" s="25" t="s">
        <v>45</v>
      </c>
      <c r="E18" s="30" t="s">
        <v>1568</v>
      </c>
      <c r="F18" s="31" t="s">
        <v>174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22</v>
      </c>
    </row>
    <row r="19" spans="1:5" ht="140.25">
      <c r="A19" s="35" t="s">
        <v>48</v>
      </c>
      <c r="E19" s="36" t="s">
        <v>1569</v>
      </c>
    </row>
    <row r="20" spans="1:5" ht="12.75">
      <c r="A20" s="37" t="s">
        <v>49</v>
      </c>
      <c r="E20" s="38" t="s">
        <v>45</v>
      </c>
    </row>
    <row r="21" spans="1:5" ht="76.5">
      <c r="A21" t="s">
        <v>50</v>
      </c>
      <c r="E21" s="36" t="s">
        <v>1570</v>
      </c>
    </row>
    <row r="22" spans="1:18" ht="12.75" customHeight="1">
      <c r="A22" s="6" t="s">
        <v>41</v>
      </c>
      <c r="B22" s="6"/>
      <c r="C22" s="40" t="s">
        <v>1571</v>
      </c>
      <c r="D22" s="6"/>
      <c r="E22" s="27" t="s">
        <v>1572</v>
      </c>
      <c r="F22" s="6"/>
      <c r="G22" s="6"/>
      <c r="H22" s="6"/>
      <c r="I22" s="41">
        <f>0+Q22</f>
      </c>
      <c r="O22">
        <f>0+R22</f>
      </c>
      <c r="Q22">
        <f>0+I23+I27+I31+I35+I39+I43+I47</f>
      </c>
      <c r="R22">
        <f>0+O23+O27+O31+O35+O39+O43+O47</f>
      </c>
    </row>
    <row r="23" spans="1:16" ht="12.75">
      <c r="A23" s="25" t="s">
        <v>43</v>
      </c>
      <c r="B23" s="29" t="s">
        <v>26</v>
      </c>
      <c r="C23" s="29" t="s">
        <v>1573</v>
      </c>
      <c r="D23" s="25" t="s">
        <v>45</v>
      </c>
      <c r="E23" s="30" t="s">
        <v>1574</v>
      </c>
      <c r="F23" s="31" t="s">
        <v>174</v>
      </c>
      <c r="G23" s="32">
        <v>12</v>
      </c>
      <c r="H23" s="33">
        <v>0</v>
      </c>
      <c r="I23" s="34">
        <f>ROUND(ROUND(H23,2)*ROUND(G23,3),2)</f>
      </c>
      <c r="O23">
        <f>(I23*21)/100</f>
      </c>
      <c r="P23" t="s">
        <v>22</v>
      </c>
    </row>
    <row r="24" spans="1:5" ht="12.75">
      <c r="A24" s="35" t="s">
        <v>48</v>
      </c>
      <c r="E24" s="36" t="s">
        <v>1574</v>
      </c>
    </row>
    <row r="25" spans="1:5" ht="12.75">
      <c r="A25" s="37" t="s">
        <v>49</v>
      </c>
      <c r="E25" s="38" t="s">
        <v>45</v>
      </c>
    </row>
    <row r="26" spans="1:5" ht="12.75">
      <c r="A26" t="s">
        <v>50</v>
      </c>
      <c r="E26" s="36" t="s">
        <v>1574</v>
      </c>
    </row>
    <row r="27" spans="1:16" ht="12.75">
      <c r="A27" s="25" t="s">
        <v>43</v>
      </c>
      <c r="B27" s="29" t="s">
        <v>26</v>
      </c>
      <c r="C27" s="29" t="s">
        <v>1573</v>
      </c>
      <c r="D27" s="25" t="s">
        <v>14</v>
      </c>
      <c r="E27" s="30" t="s">
        <v>1575</v>
      </c>
      <c r="F27" s="31" t="s">
        <v>174</v>
      </c>
      <c r="G27" s="32">
        <v>4</v>
      </c>
      <c r="H27" s="33">
        <v>0</v>
      </c>
      <c r="I27" s="34">
        <f>ROUND(ROUND(H27,2)*ROUND(G27,3),2)</f>
      </c>
      <c r="O27">
        <f>(I27*21)/100</f>
      </c>
      <c r="P27" t="s">
        <v>22</v>
      </c>
    </row>
    <row r="28" spans="1:5" ht="12.75">
      <c r="A28" s="35" t="s">
        <v>48</v>
      </c>
      <c r="E28" s="36" t="s">
        <v>1575</v>
      </c>
    </row>
    <row r="29" spans="1:5" ht="12.75">
      <c r="A29" s="37" t="s">
        <v>49</v>
      </c>
      <c r="E29" s="38" t="s">
        <v>45</v>
      </c>
    </row>
    <row r="30" spans="1:5" ht="12.75">
      <c r="A30" t="s">
        <v>50</v>
      </c>
      <c r="E30" s="36" t="s">
        <v>1575</v>
      </c>
    </row>
    <row r="31" spans="1:16" ht="12.75">
      <c r="A31" s="25" t="s">
        <v>43</v>
      </c>
      <c r="B31" s="29" t="s">
        <v>26</v>
      </c>
      <c r="C31" s="29" t="s">
        <v>1576</v>
      </c>
      <c r="D31" s="25" t="s">
        <v>45</v>
      </c>
      <c r="E31" s="30" t="s">
        <v>1577</v>
      </c>
      <c r="F31" s="31" t="s">
        <v>174</v>
      </c>
      <c r="G31" s="32">
        <v>16</v>
      </c>
      <c r="H31" s="33">
        <v>0</v>
      </c>
      <c r="I31" s="34">
        <f>ROUND(ROUND(H31,2)*ROUND(G31,3),2)</f>
      </c>
      <c r="O31">
        <f>(I31*21)/100</f>
      </c>
      <c r="P31" t="s">
        <v>22</v>
      </c>
    </row>
    <row r="32" spans="1:5" ht="12.75">
      <c r="A32" s="35" t="s">
        <v>48</v>
      </c>
      <c r="E32" s="36" t="s">
        <v>1577</v>
      </c>
    </row>
    <row r="33" spans="1:5" ht="12.75">
      <c r="A33" s="37" t="s">
        <v>49</v>
      </c>
      <c r="E33" s="38" t="s">
        <v>45</v>
      </c>
    </row>
    <row r="34" spans="1:5" ht="12.75">
      <c r="A34" t="s">
        <v>50</v>
      </c>
      <c r="E34" s="36" t="s">
        <v>1577</v>
      </c>
    </row>
    <row r="35" spans="1:16" ht="12.75">
      <c r="A35" s="25" t="s">
        <v>43</v>
      </c>
      <c r="B35" s="29" t="s">
        <v>26</v>
      </c>
      <c r="C35" s="29" t="s">
        <v>1578</v>
      </c>
      <c r="D35" s="25" t="s">
        <v>45</v>
      </c>
      <c r="E35" s="30" t="s">
        <v>1579</v>
      </c>
      <c r="F35" s="31" t="s">
        <v>174</v>
      </c>
      <c r="G35" s="32">
        <v>20</v>
      </c>
      <c r="H35" s="33">
        <v>0</v>
      </c>
      <c r="I35" s="34">
        <f>ROUND(ROUND(H35,2)*ROUND(G35,3),2)</f>
      </c>
      <c r="O35">
        <f>(I35*21)/100</f>
      </c>
      <c r="P35" t="s">
        <v>22</v>
      </c>
    </row>
    <row r="36" spans="1:5" ht="12.75">
      <c r="A36" s="35" t="s">
        <v>48</v>
      </c>
      <c r="E36" s="36" t="s">
        <v>1579</v>
      </c>
    </row>
    <row r="37" spans="1:5" ht="12.75">
      <c r="A37" s="37" t="s">
        <v>49</v>
      </c>
      <c r="E37" s="38" t="s">
        <v>45</v>
      </c>
    </row>
    <row r="38" spans="1:5" ht="12.75">
      <c r="A38" t="s">
        <v>50</v>
      </c>
      <c r="E38" s="36" t="s">
        <v>1579</v>
      </c>
    </row>
    <row r="39" spans="1:16" ht="12.75">
      <c r="A39" s="25" t="s">
        <v>43</v>
      </c>
      <c r="B39" s="29" t="s">
        <v>26</v>
      </c>
      <c r="C39" s="29" t="s">
        <v>1580</v>
      </c>
      <c r="D39" s="25" t="s">
        <v>45</v>
      </c>
      <c r="E39" s="30" t="s">
        <v>1581</v>
      </c>
      <c r="F39" s="31" t="s">
        <v>174</v>
      </c>
      <c r="G39" s="32">
        <v>23</v>
      </c>
      <c r="H39" s="33">
        <v>0</v>
      </c>
      <c r="I39" s="34">
        <f>ROUND(ROUND(H39,2)*ROUND(G39,3),2)</f>
      </c>
      <c r="O39">
        <f>(I39*21)/100</f>
      </c>
      <c r="P39" t="s">
        <v>22</v>
      </c>
    </row>
    <row r="40" spans="1:5" ht="12.75">
      <c r="A40" s="35" t="s">
        <v>48</v>
      </c>
      <c r="E40" s="36" t="s">
        <v>1581</v>
      </c>
    </row>
    <row r="41" spans="1:5" ht="12.75">
      <c r="A41" s="37" t="s">
        <v>49</v>
      </c>
      <c r="E41" s="38" t="s">
        <v>45</v>
      </c>
    </row>
    <row r="42" spans="1:5" ht="12.75">
      <c r="A42" t="s">
        <v>50</v>
      </c>
      <c r="E42" s="36" t="s">
        <v>1581</v>
      </c>
    </row>
    <row r="43" spans="1:16" ht="38.25">
      <c r="A43" s="25" t="s">
        <v>43</v>
      </c>
      <c r="B43" s="29" t="s">
        <v>26</v>
      </c>
      <c r="C43" s="29" t="s">
        <v>1582</v>
      </c>
      <c r="D43" s="25" t="s">
        <v>45</v>
      </c>
      <c r="E43" s="30" t="s">
        <v>1583</v>
      </c>
      <c r="F43" s="31" t="s">
        <v>174</v>
      </c>
      <c r="G43" s="32">
        <v>4</v>
      </c>
      <c r="H43" s="33">
        <v>0</v>
      </c>
      <c r="I43" s="34">
        <f>ROUND(ROUND(H43,2)*ROUND(G43,3),2)</f>
      </c>
      <c r="O43">
        <f>(I43*21)/100</f>
      </c>
      <c r="P43" t="s">
        <v>22</v>
      </c>
    </row>
    <row r="44" spans="1:5" ht="38.25">
      <c r="A44" s="35" t="s">
        <v>48</v>
      </c>
      <c r="E44" s="36" t="s">
        <v>1583</v>
      </c>
    </row>
    <row r="45" spans="1:5" ht="12.75">
      <c r="A45" s="37" t="s">
        <v>49</v>
      </c>
      <c r="E45" s="38" t="s">
        <v>45</v>
      </c>
    </row>
    <row r="46" spans="1:5" ht="38.25">
      <c r="A46" t="s">
        <v>50</v>
      </c>
      <c r="E46" s="36" t="s">
        <v>1583</v>
      </c>
    </row>
    <row r="47" spans="1:16" ht="12.75">
      <c r="A47" s="25" t="s">
        <v>43</v>
      </c>
      <c r="B47" s="29" t="s">
        <v>26</v>
      </c>
      <c r="C47" s="29" t="s">
        <v>1584</v>
      </c>
      <c r="D47" s="25" t="s">
        <v>45</v>
      </c>
      <c r="E47" s="30" t="s">
        <v>1585</v>
      </c>
      <c r="F47" s="31" t="s">
        <v>174</v>
      </c>
      <c r="G47" s="32">
        <v>18</v>
      </c>
      <c r="H47" s="33">
        <v>0</v>
      </c>
      <c r="I47" s="34">
        <f>ROUND(ROUND(H47,2)*ROUND(G47,3),2)</f>
      </c>
      <c r="O47">
        <f>(I47*21)/100</f>
      </c>
      <c r="P47" t="s">
        <v>22</v>
      </c>
    </row>
    <row r="48" spans="1:5" ht="12.75">
      <c r="A48" s="35" t="s">
        <v>48</v>
      </c>
      <c r="E48" s="36" t="s">
        <v>1585</v>
      </c>
    </row>
    <row r="49" spans="1:5" ht="12.75">
      <c r="A49" s="37" t="s">
        <v>49</v>
      </c>
      <c r="E49" s="38" t="s">
        <v>45</v>
      </c>
    </row>
    <row r="50" spans="1:5" ht="12.75">
      <c r="A50" t="s">
        <v>50</v>
      </c>
      <c r="E50" s="36" t="s">
        <v>1585</v>
      </c>
    </row>
    <row r="51" spans="1:18" ht="12.75" customHeight="1">
      <c r="A51" s="6" t="s">
        <v>41</v>
      </c>
      <c r="B51" s="6"/>
      <c r="C51" s="40" t="s">
        <v>1586</v>
      </c>
      <c r="D51" s="6"/>
      <c r="E51" s="27" t="s">
        <v>1587</v>
      </c>
      <c r="F51" s="6"/>
      <c r="G51" s="6"/>
      <c r="H51" s="6"/>
      <c r="I51" s="41">
        <f>0+Q51</f>
      </c>
      <c r="O51">
        <f>0+R51</f>
      </c>
      <c r="Q51">
        <f>0+I52+I56+I60+I64+I68+I72+I76+I80+I84+I88+I92+I96</f>
      </c>
      <c r="R51">
        <f>0+O52+O56+O60+O64+O68+O72+O76+O80+O84+O88+O92+O96</f>
      </c>
    </row>
    <row r="52" spans="1:16" ht="25.5">
      <c r="A52" s="25" t="s">
        <v>43</v>
      </c>
      <c r="B52" s="29" t="s">
        <v>26</v>
      </c>
      <c r="C52" s="29" t="s">
        <v>1588</v>
      </c>
      <c r="D52" s="25" t="s">
        <v>106</v>
      </c>
      <c r="E52" s="30" t="s">
        <v>1589</v>
      </c>
      <c r="F52" s="31" t="s">
        <v>1590</v>
      </c>
      <c r="G52" s="32">
        <v>4</v>
      </c>
      <c r="H52" s="33">
        <v>0</v>
      </c>
      <c r="I52" s="34">
        <f>ROUND(ROUND(H52,2)*ROUND(G52,3),2)</f>
      </c>
      <c r="O52">
        <f>(I52*21)/100</f>
      </c>
      <c r="P52" t="s">
        <v>22</v>
      </c>
    </row>
    <row r="53" spans="1:5" ht="25.5">
      <c r="A53" s="35" t="s">
        <v>48</v>
      </c>
      <c r="E53" s="36" t="s">
        <v>1589</v>
      </c>
    </row>
    <row r="54" spans="1:5" ht="12.75">
      <c r="A54" s="37" t="s">
        <v>49</v>
      </c>
      <c r="E54" s="38" t="s">
        <v>45</v>
      </c>
    </row>
    <row r="55" spans="1:5" ht="25.5">
      <c r="A55" t="s">
        <v>50</v>
      </c>
      <c r="E55" s="36" t="s">
        <v>1589</v>
      </c>
    </row>
    <row r="56" spans="1:16" ht="25.5">
      <c r="A56" s="25" t="s">
        <v>43</v>
      </c>
      <c r="B56" s="29" t="s">
        <v>26</v>
      </c>
      <c r="C56" s="29" t="s">
        <v>1588</v>
      </c>
      <c r="D56" s="25" t="s">
        <v>112</v>
      </c>
      <c r="E56" s="30" t="s">
        <v>1591</v>
      </c>
      <c r="F56" s="31" t="s">
        <v>1590</v>
      </c>
      <c r="G56" s="32">
        <v>10</v>
      </c>
      <c r="H56" s="33">
        <v>0</v>
      </c>
      <c r="I56" s="34">
        <f>ROUND(ROUND(H56,2)*ROUND(G56,3),2)</f>
      </c>
      <c r="O56">
        <f>(I56*21)/100</f>
      </c>
      <c r="P56" t="s">
        <v>22</v>
      </c>
    </row>
    <row r="57" spans="1:5" ht="25.5">
      <c r="A57" s="35" t="s">
        <v>48</v>
      </c>
      <c r="E57" s="36" t="s">
        <v>1591</v>
      </c>
    </row>
    <row r="58" spans="1:5" ht="12.75">
      <c r="A58" s="37" t="s">
        <v>49</v>
      </c>
      <c r="E58" s="38" t="s">
        <v>45</v>
      </c>
    </row>
    <row r="59" spans="1:5" ht="25.5">
      <c r="A59" t="s">
        <v>50</v>
      </c>
      <c r="E59" s="36" t="s">
        <v>1591</v>
      </c>
    </row>
    <row r="60" spans="1:16" ht="25.5">
      <c r="A60" s="25" t="s">
        <v>43</v>
      </c>
      <c r="B60" s="29" t="s">
        <v>26</v>
      </c>
      <c r="C60" s="29" t="s">
        <v>1588</v>
      </c>
      <c r="D60" s="25" t="s">
        <v>97</v>
      </c>
      <c r="E60" s="30" t="s">
        <v>1592</v>
      </c>
      <c r="F60" s="31" t="s">
        <v>1590</v>
      </c>
      <c r="G60" s="32">
        <v>40</v>
      </c>
      <c r="H60" s="33">
        <v>0</v>
      </c>
      <c r="I60" s="34">
        <f>ROUND(ROUND(H60,2)*ROUND(G60,3),2)</f>
      </c>
      <c r="O60">
        <f>(I60*21)/100</f>
      </c>
      <c r="P60" t="s">
        <v>22</v>
      </c>
    </row>
    <row r="61" spans="1:5" ht="25.5">
      <c r="A61" s="35" t="s">
        <v>48</v>
      </c>
      <c r="E61" s="36" t="s">
        <v>1592</v>
      </c>
    </row>
    <row r="62" spans="1:5" ht="12.75">
      <c r="A62" s="37" t="s">
        <v>49</v>
      </c>
      <c r="E62" s="38" t="s">
        <v>45</v>
      </c>
    </row>
    <row r="63" spans="1:5" ht="25.5">
      <c r="A63" t="s">
        <v>50</v>
      </c>
      <c r="E63" s="36" t="s">
        <v>1592</v>
      </c>
    </row>
    <row r="64" spans="1:16" ht="25.5">
      <c r="A64" s="25" t="s">
        <v>43</v>
      </c>
      <c r="B64" s="29" t="s">
        <v>26</v>
      </c>
      <c r="C64" s="29" t="s">
        <v>1588</v>
      </c>
      <c r="D64" s="25" t="s">
        <v>94</v>
      </c>
      <c r="E64" s="30" t="s">
        <v>1593</v>
      </c>
      <c r="F64" s="31" t="s">
        <v>1590</v>
      </c>
      <c r="G64" s="32">
        <v>20</v>
      </c>
      <c r="H64" s="33">
        <v>0</v>
      </c>
      <c r="I64" s="34">
        <f>ROUND(ROUND(H64,2)*ROUND(G64,3),2)</f>
      </c>
      <c r="O64">
        <f>(I64*21)/100</f>
      </c>
      <c r="P64" t="s">
        <v>22</v>
      </c>
    </row>
    <row r="65" spans="1:5" ht="25.5">
      <c r="A65" s="35" t="s">
        <v>48</v>
      </c>
      <c r="E65" s="36" t="s">
        <v>1593</v>
      </c>
    </row>
    <row r="66" spans="1:5" ht="12.75">
      <c r="A66" s="37" t="s">
        <v>49</v>
      </c>
      <c r="E66" s="38" t="s">
        <v>45</v>
      </c>
    </row>
    <row r="67" spans="1:5" ht="25.5">
      <c r="A67" t="s">
        <v>50</v>
      </c>
      <c r="E67" s="36" t="s">
        <v>1593</v>
      </c>
    </row>
    <row r="68" spans="1:16" ht="25.5">
      <c r="A68" s="25" t="s">
        <v>43</v>
      </c>
      <c r="B68" s="29" t="s">
        <v>26</v>
      </c>
      <c r="C68" s="29" t="s">
        <v>1588</v>
      </c>
      <c r="D68" s="25" t="s">
        <v>100</v>
      </c>
      <c r="E68" s="30" t="s">
        <v>1594</v>
      </c>
      <c r="F68" s="31" t="s">
        <v>1590</v>
      </c>
      <c r="G68" s="32">
        <v>0</v>
      </c>
      <c r="H68" s="33">
        <v>0</v>
      </c>
      <c r="I68" s="34">
        <f>ROUND(ROUND(H68,2)*ROUND(G68,3),2)</f>
      </c>
      <c r="O68">
        <f>(I68*21)/100</f>
      </c>
      <c r="P68" t="s">
        <v>22</v>
      </c>
    </row>
    <row r="69" spans="1:5" ht="25.5">
      <c r="A69" s="35" t="s">
        <v>48</v>
      </c>
      <c r="E69" s="36" t="s">
        <v>1594</v>
      </c>
    </row>
    <row r="70" spans="1:5" ht="12.75">
      <c r="A70" s="37" t="s">
        <v>49</v>
      </c>
      <c r="E70" s="38" t="s">
        <v>45</v>
      </c>
    </row>
    <row r="71" spans="1:5" ht="25.5">
      <c r="A71" t="s">
        <v>50</v>
      </c>
      <c r="E71" s="36" t="s">
        <v>1594</v>
      </c>
    </row>
    <row r="72" spans="1:16" ht="25.5">
      <c r="A72" s="25" t="s">
        <v>43</v>
      </c>
      <c r="B72" s="29" t="s">
        <v>26</v>
      </c>
      <c r="C72" s="29" t="s">
        <v>1588</v>
      </c>
      <c r="D72" s="25" t="s">
        <v>103</v>
      </c>
      <c r="E72" s="30" t="s">
        <v>1595</v>
      </c>
      <c r="F72" s="31" t="s">
        <v>1590</v>
      </c>
      <c r="G72" s="32">
        <v>0</v>
      </c>
      <c r="H72" s="33">
        <v>0</v>
      </c>
      <c r="I72" s="34">
        <f>ROUND(ROUND(H72,2)*ROUND(G72,3),2)</f>
      </c>
      <c r="O72">
        <f>(I72*21)/100</f>
      </c>
      <c r="P72" t="s">
        <v>22</v>
      </c>
    </row>
    <row r="73" spans="1:5" ht="25.5">
      <c r="A73" s="35" t="s">
        <v>48</v>
      </c>
      <c r="E73" s="36" t="s">
        <v>1595</v>
      </c>
    </row>
    <row r="74" spans="1:5" ht="12.75">
      <c r="A74" s="37" t="s">
        <v>49</v>
      </c>
      <c r="E74" s="38" t="s">
        <v>45</v>
      </c>
    </row>
    <row r="75" spans="1:5" ht="25.5">
      <c r="A75" t="s">
        <v>50</v>
      </c>
      <c r="E75" s="36" t="s">
        <v>1595</v>
      </c>
    </row>
    <row r="76" spans="1:16" ht="25.5">
      <c r="A76" s="25" t="s">
        <v>43</v>
      </c>
      <c r="B76" s="29" t="s">
        <v>26</v>
      </c>
      <c r="C76" s="29" t="s">
        <v>1596</v>
      </c>
      <c r="D76" s="25" t="s">
        <v>31</v>
      </c>
      <c r="E76" s="30" t="s">
        <v>1597</v>
      </c>
      <c r="F76" s="31" t="s">
        <v>1590</v>
      </c>
      <c r="G76" s="32">
        <v>400</v>
      </c>
      <c r="H76" s="33">
        <v>0</v>
      </c>
      <c r="I76" s="34">
        <f>ROUND(ROUND(H76,2)*ROUND(G76,3),2)</f>
      </c>
      <c r="O76">
        <f>(I76*21)/100</f>
      </c>
      <c r="P76" t="s">
        <v>22</v>
      </c>
    </row>
    <row r="77" spans="1:5" ht="25.5">
      <c r="A77" s="35" t="s">
        <v>48</v>
      </c>
      <c r="E77" s="36" t="s">
        <v>1597</v>
      </c>
    </row>
    <row r="78" spans="1:5" ht="12.75">
      <c r="A78" s="37" t="s">
        <v>49</v>
      </c>
      <c r="E78" s="38" t="s">
        <v>45</v>
      </c>
    </row>
    <row r="79" spans="1:5" ht="25.5">
      <c r="A79" t="s">
        <v>50</v>
      </c>
      <c r="E79" s="36" t="s">
        <v>1597</v>
      </c>
    </row>
    <row r="80" spans="1:16" ht="25.5">
      <c r="A80" s="25" t="s">
        <v>43</v>
      </c>
      <c r="B80" s="29" t="s">
        <v>26</v>
      </c>
      <c r="C80" s="29" t="s">
        <v>1596</v>
      </c>
      <c r="D80" s="25" t="s">
        <v>33</v>
      </c>
      <c r="E80" s="30" t="s">
        <v>1598</v>
      </c>
      <c r="F80" s="31" t="s">
        <v>1590</v>
      </c>
      <c r="G80" s="32">
        <v>120</v>
      </c>
      <c r="H80" s="33">
        <v>0</v>
      </c>
      <c r="I80" s="34">
        <f>ROUND(ROUND(H80,2)*ROUND(G80,3),2)</f>
      </c>
      <c r="O80">
        <f>(I80*21)/100</f>
      </c>
      <c r="P80" t="s">
        <v>22</v>
      </c>
    </row>
    <row r="81" spans="1:5" ht="25.5">
      <c r="A81" s="35" t="s">
        <v>48</v>
      </c>
      <c r="E81" s="36" t="s">
        <v>1598</v>
      </c>
    </row>
    <row r="82" spans="1:5" ht="12.75">
      <c r="A82" s="37" t="s">
        <v>49</v>
      </c>
      <c r="E82" s="38" t="s">
        <v>45</v>
      </c>
    </row>
    <row r="83" spans="1:5" ht="25.5">
      <c r="A83" t="s">
        <v>50</v>
      </c>
      <c r="E83" s="36" t="s">
        <v>1598</v>
      </c>
    </row>
    <row r="84" spans="1:16" ht="38.25">
      <c r="A84" s="25" t="s">
        <v>43</v>
      </c>
      <c r="B84" s="29" t="s">
        <v>26</v>
      </c>
      <c r="C84" s="29" t="s">
        <v>1599</v>
      </c>
      <c r="D84" s="25" t="s">
        <v>40</v>
      </c>
      <c r="E84" s="30" t="s">
        <v>1600</v>
      </c>
      <c r="F84" s="31" t="s">
        <v>174</v>
      </c>
      <c r="G84" s="32">
        <v>2</v>
      </c>
      <c r="H84" s="33">
        <v>0</v>
      </c>
      <c r="I84" s="34">
        <f>ROUND(ROUND(H84,2)*ROUND(G84,3),2)</f>
      </c>
      <c r="O84">
        <f>(I84*21)/100</f>
      </c>
      <c r="P84" t="s">
        <v>22</v>
      </c>
    </row>
    <row r="85" spans="1:5" ht="63.75">
      <c r="A85" s="35" t="s">
        <v>48</v>
      </c>
      <c r="E85" s="36" t="s">
        <v>1601</v>
      </c>
    </row>
    <row r="86" spans="1:5" ht="12.75">
      <c r="A86" s="37" t="s">
        <v>49</v>
      </c>
      <c r="E86" s="38" t="s">
        <v>45</v>
      </c>
    </row>
    <row r="87" spans="1:5" ht="51">
      <c r="A87" t="s">
        <v>50</v>
      </c>
      <c r="E87" s="36" t="s">
        <v>1602</v>
      </c>
    </row>
    <row r="88" spans="1:16" ht="38.25">
      <c r="A88" s="25" t="s">
        <v>43</v>
      </c>
      <c r="B88" s="29" t="s">
        <v>26</v>
      </c>
      <c r="C88" s="29" t="s">
        <v>1599</v>
      </c>
      <c r="D88" s="25" t="s">
        <v>115</v>
      </c>
      <c r="E88" s="30" t="s">
        <v>1600</v>
      </c>
      <c r="F88" s="31" t="s">
        <v>174</v>
      </c>
      <c r="G88" s="32">
        <v>0</v>
      </c>
      <c r="H88" s="33">
        <v>0</v>
      </c>
      <c r="I88" s="34">
        <f>ROUND(ROUND(H88,2)*ROUND(G88,3),2)</f>
      </c>
      <c r="O88">
        <f>(I88*21)/100</f>
      </c>
      <c r="P88" t="s">
        <v>22</v>
      </c>
    </row>
    <row r="89" spans="1:5" ht="63.75">
      <c r="A89" s="35" t="s">
        <v>48</v>
      </c>
      <c r="E89" s="36" t="s">
        <v>1603</v>
      </c>
    </row>
    <row r="90" spans="1:5" ht="12.75">
      <c r="A90" s="37" t="s">
        <v>49</v>
      </c>
      <c r="E90" s="38" t="s">
        <v>45</v>
      </c>
    </row>
    <row r="91" spans="1:5" ht="51">
      <c r="A91" t="s">
        <v>50</v>
      </c>
      <c r="E91" s="36" t="s">
        <v>1604</v>
      </c>
    </row>
    <row r="92" spans="1:16" ht="38.25">
      <c r="A92" s="25" t="s">
        <v>43</v>
      </c>
      <c r="B92" s="29" t="s">
        <v>26</v>
      </c>
      <c r="C92" s="29" t="s">
        <v>1599</v>
      </c>
      <c r="D92" s="25" t="s">
        <v>58</v>
      </c>
      <c r="E92" s="30" t="s">
        <v>1600</v>
      </c>
      <c r="F92" s="31" t="s">
        <v>174</v>
      </c>
      <c r="G92" s="32">
        <v>1</v>
      </c>
      <c r="H92" s="33">
        <v>0</v>
      </c>
      <c r="I92" s="34">
        <f>ROUND(ROUND(H92,2)*ROUND(G92,3),2)</f>
      </c>
      <c r="O92">
        <f>(I92*21)/100</f>
      </c>
      <c r="P92" t="s">
        <v>22</v>
      </c>
    </row>
    <row r="93" spans="1:5" ht="63.75">
      <c r="A93" s="35" t="s">
        <v>48</v>
      </c>
      <c r="E93" s="36" t="s">
        <v>1605</v>
      </c>
    </row>
    <row r="94" spans="1:5" ht="12.75">
      <c r="A94" s="37" t="s">
        <v>49</v>
      </c>
      <c r="E94" s="38" t="s">
        <v>45</v>
      </c>
    </row>
    <row r="95" spans="1:5" ht="51">
      <c r="A95" t="s">
        <v>50</v>
      </c>
      <c r="E95" s="36" t="s">
        <v>1606</v>
      </c>
    </row>
    <row r="96" spans="1:16" ht="38.25">
      <c r="A96" s="25" t="s">
        <v>43</v>
      </c>
      <c r="B96" s="29" t="s">
        <v>26</v>
      </c>
      <c r="C96" s="29" t="s">
        <v>1599</v>
      </c>
      <c r="D96" s="25" t="s">
        <v>38</v>
      </c>
      <c r="E96" s="30" t="s">
        <v>1600</v>
      </c>
      <c r="F96" s="31" t="s">
        <v>174</v>
      </c>
      <c r="G96" s="32">
        <v>1</v>
      </c>
      <c r="H96" s="33">
        <v>0</v>
      </c>
      <c r="I96" s="34">
        <f>ROUND(ROUND(H96,2)*ROUND(G96,3),2)</f>
      </c>
      <c r="O96">
        <f>(I96*21)/100</f>
      </c>
      <c r="P96" t="s">
        <v>22</v>
      </c>
    </row>
    <row r="97" spans="1:5" ht="63.75">
      <c r="A97" s="35" t="s">
        <v>48</v>
      </c>
      <c r="E97" s="36" t="s">
        <v>1607</v>
      </c>
    </row>
    <row r="98" spans="1:5" ht="12.75">
      <c r="A98" s="37" t="s">
        <v>49</v>
      </c>
      <c r="E98" s="38" t="s">
        <v>45</v>
      </c>
    </row>
    <row r="99" spans="1:5" ht="51">
      <c r="A99" t="s">
        <v>50</v>
      </c>
      <c r="E99" s="36" t="s">
        <v>1608</v>
      </c>
    </row>
    <row r="100" spans="1:18" ht="12.75" customHeight="1">
      <c r="A100" s="6" t="s">
        <v>41</v>
      </c>
      <c r="B100" s="6"/>
      <c r="C100" s="40" t="s">
        <v>1609</v>
      </c>
      <c r="D100" s="6"/>
      <c r="E100" s="27" t="s">
        <v>1610</v>
      </c>
      <c r="F100" s="6"/>
      <c r="G100" s="6"/>
      <c r="H100" s="6"/>
      <c r="I100" s="41">
        <f>0+Q100</f>
      </c>
      <c r="O100">
        <f>0+R100</f>
      </c>
      <c r="Q100">
        <f>0+I101+I105+I109+I113+I117+I121+I125+I129+I133+I137</f>
      </c>
      <c r="R100">
        <f>0+O101+O105+O109+O113+O117+O121+O125+O129+O133+O137</f>
      </c>
    </row>
    <row r="101" spans="1:16" ht="38.25">
      <c r="A101" s="25" t="s">
        <v>43</v>
      </c>
      <c r="B101" s="29" t="s">
        <v>26</v>
      </c>
      <c r="C101" s="29" t="s">
        <v>1611</v>
      </c>
      <c r="D101" s="25" t="s">
        <v>109</v>
      </c>
      <c r="E101" s="30" t="s">
        <v>1612</v>
      </c>
      <c r="F101" s="31" t="s">
        <v>174</v>
      </c>
      <c r="G101" s="32">
        <v>4</v>
      </c>
      <c r="H101" s="33">
        <v>0</v>
      </c>
      <c r="I101" s="34">
        <f>ROUND(ROUND(H101,2)*ROUND(G101,3),2)</f>
      </c>
      <c r="O101">
        <f>(I101*21)/100</f>
      </c>
      <c r="P101" t="s">
        <v>22</v>
      </c>
    </row>
    <row r="102" spans="1:5" ht="63.75">
      <c r="A102" s="35" t="s">
        <v>48</v>
      </c>
      <c r="E102" s="36" t="s">
        <v>1613</v>
      </c>
    </row>
    <row r="103" spans="1:5" ht="12.75">
      <c r="A103" s="37" t="s">
        <v>49</v>
      </c>
      <c r="E103" s="38" t="s">
        <v>45</v>
      </c>
    </row>
    <row r="104" spans="1:5" ht="51">
      <c r="A104" t="s">
        <v>50</v>
      </c>
      <c r="E104" s="36" t="s">
        <v>1614</v>
      </c>
    </row>
    <row r="105" spans="1:16" ht="38.25">
      <c r="A105" s="25" t="s">
        <v>43</v>
      </c>
      <c r="B105" s="29" t="s">
        <v>26</v>
      </c>
      <c r="C105" s="29" t="s">
        <v>1611</v>
      </c>
      <c r="D105" s="25" t="s">
        <v>121</v>
      </c>
      <c r="E105" s="30" t="s">
        <v>1612</v>
      </c>
      <c r="F105" s="31" t="s">
        <v>174</v>
      </c>
      <c r="G105" s="32">
        <v>7</v>
      </c>
      <c r="H105" s="33">
        <v>0</v>
      </c>
      <c r="I105" s="34">
        <f>ROUND(ROUND(H105,2)*ROUND(G105,3),2)</f>
      </c>
      <c r="O105">
        <f>(I105*21)/100</f>
      </c>
      <c r="P105" t="s">
        <v>22</v>
      </c>
    </row>
    <row r="106" spans="1:5" ht="63.75">
      <c r="A106" s="35" t="s">
        <v>48</v>
      </c>
      <c r="E106" s="36" t="s">
        <v>1615</v>
      </c>
    </row>
    <row r="107" spans="1:5" ht="12.75">
      <c r="A107" s="37" t="s">
        <v>49</v>
      </c>
      <c r="E107" s="38" t="s">
        <v>45</v>
      </c>
    </row>
    <row r="108" spans="1:5" ht="51">
      <c r="A108" t="s">
        <v>50</v>
      </c>
      <c r="E108" s="36" t="s">
        <v>1616</v>
      </c>
    </row>
    <row r="109" spans="1:16" ht="38.25">
      <c r="A109" s="25" t="s">
        <v>43</v>
      </c>
      <c r="B109" s="29" t="s">
        <v>26</v>
      </c>
      <c r="C109" s="29" t="s">
        <v>1611</v>
      </c>
      <c r="D109" s="25" t="s">
        <v>126</v>
      </c>
      <c r="E109" s="30" t="s">
        <v>1612</v>
      </c>
      <c r="F109" s="31" t="s">
        <v>174</v>
      </c>
      <c r="G109" s="32">
        <v>0</v>
      </c>
      <c r="H109" s="33">
        <v>0</v>
      </c>
      <c r="I109" s="34">
        <f>ROUND(ROUND(H109,2)*ROUND(G109,3),2)</f>
      </c>
      <c r="O109">
        <f>(I109*21)/100</f>
      </c>
      <c r="P109" t="s">
        <v>22</v>
      </c>
    </row>
    <row r="110" spans="1:5" ht="63.75">
      <c r="A110" s="35" t="s">
        <v>48</v>
      </c>
      <c r="E110" s="36" t="s">
        <v>1617</v>
      </c>
    </row>
    <row r="111" spans="1:5" ht="12.75">
      <c r="A111" s="37" t="s">
        <v>49</v>
      </c>
      <c r="E111" s="38" t="s">
        <v>45</v>
      </c>
    </row>
    <row r="112" spans="1:5" ht="51">
      <c r="A112" t="s">
        <v>50</v>
      </c>
      <c r="E112" s="36" t="s">
        <v>1618</v>
      </c>
    </row>
    <row r="113" spans="1:16" ht="38.25">
      <c r="A113" s="25" t="s">
        <v>43</v>
      </c>
      <c r="B113" s="29" t="s">
        <v>26</v>
      </c>
      <c r="C113" s="29" t="s">
        <v>1611</v>
      </c>
      <c r="D113" s="25" t="s">
        <v>77</v>
      </c>
      <c r="E113" s="30" t="s">
        <v>1619</v>
      </c>
      <c r="F113" s="31" t="s">
        <v>174</v>
      </c>
      <c r="G113" s="32">
        <v>2</v>
      </c>
      <c r="H113" s="33">
        <v>0</v>
      </c>
      <c r="I113" s="34">
        <f>ROUND(ROUND(H113,2)*ROUND(G113,3),2)</f>
      </c>
      <c r="O113">
        <f>(I113*21)/100</f>
      </c>
      <c r="P113" t="s">
        <v>22</v>
      </c>
    </row>
    <row r="114" spans="1:5" ht="63.75">
      <c r="A114" s="35" t="s">
        <v>48</v>
      </c>
      <c r="E114" s="36" t="s">
        <v>1620</v>
      </c>
    </row>
    <row r="115" spans="1:5" ht="12.75">
      <c r="A115" s="37" t="s">
        <v>49</v>
      </c>
      <c r="E115" s="38" t="s">
        <v>45</v>
      </c>
    </row>
    <row r="116" spans="1:5" ht="51">
      <c r="A116" t="s">
        <v>50</v>
      </c>
      <c r="E116" s="36" t="s">
        <v>1621</v>
      </c>
    </row>
    <row r="117" spans="1:16" ht="38.25">
      <c r="A117" s="25" t="s">
        <v>43</v>
      </c>
      <c r="B117" s="29" t="s">
        <v>26</v>
      </c>
      <c r="C117" s="29" t="s">
        <v>1611</v>
      </c>
      <c r="D117" s="25" t="s">
        <v>83</v>
      </c>
      <c r="E117" s="30" t="s">
        <v>1619</v>
      </c>
      <c r="F117" s="31" t="s">
        <v>174</v>
      </c>
      <c r="G117" s="32">
        <v>3</v>
      </c>
      <c r="H117" s="33">
        <v>0</v>
      </c>
      <c r="I117" s="34">
        <f>ROUND(ROUND(H117,2)*ROUND(G117,3),2)</f>
      </c>
      <c r="O117">
        <f>(I117*21)/100</f>
      </c>
      <c r="P117" t="s">
        <v>22</v>
      </c>
    </row>
    <row r="118" spans="1:5" ht="63.75">
      <c r="A118" s="35" t="s">
        <v>48</v>
      </c>
      <c r="E118" s="36" t="s">
        <v>1622</v>
      </c>
    </row>
    <row r="119" spans="1:5" ht="12.75">
      <c r="A119" s="37" t="s">
        <v>49</v>
      </c>
      <c r="E119" s="38" t="s">
        <v>45</v>
      </c>
    </row>
    <row r="120" spans="1:5" ht="51">
      <c r="A120" t="s">
        <v>50</v>
      </c>
      <c r="E120" s="36" t="s">
        <v>1623</v>
      </c>
    </row>
    <row r="121" spans="1:16" ht="38.25">
      <c r="A121" s="25" t="s">
        <v>43</v>
      </c>
      <c r="B121" s="29" t="s">
        <v>26</v>
      </c>
      <c r="C121" s="29" t="s">
        <v>1611</v>
      </c>
      <c r="D121" s="25" t="s">
        <v>80</v>
      </c>
      <c r="E121" s="30" t="s">
        <v>1619</v>
      </c>
      <c r="F121" s="31" t="s">
        <v>174</v>
      </c>
      <c r="G121" s="32">
        <v>0</v>
      </c>
      <c r="H121" s="33">
        <v>0</v>
      </c>
      <c r="I121" s="34">
        <f>ROUND(ROUND(H121,2)*ROUND(G121,3),2)</f>
      </c>
      <c r="O121">
        <f>(I121*21)/100</f>
      </c>
      <c r="P121" t="s">
        <v>22</v>
      </c>
    </row>
    <row r="122" spans="1:5" ht="63.75">
      <c r="A122" s="35" t="s">
        <v>48</v>
      </c>
      <c r="E122" s="36" t="s">
        <v>1624</v>
      </c>
    </row>
    <row r="123" spans="1:5" ht="12.75">
      <c r="A123" s="37" t="s">
        <v>49</v>
      </c>
      <c r="E123" s="38" t="s">
        <v>45</v>
      </c>
    </row>
    <row r="124" spans="1:5" ht="51">
      <c r="A124" t="s">
        <v>50</v>
      </c>
      <c r="E124" s="36" t="s">
        <v>1625</v>
      </c>
    </row>
    <row r="125" spans="1:16" ht="38.25">
      <c r="A125" s="25" t="s">
        <v>43</v>
      </c>
      <c r="B125" s="29" t="s">
        <v>26</v>
      </c>
      <c r="C125" s="29" t="s">
        <v>1611</v>
      </c>
      <c r="D125" s="25" t="s">
        <v>86</v>
      </c>
      <c r="E125" s="30" t="s">
        <v>1619</v>
      </c>
      <c r="F125" s="31" t="s">
        <v>174</v>
      </c>
      <c r="G125" s="32">
        <v>2</v>
      </c>
      <c r="H125" s="33">
        <v>0</v>
      </c>
      <c r="I125" s="34">
        <f>ROUND(ROUND(H125,2)*ROUND(G125,3),2)</f>
      </c>
      <c r="O125">
        <f>(I125*21)/100</f>
      </c>
      <c r="P125" t="s">
        <v>22</v>
      </c>
    </row>
    <row r="126" spans="1:5" ht="63.75">
      <c r="A126" s="35" t="s">
        <v>48</v>
      </c>
      <c r="E126" s="36" t="s">
        <v>1626</v>
      </c>
    </row>
    <row r="127" spans="1:5" ht="12.75">
      <c r="A127" s="37" t="s">
        <v>49</v>
      </c>
      <c r="E127" s="38" t="s">
        <v>45</v>
      </c>
    </row>
    <row r="128" spans="1:5" ht="51">
      <c r="A128" t="s">
        <v>50</v>
      </c>
      <c r="E128" s="36" t="s">
        <v>1627</v>
      </c>
    </row>
    <row r="129" spans="1:16" ht="38.25">
      <c r="A129" s="25" t="s">
        <v>43</v>
      </c>
      <c r="B129" s="29" t="s">
        <v>26</v>
      </c>
      <c r="C129" s="29" t="s">
        <v>1611</v>
      </c>
      <c r="D129" s="25" t="s">
        <v>73</v>
      </c>
      <c r="E129" s="30" t="s">
        <v>1619</v>
      </c>
      <c r="F129" s="31" t="s">
        <v>174</v>
      </c>
      <c r="G129" s="32">
        <v>7</v>
      </c>
      <c r="H129" s="33">
        <v>0</v>
      </c>
      <c r="I129" s="34">
        <f>ROUND(ROUND(H129,2)*ROUND(G129,3),2)</f>
      </c>
      <c r="O129">
        <f>(I129*21)/100</f>
      </c>
      <c r="P129" t="s">
        <v>22</v>
      </c>
    </row>
    <row r="130" spans="1:5" ht="63.75">
      <c r="A130" s="35" t="s">
        <v>48</v>
      </c>
      <c r="E130" s="36" t="s">
        <v>1628</v>
      </c>
    </row>
    <row r="131" spans="1:5" ht="12.75">
      <c r="A131" s="37" t="s">
        <v>49</v>
      </c>
      <c r="E131" s="38" t="s">
        <v>45</v>
      </c>
    </row>
    <row r="132" spans="1:5" ht="51">
      <c r="A132" t="s">
        <v>50</v>
      </c>
      <c r="E132" s="36" t="s">
        <v>1629</v>
      </c>
    </row>
    <row r="133" spans="1:16" ht="38.25">
      <c r="A133" s="25" t="s">
        <v>43</v>
      </c>
      <c r="B133" s="29" t="s">
        <v>26</v>
      </c>
      <c r="C133" s="29" t="s">
        <v>1611</v>
      </c>
      <c r="D133" s="25" t="s">
        <v>89</v>
      </c>
      <c r="E133" s="30" t="s">
        <v>1619</v>
      </c>
      <c r="F133" s="31" t="s">
        <v>174</v>
      </c>
      <c r="G133" s="32">
        <v>0</v>
      </c>
      <c r="H133" s="33">
        <v>0</v>
      </c>
      <c r="I133" s="34">
        <f>ROUND(ROUND(H133,2)*ROUND(G133,3),2)</f>
      </c>
      <c r="O133">
        <f>(I133*21)/100</f>
      </c>
      <c r="P133" t="s">
        <v>22</v>
      </c>
    </row>
    <row r="134" spans="1:5" ht="63.75">
      <c r="A134" s="35" t="s">
        <v>48</v>
      </c>
      <c r="E134" s="36" t="s">
        <v>1630</v>
      </c>
    </row>
    <row r="135" spans="1:5" ht="12.75">
      <c r="A135" s="37" t="s">
        <v>49</v>
      </c>
      <c r="E135" s="38" t="s">
        <v>45</v>
      </c>
    </row>
    <row r="136" spans="1:5" ht="51">
      <c r="A136" t="s">
        <v>50</v>
      </c>
      <c r="E136" s="36" t="s">
        <v>1631</v>
      </c>
    </row>
    <row r="137" spans="1:16" ht="38.25">
      <c r="A137" s="25" t="s">
        <v>43</v>
      </c>
      <c r="B137" s="29" t="s">
        <v>26</v>
      </c>
      <c r="C137" s="29" t="s">
        <v>1632</v>
      </c>
      <c r="D137" s="25" t="s">
        <v>45</v>
      </c>
      <c r="E137" s="30" t="s">
        <v>1633</v>
      </c>
      <c r="F137" s="31" t="s">
        <v>174</v>
      </c>
      <c r="G137" s="32">
        <v>12</v>
      </c>
      <c r="H137" s="33">
        <v>0</v>
      </c>
      <c r="I137" s="34">
        <f>ROUND(ROUND(H137,2)*ROUND(G137,3),2)</f>
      </c>
      <c r="O137">
        <f>(I137*21)/100</f>
      </c>
      <c r="P137" t="s">
        <v>22</v>
      </c>
    </row>
    <row r="138" spans="1:5" ht="51">
      <c r="A138" s="35" t="s">
        <v>48</v>
      </c>
      <c r="E138" s="36" t="s">
        <v>1634</v>
      </c>
    </row>
    <row r="139" spans="1:5" ht="12.75">
      <c r="A139" s="37" t="s">
        <v>49</v>
      </c>
      <c r="E139" s="38" t="s">
        <v>45</v>
      </c>
    </row>
    <row r="140" spans="1:5" ht="38.25">
      <c r="A140" t="s">
        <v>50</v>
      </c>
      <c r="E140" s="36" t="s">
        <v>1635</v>
      </c>
    </row>
    <row r="141" spans="1:18" ht="12.75" customHeight="1">
      <c r="A141" s="6" t="s">
        <v>41</v>
      </c>
      <c r="B141" s="6"/>
      <c r="C141" s="40" t="s">
        <v>1636</v>
      </c>
      <c r="D141" s="6"/>
      <c r="E141" s="27" t="s">
        <v>1637</v>
      </c>
      <c r="F141" s="6"/>
      <c r="G141" s="6"/>
      <c r="H141" s="6"/>
      <c r="I141" s="41">
        <f>0+Q141</f>
      </c>
      <c r="O141">
        <f>0+R141</f>
      </c>
      <c r="Q141">
        <f>0+I142+I146+I150+I154+I158</f>
      </c>
      <c r="R141">
        <f>0+O142+O146+O150+O154+O158</f>
      </c>
    </row>
    <row r="142" spans="1:16" ht="12.75">
      <c r="A142" s="25" t="s">
        <v>43</v>
      </c>
      <c r="B142" s="29" t="s">
        <v>26</v>
      </c>
      <c r="C142" s="29" t="s">
        <v>1638</v>
      </c>
      <c r="D142" s="25" t="s">
        <v>45</v>
      </c>
      <c r="E142" s="30" t="s">
        <v>1639</v>
      </c>
      <c r="F142" s="31" t="s">
        <v>118</v>
      </c>
      <c r="G142" s="32">
        <v>1</v>
      </c>
      <c r="H142" s="33">
        <v>0</v>
      </c>
      <c r="I142" s="34">
        <f>ROUND(ROUND(H142,2)*ROUND(G142,3),2)</f>
      </c>
      <c r="O142">
        <f>(I142*21)/100</f>
      </c>
      <c r="P142" t="s">
        <v>22</v>
      </c>
    </row>
    <row r="143" spans="1:5" ht="12.75">
      <c r="A143" s="35" t="s">
        <v>48</v>
      </c>
      <c r="E143" s="36" t="s">
        <v>1639</v>
      </c>
    </row>
    <row r="144" spans="1:5" ht="12.75">
      <c r="A144" s="37" t="s">
        <v>49</v>
      </c>
      <c r="E144" s="38" t="s">
        <v>45</v>
      </c>
    </row>
    <row r="145" spans="1:5" ht="12.75">
      <c r="A145" t="s">
        <v>50</v>
      </c>
      <c r="E145" s="36" t="s">
        <v>1639</v>
      </c>
    </row>
    <row r="146" spans="1:16" ht="12.75">
      <c r="A146" s="25" t="s">
        <v>43</v>
      </c>
      <c r="B146" s="29" t="s">
        <v>26</v>
      </c>
      <c r="C146" s="29" t="s">
        <v>1640</v>
      </c>
      <c r="D146" s="25" t="s">
        <v>45</v>
      </c>
      <c r="E146" s="30" t="s">
        <v>1641</v>
      </c>
      <c r="F146" s="31" t="s">
        <v>118</v>
      </c>
      <c r="G146" s="32">
        <v>1</v>
      </c>
      <c r="H146" s="33">
        <v>0</v>
      </c>
      <c r="I146" s="34">
        <f>ROUND(ROUND(H146,2)*ROUND(G146,3),2)</f>
      </c>
      <c r="O146">
        <f>(I146*21)/100</f>
      </c>
      <c r="P146" t="s">
        <v>22</v>
      </c>
    </row>
    <row r="147" spans="1:5" ht="12.75">
      <c r="A147" s="35" t="s">
        <v>48</v>
      </c>
      <c r="E147" s="36" t="s">
        <v>1641</v>
      </c>
    </row>
    <row r="148" spans="1:5" ht="12.75">
      <c r="A148" s="37" t="s">
        <v>49</v>
      </c>
      <c r="E148" s="38" t="s">
        <v>45</v>
      </c>
    </row>
    <row r="149" spans="1:5" ht="12.75">
      <c r="A149" t="s">
        <v>50</v>
      </c>
      <c r="E149" s="36" t="s">
        <v>1641</v>
      </c>
    </row>
    <row r="150" spans="1:16" ht="25.5">
      <c r="A150" s="25" t="s">
        <v>43</v>
      </c>
      <c r="B150" s="29" t="s">
        <v>26</v>
      </c>
      <c r="C150" s="29" t="s">
        <v>1642</v>
      </c>
      <c r="D150" s="25" t="s">
        <v>45</v>
      </c>
      <c r="E150" s="30" t="s">
        <v>1643</v>
      </c>
      <c r="F150" s="31" t="s">
        <v>118</v>
      </c>
      <c r="G150" s="32">
        <v>1</v>
      </c>
      <c r="H150" s="33">
        <v>0</v>
      </c>
      <c r="I150" s="34">
        <f>ROUND(ROUND(H150,2)*ROUND(G150,3),2)</f>
      </c>
      <c r="O150">
        <f>(I150*21)/100</f>
      </c>
      <c r="P150" t="s">
        <v>22</v>
      </c>
    </row>
    <row r="151" spans="1:5" ht="25.5">
      <c r="A151" s="35" t="s">
        <v>48</v>
      </c>
      <c r="E151" s="36" t="s">
        <v>1643</v>
      </c>
    </row>
    <row r="152" spans="1:5" ht="12.75">
      <c r="A152" s="37" t="s">
        <v>49</v>
      </c>
      <c r="E152" s="38" t="s">
        <v>45</v>
      </c>
    </row>
    <row r="153" spans="1:5" ht="25.5">
      <c r="A153" t="s">
        <v>50</v>
      </c>
      <c r="E153" s="36" t="s">
        <v>1643</v>
      </c>
    </row>
    <row r="154" spans="1:16" ht="12.75">
      <c r="A154" s="25" t="s">
        <v>43</v>
      </c>
      <c r="B154" s="29" t="s">
        <v>26</v>
      </c>
      <c r="C154" s="29" t="s">
        <v>1644</v>
      </c>
      <c r="D154" s="25" t="s">
        <v>45</v>
      </c>
      <c r="E154" s="30" t="s">
        <v>1645</v>
      </c>
      <c r="F154" s="31" t="s">
        <v>118</v>
      </c>
      <c r="G154" s="32">
        <v>1</v>
      </c>
      <c r="H154" s="33">
        <v>0</v>
      </c>
      <c r="I154" s="34">
        <f>ROUND(ROUND(H154,2)*ROUND(G154,3),2)</f>
      </c>
      <c r="O154">
        <f>(I154*21)/100</f>
      </c>
      <c r="P154" t="s">
        <v>22</v>
      </c>
    </row>
    <row r="155" spans="1:5" ht="12.75">
      <c r="A155" s="35" t="s">
        <v>48</v>
      </c>
      <c r="E155" s="36" t="s">
        <v>1645</v>
      </c>
    </row>
    <row r="156" spans="1:5" ht="12.75">
      <c r="A156" s="37" t="s">
        <v>49</v>
      </c>
      <c r="E156" s="38" t="s">
        <v>45</v>
      </c>
    </row>
    <row r="157" spans="1:5" ht="12.75">
      <c r="A157" t="s">
        <v>50</v>
      </c>
      <c r="E157" s="36" t="s">
        <v>1645</v>
      </c>
    </row>
    <row r="158" spans="1:16" ht="12.75">
      <c r="A158" s="25" t="s">
        <v>43</v>
      </c>
      <c r="B158" s="29" t="s">
        <v>26</v>
      </c>
      <c r="C158" s="29" t="s">
        <v>1646</v>
      </c>
      <c r="D158" s="25" t="s">
        <v>45</v>
      </c>
      <c r="E158" s="30" t="s">
        <v>1647</v>
      </c>
      <c r="F158" s="31" t="s">
        <v>118</v>
      </c>
      <c r="G158" s="32">
        <v>1</v>
      </c>
      <c r="H158" s="33">
        <v>0</v>
      </c>
      <c r="I158" s="34">
        <f>ROUND(ROUND(H158,2)*ROUND(G158,3),2)</f>
      </c>
      <c r="O158">
        <f>(I158*21)/100</f>
      </c>
      <c r="P158" t="s">
        <v>22</v>
      </c>
    </row>
    <row r="159" spans="1:5" ht="12.75">
      <c r="A159" s="35" t="s">
        <v>48</v>
      </c>
      <c r="E159" s="36" t="s">
        <v>1647</v>
      </c>
    </row>
    <row r="160" spans="1:5" ht="12.75">
      <c r="A160" s="37" t="s">
        <v>49</v>
      </c>
      <c r="E160" s="38" t="s">
        <v>45</v>
      </c>
    </row>
    <row r="161" spans="1:5" ht="12.75">
      <c r="A161" t="s">
        <v>50</v>
      </c>
      <c r="E161" s="36" t="s">
        <v>1647</v>
      </c>
    </row>
  </sheetData>
  <sheetProtection password="F57F"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0+O9+O26+O47+O96+O101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1648</v>
      </c>
      <c r="I3" s="42">
        <f>0+I9+I26+I47+I96+I101</f>
      </c>
      <c r="O3" t="s">
        <v>18</v>
      </c>
      <c r="P3" t="s">
        <v>22</v>
      </c>
    </row>
    <row r="4" spans="1:16" ht="15" customHeight="1">
      <c r="A4" t="s">
        <v>16</v>
      </c>
      <c r="B4" s="12" t="s">
        <v>338</v>
      </c>
      <c r="C4" s="13" t="s">
        <v>339</v>
      </c>
      <c r="D4" s="1"/>
      <c r="E4" s="14" t="s">
        <v>340</v>
      </c>
      <c r="F4" s="1"/>
      <c r="G4" s="1"/>
      <c r="H4" s="11"/>
      <c r="I4" s="11"/>
      <c r="O4" t="s">
        <v>19</v>
      </c>
      <c r="P4" t="s">
        <v>22</v>
      </c>
    </row>
    <row r="5" spans="1:16" ht="12.75" customHeight="1">
      <c r="A5" t="s">
        <v>341</v>
      </c>
      <c r="B5" s="16" t="s">
        <v>17</v>
      </c>
      <c r="C5" s="17" t="s">
        <v>1648</v>
      </c>
      <c r="D5" s="6"/>
      <c r="E5" s="18" t="s">
        <v>994</v>
      </c>
      <c r="F5" s="6"/>
      <c r="G5" s="6"/>
      <c r="H5" s="6"/>
      <c r="I5" s="6"/>
      <c r="O5" t="s">
        <v>20</v>
      </c>
      <c r="P5" t="s">
        <v>22</v>
      </c>
    </row>
    <row r="6" spans="1:9" ht="12.75" customHeight="1">
      <c r="A6" s="15" t="s">
        <v>25</v>
      </c>
      <c r="B6" s="15" t="s">
        <v>27</v>
      </c>
      <c r="C6" s="15" t="s">
        <v>28</v>
      </c>
      <c r="D6" s="15" t="s">
        <v>29</v>
      </c>
      <c r="E6" s="15" t="s">
        <v>30</v>
      </c>
      <c r="F6" s="15" t="s">
        <v>32</v>
      </c>
      <c r="G6" s="15" t="s">
        <v>34</v>
      </c>
      <c r="H6" s="15" t="s">
        <v>36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37</v>
      </c>
      <c r="I7" s="15" t="s">
        <v>39</v>
      </c>
    </row>
    <row r="8" spans="1:9" ht="12.75" customHeight="1">
      <c r="A8" s="15" t="s">
        <v>26</v>
      </c>
      <c r="B8" s="15" t="s">
        <v>14</v>
      </c>
      <c r="C8" s="15" t="s">
        <v>22</v>
      </c>
      <c r="D8" s="15" t="s">
        <v>21</v>
      </c>
      <c r="E8" s="15" t="s">
        <v>31</v>
      </c>
      <c r="F8" s="15" t="s">
        <v>33</v>
      </c>
      <c r="G8" s="15" t="s">
        <v>35</v>
      </c>
      <c r="H8" s="15" t="s">
        <v>38</v>
      </c>
      <c r="I8" s="15" t="s">
        <v>40</v>
      </c>
    </row>
    <row r="9" spans="1:18" ht="12.75" customHeight="1">
      <c r="A9" s="19" t="s">
        <v>41</v>
      </c>
      <c r="B9" s="19"/>
      <c r="C9" s="26" t="s">
        <v>1650</v>
      </c>
      <c r="D9" s="19"/>
      <c r="E9" s="27" t="s">
        <v>1651</v>
      </c>
      <c r="F9" s="19"/>
      <c r="G9" s="19"/>
      <c r="H9" s="19"/>
      <c r="I9" s="28">
        <f>0+Q9</f>
      </c>
      <c r="O9">
        <f>0+R9</f>
      </c>
      <c r="Q9">
        <f>0+I10+I14+I18+I22</f>
      </c>
      <c r="R9">
        <f>0+O10+O14+O18+O22</f>
      </c>
    </row>
    <row r="10" spans="1:16" ht="25.5">
      <c r="A10" s="25" t="s">
        <v>43</v>
      </c>
      <c r="B10" s="29" t="s">
        <v>26</v>
      </c>
      <c r="C10" s="29" t="s">
        <v>1652</v>
      </c>
      <c r="D10" s="25" t="s">
        <v>45</v>
      </c>
      <c r="E10" s="30" t="s">
        <v>1653</v>
      </c>
      <c r="F10" s="31" t="s">
        <v>174</v>
      </c>
      <c r="G10" s="32">
        <v>12</v>
      </c>
      <c r="H10" s="33">
        <v>0</v>
      </c>
      <c r="I10" s="34">
        <f>ROUND(ROUND(H10,2)*ROUND(G10,3),2)</f>
      </c>
      <c r="O10">
        <f>(I10*21)/100</f>
      </c>
      <c r="P10" t="s">
        <v>22</v>
      </c>
    </row>
    <row r="11" spans="1:5" ht="25.5">
      <c r="A11" s="35" t="s">
        <v>48</v>
      </c>
      <c r="E11" s="36" t="s">
        <v>1653</v>
      </c>
    </row>
    <row r="12" spans="1:5" ht="12.75">
      <c r="A12" s="37" t="s">
        <v>49</v>
      </c>
      <c r="E12" s="38" t="s">
        <v>45</v>
      </c>
    </row>
    <row r="13" spans="1:5" ht="25.5">
      <c r="A13" t="s">
        <v>50</v>
      </c>
      <c r="E13" s="36" t="s">
        <v>1653</v>
      </c>
    </row>
    <row r="14" spans="1:16" ht="25.5">
      <c r="A14" s="25" t="s">
        <v>43</v>
      </c>
      <c r="B14" s="29" t="s">
        <v>26</v>
      </c>
      <c r="C14" s="29" t="s">
        <v>1654</v>
      </c>
      <c r="D14" s="25" t="s">
        <v>22</v>
      </c>
      <c r="E14" s="30" t="s">
        <v>1655</v>
      </c>
      <c r="F14" s="31" t="s">
        <v>174</v>
      </c>
      <c r="G14" s="32">
        <v>1</v>
      </c>
      <c r="H14" s="33">
        <v>0</v>
      </c>
      <c r="I14" s="34">
        <f>ROUND(ROUND(H14,2)*ROUND(G14,3),2)</f>
      </c>
      <c r="O14">
        <f>(I14*21)/100</f>
      </c>
      <c r="P14" t="s">
        <v>22</v>
      </c>
    </row>
    <row r="15" spans="1:5" ht="25.5">
      <c r="A15" s="35" t="s">
        <v>48</v>
      </c>
      <c r="E15" s="36" t="s">
        <v>1655</v>
      </c>
    </row>
    <row r="16" spans="1:5" ht="12.75">
      <c r="A16" s="37" t="s">
        <v>49</v>
      </c>
      <c r="E16" s="38" t="s">
        <v>45</v>
      </c>
    </row>
    <row r="17" spans="1:5" ht="25.5">
      <c r="A17" t="s">
        <v>50</v>
      </c>
      <c r="E17" s="36" t="s">
        <v>1655</v>
      </c>
    </row>
    <row r="18" spans="1:16" ht="25.5">
      <c r="A18" s="25" t="s">
        <v>43</v>
      </c>
      <c r="B18" s="29" t="s">
        <v>26</v>
      </c>
      <c r="C18" s="29" t="s">
        <v>1654</v>
      </c>
      <c r="D18" s="25" t="s">
        <v>21</v>
      </c>
      <c r="E18" s="30" t="s">
        <v>1656</v>
      </c>
      <c r="F18" s="31" t="s">
        <v>174</v>
      </c>
      <c r="G18" s="32">
        <v>0</v>
      </c>
      <c r="H18" s="33">
        <v>0</v>
      </c>
      <c r="I18" s="34">
        <f>ROUND(ROUND(H18,2)*ROUND(G18,3),2)</f>
      </c>
      <c r="O18">
        <f>(I18*21)/100</f>
      </c>
      <c r="P18" t="s">
        <v>22</v>
      </c>
    </row>
    <row r="19" spans="1:5" ht="25.5">
      <c r="A19" s="35" t="s">
        <v>48</v>
      </c>
      <c r="E19" s="36" t="s">
        <v>1656</v>
      </c>
    </row>
    <row r="20" spans="1:5" ht="12.75">
      <c r="A20" s="37" t="s">
        <v>49</v>
      </c>
      <c r="E20" s="38" t="s">
        <v>45</v>
      </c>
    </row>
    <row r="21" spans="1:5" ht="25.5">
      <c r="A21" t="s">
        <v>50</v>
      </c>
      <c r="E21" s="36" t="s">
        <v>1656</v>
      </c>
    </row>
    <row r="22" spans="1:16" ht="25.5">
      <c r="A22" s="25" t="s">
        <v>43</v>
      </c>
      <c r="B22" s="29" t="s">
        <v>26</v>
      </c>
      <c r="C22" s="29" t="s">
        <v>1657</v>
      </c>
      <c r="D22" s="25" t="s">
        <v>45</v>
      </c>
      <c r="E22" s="30" t="s">
        <v>1658</v>
      </c>
      <c r="F22" s="31" t="s">
        <v>174</v>
      </c>
      <c r="G22" s="32">
        <v>21</v>
      </c>
      <c r="H22" s="33">
        <v>0</v>
      </c>
      <c r="I22" s="34">
        <f>ROUND(ROUND(H22,2)*ROUND(G22,3),2)</f>
      </c>
      <c r="O22">
        <f>(I22*21)/100</f>
      </c>
      <c r="P22" t="s">
        <v>22</v>
      </c>
    </row>
    <row r="23" spans="1:5" ht="25.5">
      <c r="A23" s="35" t="s">
        <v>48</v>
      </c>
      <c r="E23" s="36" t="s">
        <v>1658</v>
      </c>
    </row>
    <row r="24" spans="1:5" ht="12.75">
      <c r="A24" s="37" t="s">
        <v>49</v>
      </c>
      <c r="E24" s="38" t="s">
        <v>45</v>
      </c>
    </row>
    <row r="25" spans="1:5" ht="25.5">
      <c r="A25" t="s">
        <v>50</v>
      </c>
      <c r="E25" s="36" t="s">
        <v>1658</v>
      </c>
    </row>
    <row r="26" spans="1:18" ht="12.75" customHeight="1">
      <c r="A26" s="6" t="s">
        <v>41</v>
      </c>
      <c r="B26" s="6"/>
      <c r="C26" s="40" t="s">
        <v>1659</v>
      </c>
      <c r="D26" s="6"/>
      <c r="E26" s="27" t="s">
        <v>1660</v>
      </c>
      <c r="F26" s="6"/>
      <c r="G26" s="6"/>
      <c r="H26" s="6"/>
      <c r="I26" s="41">
        <f>0+Q26</f>
      </c>
      <c r="O26">
        <f>0+R26</f>
      </c>
      <c r="Q26">
        <f>0+I27+I31+I35+I39+I43</f>
      </c>
      <c r="R26">
        <f>0+O27+O31+O35+O39+O43</f>
      </c>
    </row>
    <row r="27" spans="1:16" ht="12.75">
      <c r="A27" s="25" t="s">
        <v>43</v>
      </c>
      <c r="B27" s="29" t="s">
        <v>26</v>
      </c>
      <c r="C27" s="29" t="s">
        <v>1661</v>
      </c>
      <c r="D27" s="25" t="s">
        <v>45</v>
      </c>
      <c r="E27" s="30" t="s">
        <v>1662</v>
      </c>
      <c r="F27" s="31" t="s">
        <v>174</v>
      </c>
      <c r="G27" s="32">
        <v>1</v>
      </c>
      <c r="H27" s="33">
        <v>0</v>
      </c>
      <c r="I27" s="34">
        <f>ROUND(ROUND(H27,2)*ROUND(G27,3),2)</f>
      </c>
      <c r="O27">
        <f>(I27*21)/100</f>
      </c>
      <c r="P27" t="s">
        <v>22</v>
      </c>
    </row>
    <row r="28" spans="1:5" ht="12.75">
      <c r="A28" s="35" t="s">
        <v>48</v>
      </c>
      <c r="E28" s="36" t="s">
        <v>1662</v>
      </c>
    </row>
    <row r="29" spans="1:5" ht="12.75">
      <c r="A29" s="37" t="s">
        <v>49</v>
      </c>
      <c r="E29" s="38" t="s">
        <v>45</v>
      </c>
    </row>
    <row r="30" spans="1:5" ht="12.75">
      <c r="A30" t="s">
        <v>50</v>
      </c>
      <c r="E30" s="36" t="s">
        <v>1662</v>
      </c>
    </row>
    <row r="31" spans="1:16" ht="25.5">
      <c r="A31" s="25" t="s">
        <v>43</v>
      </c>
      <c r="B31" s="29" t="s">
        <v>26</v>
      </c>
      <c r="C31" s="29" t="s">
        <v>1663</v>
      </c>
      <c r="D31" s="25" t="s">
        <v>45</v>
      </c>
      <c r="E31" s="30" t="s">
        <v>1664</v>
      </c>
      <c r="F31" s="31" t="s">
        <v>174</v>
      </c>
      <c r="G31" s="32">
        <v>1</v>
      </c>
      <c r="H31" s="33">
        <v>0</v>
      </c>
      <c r="I31" s="34">
        <f>ROUND(ROUND(H31,2)*ROUND(G31,3),2)</f>
      </c>
      <c r="O31">
        <f>(I31*21)/100</f>
      </c>
      <c r="P31" t="s">
        <v>22</v>
      </c>
    </row>
    <row r="32" spans="1:5" ht="25.5">
      <c r="A32" s="35" t="s">
        <v>48</v>
      </c>
      <c r="E32" s="36" t="s">
        <v>1664</v>
      </c>
    </row>
    <row r="33" spans="1:5" ht="12.75">
      <c r="A33" s="37" t="s">
        <v>49</v>
      </c>
      <c r="E33" s="38" t="s">
        <v>45</v>
      </c>
    </row>
    <row r="34" spans="1:5" ht="25.5">
      <c r="A34" t="s">
        <v>50</v>
      </c>
      <c r="E34" s="36" t="s">
        <v>1664</v>
      </c>
    </row>
    <row r="35" spans="1:16" ht="12.75">
      <c r="A35" s="25" t="s">
        <v>43</v>
      </c>
      <c r="B35" s="29" t="s">
        <v>26</v>
      </c>
      <c r="C35" s="29" t="s">
        <v>1665</v>
      </c>
      <c r="D35" s="25" t="s">
        <v>45</v>
      </c>
      <c r="E35" s="30" t="s">
        <v>1666</v>
      </c>
      <c r="F35" s="31" t="s">
        <v>174</v>
      </c>
      <c r="G35" s="32">
        <v>1</v>
      </c>
      <c r="H35" s="33">
        <v>0</v>
      </c>
      <c r="I35" s="34">
        <f>ROUND(ROUND(H35,2)*ROUND(G35,3),2)</f>
      </c>
      <c r="O35">
        <f>(I35*21)/100</f>
      </c>
      <c r="P35" t="s">
        <v>22</v>
      </c>
    </row>
    <row r="36" spans="1:5" ht="12.75">
      <c r="A36" s="35" t="s">
        <v>48</v>
      </c>
      <c r="E36" s="36" t="s">
        <v>1666</v>
      </c>
    </row>
    <row r="37" spans="1:5" ht="12.75">
      <c r="A37" s="37" t="s">
        <v>49</v>
      </c>
      <c r="E37" s="38" t="s">
        <v>45</v>
      </c>
    </row>
    <row r="38" spans="1:5" ht="12.75">
      <c r="A38" t="s">
        <v>50</v>
      </c>
      <c r="E38" s="36" t="s">
        <v>1666</v>
      </c>
    </row>
    <row r="39" spans="1:16" ht="12.75">
      <c r="A39" s="25" t="s">
        <v>43</v>
      </c>
      <c r="B39" s="29" t="s">
        <v>26</v>
      </c>
      <c r="C39" s="29" t="s">
        <v>1667</v>
      </c>
      <c r="D39" s="25" t="s">
        <v>45</v>
      </c>
      <c r="E39" s="30" t="s">
        <v>1668</v>
      </c>
      <c r="F39" s="31" t="s">
        <v>174</v>
      </c>
      <c r="G39" s="32">
        <v>2</v>
      </c>
      <c r="H39" s="33">
        <v>0</v>
      </c>
      <c r="I39" s="34">
        <f>ROUND(ROUND(H39,2)*ROUND(G39,3),2)</f>
      </c>
      <c r="O39">
        <f>(I39*21)/100</f>
      </c>
      <c r="P39" t="s">
        <v>22</v>
      </c>
    </row>
    <row r="40" spans="1:5" ht="12.75">
      <c r="A40" s="35" t="s">
        <v>48</v>
      </c>
      <c r="E40" s="36" t="s">
        <v>1668</v>
      </c>
    </row>
    <row r="41" spans="1:5" ht="12.75">
      <c r="A41" s="37" t="s">
        <v>49</v>
      </c>
      <c r="E41" s="38" t="s">
        <v>45</v>
      </c>
    </row>
    <row r="42" spans="1:5" ht="12.75">
      <c r="A42" t="s">
        <v>50</v>
      </c>
      <c r="E42" s="36" t="s">
        <v>1668</v>
      </c>
    </row>
    <row r="43" spans="1:16" ht="12.75">
      <c r="A43" s="25" t="s">
        <v>43</v>
      </c>
      <c r="B43" s="29" t="s">
        <v>26</v>
      </c>
      <c r="C43" s="29" t="s">
        <v>1669</v>
      </c>
      <c r="D43" s="25" t="s">
        <v>45</v>
      </c>
      <c r="E43" s="30" t="s">
        <v>1670</v>
      </c>
      <c r="F43" s="31" t="s">
        <v>174</v>
      </c>
      <c r="G43" s="32">
        <v>8</v>
      </c>
      <c r="H43" s="33">
        <v>0</v>
      </c>
      <c r="I43" s="34">
        <f>ROUND(ROUND(H43,2)*ROUND(G43,3),2)</f>
      </c>
      <c r="O43">
        <f>(I43*21)/100</f>
      </c>
      <c r="P43" t="s">
        <v>22</v>
      </c>
    </row>
    <row r="44" spans="1:5" ht="12.75">
      <c r="A44" s="35" t="s">
        <v>48</v>
      </c>
      <c r="E44" s="36" t="s">
        <v>1670</v>
      </c>
    </row>
    <row r="45" spans="1:5" ht="12.75">
      <c r="A45" s="37" t="s">
        <v>49</v>
      </c>
      <c r="E45" s="38" t="s">
        <v>45</v>
      </c>
    </row>
    <row r="46" spans="1:5" ht="12.75">
      <c r="A46" t="s">
        <v>50</v>
      </c>
      <c r="E46" s="36" t="s">
        <v>1670</v>
      </c>
    </row>
    <row r="47" spans="1:18" ht="12.75" customHeight="1">
      <c r="A47" s="6" t="s">
        <v>41</v>
      </c>
      <c r="B47" s="6"/>
      <c r="C47" s="40" t="s">
        <v>1671</v>
      </c>
      <c r="D47" s="6"/>
      <c r="E47" s="27" t="s">
        <v>310</v>
      </c>
      <c r="F47" s="6"/>
      <c r="G47" s="6"/>
      <c r="H47" s="6"/>
      <c r="I47" s="41">
        <f>0+Q47</f>
      </c>
      <c r="O47">
        <f>0+R47</f>
      </c>
      <c r="Q47">
        <f>0+I48+I52+I56+I60+I64+I68+I72+I76+I80+I84+I88+I92</f>
      </c>
      <c r="R47">
        <f>0+O48+O52+O56+O60+O64+O68+O72+O76+O80+O84+O88+O92</f>
      </c>
    </row>
    <row r="48" spans="1:16" ht="25.5">
      <c r="A48" s="25" t="s">
        <v>43</v>
      </c>
      <c r="B48" s="29" t="s">
        <v>26</v>
      </c>
      <c r="C48" s="29" t="s">
        <v>1672</v>
      </c>
      <c r="D48" s="25" t="s">
        <v>45</v>
      </c>
      <c r="E48" s="30" t="s">
        <v>1673</v>
      </c>
      <c r="F48" s="31" t="s">
        <v>190</v>
      </c>
      <c r="G48" s="32">
        <v>3</v>
      </c>
      <c r="H48" s="33">
        <v>0</v>
      </c>
      <c r="I48" s="34">
        <f>ROUND(ROUND(H48,2)*ROUND(G48,3),2)</f>
      </c>
      <c r="O48">
        <f>(I48*21)/100</f>
      </c>
      <c r="P48" t="s">
        <v>22</v>
      </c>
    </row>
    <row r="49" spans="1:5" ht="25.5">
      <c r="A49" s="35" t="s">
        <v>48</v>
      </c>
      <c r="E49" s="36" t="s">
        <v>1673</v>
      </c>
    </row>
    <row r="50" spans="1:5" ht="12.75">
      <c r="A50" s="37" t="s">
        <v>49</v>
      </c>
      <c r="E50" s="38" t="s">
        <v>45</v>
      </c>
    </row>
    <row r="51" spans="1:5" ht="25.5">
      <c r="A51" t="s">
        <v>50</v>
      </c>
      <c r="E51" s="36" t="s">
        <v>1673</v>
      </c>
    </row>
    <row r="52" spans="1:16" ht="25.5">
      <c r="A52" s="25" t="s">
        <v>43</v>
      </c>
      <c r="B52" s="29" t="s">
        <v>26</v>
      </c>
      <c r="C52" s="29" t="s">
        <v>1674</v>
      </c>
      <c r="D52" s="25" t="s">
        <v>45</v>
      </c>
      <c r="E52" s="30" t="s">
        <v>1675</v>
      </c>
      <c r="F52" s="31" t="s">
        <v>1590</v>
      </c>
      <c r="G52" s="32">
        <v>5</v>
      </c>
      <c r="H52" s="33">
        <v>0</v>
      </c>
      <c r="I52" s="34">
        <f>ROUND(ROUND(H52,2)*ROUND(G52,3),2)</f>
      </c>
      <c r="O52">
        <f>(I52*21)/100</f>
      </c>
      <c r="P52" t="s">
        <v>22</v>
      </c>
    </row>
    <row r="53" spans="1:5" ht="25.5">
      <c r="A53" s="35" t="s">
        <v>48</v>
      </c>
      <c r="E53" s="36" t="s">
        <v>1675</v>
      </c>
    </row>
    <row r="54" spans="1:5" ht="12.75">
      <c r="A54" s="37" t="s">
        <v>49</v>
      </c>
      <c r="E54" s="38" t="s">
        <v>45</v>
      </c>
    </row>
    <row r="55" spans="1:5" ht="25.5">
      <c r="A55" t="s">
        <v>50</v>
      </c>
      <c r="E55" s="36" t="s">
        <v>1675</v>
      </c>
    </row>
    <row r="56" spans="1:16" ht="25.5">
      <c r="A56" s="25" t="s">
        <v>43</v>
      </c>
      <c r="B56" s="29" t="s">
        <v>26</v>
      </c>
      <c r="C56" s="29" t="s">
        <v>1674</v>
      </c>
      <c r="D56" s="25" t="s">
        <v>14</v>
      </c>
      <c r="E56" s="30" t="s">
        <v>1676</v>
      </c>
      <c r="F56" s="31" t="s">
        <v>1590</v>
      </c>
      <c r="G56" s="32">
        <v>4</v>
      </c>
      <c r="H56" s="33">
        <v>0</v>
      </c>
      <c r="I56" s="34">
        <f>ROUND(ROUND(H56,2)*ROUND(G56,3),2)</f>
      </c>
      <c r="O56">
        <f>(I56*21)/100</f>
      </c>
      <c r="P56" t="s">
        <v>22</v>
      </c>
    </row>
    <row r="57" spans="1:5" ht="25.5">
      <c r="A57" s="35" t="s">
        <v>48</v>
      </c>
      <c r="E57" s="36" t="s">
        <v>1676</v>
      </c>
    </row>
    <row r="58" spans="1:5" ht="12.75">
      <c r="A58" s="37" t="s">
        <v>49</v>
      </c>
      <c r="E58" s="38" t="s">
        <v>45</v>
      </c>
    </row>
    <row r="59" spans="1:5" ht="25.5">
      <c r="A59" t="s">
        <v>50</v>
      </c>
      <c r="E59" s="36" t="s">
        <v>1676</v>
      </c>
    </row>
    <row r="60" spans="1:16" ht="25.5">
      <c r="A60" s="25" t="s">
        <v>43</v>
      </c>
      <c r="B60" s="29" t="s">
        <v>26</v>
      </c>
      <c r="C60" s="29" t="s">
        <v>1674</v>
      </c>
      <c r="D60" s="25" t="s">
        <v>22</v>
      </c>
      <c r="E60" s="30" t="s">
        <v>1677</v>
      </c>
      <c r="F60" s="31" t="s">
        <v>1590</v>
      </c>
      <c r="G60" s="32">
        <v>22</v>
      </c>
      <c r="H60" s="33">
        <v>0</v>
      </c>
      <c r="I60" s="34">
        <f>ROUND(ROUND(H60,2)*ROUND(G60,3),2)</f>
      </c>
      <c r="O60">
        <f>(I60*21)/100</f>
      </c>
      <c r="P60" t="s">
        <v>22</v>
      </c>
    </row>
    <row r="61" spans="1:5" ht="25.5">
      <c r="A61" s="35" t="s">
        <v>48</v>
      </c>
      <c r="E61" s="36" t="s">
        <v>1677</v>
      </c>
    </row>
    <row r="62" spans="1:5" ht="12.75">
      <c r="A62" s="37" t="s">
        <v>49</v>
      </c>
      <c r="E62" s="38" t="s">
        <v>45</v>
      </c>
    </row>
    <row r="63" spans="1:5" ht="25.5">
      <c r="A63" t="s">
        <v>50</v>
      </c>
      <c r="E63" s="36" t="s">
        <v>1677</v>
      </c>
    </row>
    <row r="64" spans="1:16" ht="25.5">
      <c r="A64" s="25" t="s">
        <v>43</v>
      </c>
      <c r="B64" s="29" t="s">
        <v>26</v>
      </c>
      <c r="C64" s="29" t="s">
        <v>1674</v>
      </c>
      <c r="D64" s="25" t="s">
        <v>21</v>
      </c>
      <c r="E64" s="30" t="s">
        <v>1678</v>
      </c>
      <c r="F64" s="31" t="s">
        <v>1590</v>
      </c>
      <c r="G64" s="32">
        <v>60</v>
      </c>
      <c r="H64" s="33">
        <v>0</v>
      </c>
      <c r="I64" s="34">
        <f>ROUND(ROUND(H64,2)*ROUND(G64,3),2)</f>
      </c>
      <c r="O64">
        <f>(I64*21)/100</f>
      </c>
      <c r="P64" t="s">
        <v>22</v>
      </c>
    </row>
    <row r="65" spans="1:5" ht="25.5">
      <c r="A65" s="35" t="s">
        <v>48</v>
      </c>
      <c r="E65" s="36" t="s">
        <v>1678</v>
      </c>
    </row>
    <row r="66" spans="1:5" ht="12.75">
      <c r="A66" s="37" t="s">
        <v>49</v>
      </c>
      <c r="E66" s="38" t="s">
        <v>45</v>
      </c>
    </row>
    <row r="67" spans="1:5" ht="25.5">
      <c r="A67" t="s">
        <v>50</v>
      </c>
      <c r="E67" s="36" t="s">
        <v>1678</v>
      </c>
    </row>
    <row r="68" spans="1:16" ht="25.5">
      <c r="A68" s="25" t="s">
        <v>43</v>
      </c>
      <c r="B68" s="29" t="s">
        <v>26</v>
      </c>
      <c r="C68" s="29" t="s">
        <v>1674</v>
      </c>
      <c r="D68" s="25" t="s">
        <v>31</v>
      </c>
      <c r="E68" s="30" t="s">
        <v>1679</v>
      </c>
      <c r="F68" s="31" t="s">
        <v>1590</v>
      </c>
      <c r="G68" s="32">
        <v>15</v>
      </c>
      <c r="H68" s="33">
        <v>0</v>
      </c>
      <c r="I68" s="34">
        <f>ROUND(ROUND(H68,2)*ROUND(G68,3),2)</f>
      </c>
      <c r="O68">
        <f>(I68*21)/100</f>
      </c>
      <c r="P68" t="s">
        <v>22</v>
      </c>
    </row>
    <row r="69" spans="1:5" ht="25.5">
      <c r="A69" s="35" t="s">
        <v>48</v>
      </c>
      <c r="E69" s="36" t="s">
        <v>1679</v>
      </c>
    </row>
    <row r="70" spans="1:5" ht="12.75">
      <c r="A70" s="37" t="s">
        <v>49</v>
      </c>
      <c r="E70" s="38" t="s">
        <v>45</v>
      </c>
    </row>
    <row r="71" spans="1:5" ht="25.5">
      <c r="A71" t="s">
        <v>50</v>
      </c>
      <c r="E71" s="36" t="s">
        <v>1679</v>
      </c>
    </row>
    <row r="72" spans="1:16" ht="25.5">
      <c r="A72" s="25" t="s">
        <v>43</v>
      </c>
      <c r="B72" s="29" t="s">
        <v>26</v>
      </c>
      <c r="C72" s="29" t="s">
        <v>1674</v>
      </c>
      <c r="D72" s="25" t="s">
        <v>33</v>
      </c>
      <c r="E72" s="30" t="s">
        <v>1680</v>
      </c>
      <c r="F72" s="31" t="s">
        <v>1590</v>
      </c>
      <c r="G72" s="32">
        <v>20</v>
      </c>
      <c r="H72" s="33">
        <v>0</v>
      </c>
      <c r="I72" s="34">
        <f>ROUND(ROUND(H72,2)*ROUND(G72,3),2)</f>
      </c>
      <c r="O72">
        <f>(I72*21)/100</f>
      </c>
      <c r="P72" t="s">
        <v>22</v>
      </c>
    </row>
    <row r="73" spans="1:5" ht="25.5">
      <c r="A73" s="35" t="s">
        <v>48</v>
      </c>
      <c r="E73" s="36" t="s">
        <v>1680</v>
      </c>
    </row>
    <row r="74" spans="1:5" ht="12.75">
      <c r="A74" s="37" t="s">
        <v>49</v>
      </c>
      <c r="E74" s="38" t="s">
        <v>45</v>
      </c>
    </row>
    <row r="75" spans="1:5" ht="25.5">
      <c r="A75" t="s">
        <v>50</v>
      </c>
      <c r="E75" s="36" t="s">
        <v>1680</v>
      </c>
    </row>
    <row r="76" spans="1:16" ht="25.5">
      <c r="A76" s="25" t="s">
        <v>43</v>
      </c>
      <c r="B76" s="29" t="s">
        <v>26</v>
      </c>
      <c r="C76" s="29" t="s">
        <v>1674</v>
      </c>
      <c r="D76" s="25" t="s">
        <v>35</v>
      </c>
      <c r="E76" s="30" t="s">
        <v>1681</v>
      </c>
      <c r="F76" s="31" t="s">
        <v>1590</v>
      </c>
      <c r="G76" s="32">
        <v>9</v>
      </c>
      <c r="H76" s="33">
        <v>0</v>
      </c>
      <c r="I76" s="34">
        <f>ROUND(ROUND(H76,2)*ROUND(G76,3),2)</f>
      </c>
      <c r="O76">
        <f>(I76*21)/100</f>
      </c>
      <c r="P76" t="s">
        <v>22</v>
      </c>
    </row>
    <row r="77" spans="1:5" ht="25.5">
      <c r="A77" s="35" t="s">
        <v>48</v>
      </c>
      <c r="E77" s="36" t="s">
        <v>1681</v>
      </c>
    </row>
    <row r="78" spans="1:5" ht="12.75">
      <c r="A78" s="37" t="s">
        <v>49</v>
      </c>
      <c r="E78" s="38" t="s">
        <v>45</v>
      </c>
    </row>
    <row r="79" spans="1:5" ht="25.5">
      <c r="A79" t="s">
        <v>50</v>
      </c>
      <c r="E79" s="36" t="s">
        <v>1681</v>
      </c>
    </row>
    <row r="80" spans="1:16" ht="25.5">
      <c r="A80" s="25" t="s">
        <v>43</v>
      </c>
      <c r="B80" s="29" t="s">
        <v>26</v>
      </c>
      <c r="C80" s="29" t="s">
        <v>1674</v>
      </c>
      <c r="D80" s="25" t="s">
        <v>66</v>
      </c>
      <c r="E80" s="30" t="s">
        <v>1682</v>
      </c>
      <c r="F80" s="31" t="s">
        <v>1590</v>
      </c>
      <c r="G80" s="32">
        <v>10</v>
      </c>
      <c r="H80" s="33">
        <v>0</v>
      </c>
      <c r="I80" s="34">
        <f>ROUND(ROUND(H80,2)*ROUND(G80,3),2)</f>
      </c>
      <c r="O80">
        <f>(I80*21)/100</f>
      </c>
      <c r="P80" t="s">
        <v>22</v>
      </c>
    </row>
    <row r="81" spans="1:5" ht="25.5">
      <c r="A81" s="35" t="s">
        <v>48</v>
      </c>
      <c r="E81" s="36" t="s">
        <v>1682</v>
      </c>
    </row>
    <row r="82" spans="1:5" ht="12.75">
      <c r="A82" s="37" t="s">
        <v>49</v>
      </c>
      <c r="E82" s="38" t="s">
        <v>45</v>
      </c>
    </row>
    <row r="83" spans="1:5" ht="25.5">
      <c r="A83" t="s">
        <v>50</v>
      </c>
      <c r="E83" s="36" t="s">
        <v>1682</v>
      </c>
    </row>
    <row r="84" spans="1:16" ht="25.5">
      <c r="A84" s="25" t="s">
        <v>43</v>
      </c>
      <c r="B84" s="29" t="s">
        <v>26</v>
      </c>
      <c r="C84" s="29" t="s">
        <v>1674</v>
      </c>
      <c r="D84" s="25" t="s">
        <v>58</v>
      </c>
      <c r="E84" s="30" t="s">
        <v>1683</v>
      </c>
      <c r="F84" s="31" t="s">
        <v>1590</v>
      </c>
      <c r="G84" s="32">
        <v>2</v>
      </c>
      <c r="H84" s="33">
        <v>0</v>
      </c>
      <c r="I84" s="34">
        <f>ROUND(ROUND(H84,2)*ROUND(G84,3),2)</f>
      </c>
      <c r="O84">
        <f>(I84*21)/100</f>
      </c>
      <c r="P84" t="s">
        <v>22</v>
      </c>
    </row>
    <row r="85" spans="1:5" ht="25.5">
      <c r="A85" s="35" t="s">
        <v>48</v>
      </c>
      <c r="E85" s="36" t="s">
        <v>1683</v>
      </c>
    </row>
    <row r="86" spans="1:5" ht="12.75">
      <c r="A86" s="37" t="s">
        <v>49</v>
      </c>
      <c r="E86" s="38" t="s">
        <v>45</v>
      </c>
    </row>
    <row r="87" spans="1:5" ht="25.5">
      <c r="A87" t="s">
        <v>50</v>
      </c>
      <c r="E87" s="36" t="s">
        <v>1683</v>
      </c>
    </row>
    <row r="88" spans="1:16" ht="25.5">
      <c r="A88" s="25" t="s">
        <v>43</v>
      </c>
      <c r="B88" s="29" t="s">
        <v>26</v>
      </c>
      <c r="C88" s="29" t="s">
        <v>1684</v>
      </c>
      <c r="D88" s="25" t="s">
        <v>45</v>
      </c>
      <c r="E88" s="30" t="s">
        <v>1685</v>
      </c>
      <c r="F88" s="31" t="s">
        <v>1590</v>
      </c>
      <c r="G88" s="32">
        <v>10</v>
      </c>
      <c r="H88" s="33">
        <v>0</v>
      </c>
      <c r="I88" s="34">
        <f>ROUND(ROUND(H88,2)*ROUND(G88,3),2)</f>
      </c>
      <c r="O88">
        <f>(I88*21)/100</f>
      </c>
      <c r="P88" t="s">
        <v>22</v>
      </c>
    </row>
    <row r="89" spans="1:5" ht="25.5">
      <c r="A89" s="35" t="s">
        <v>48</v>
      </c>
      <c r="E89" s="36" t="s">
        <v>1685</v>
      </c>
    </row>
    <row r="90" spans="1:5" ht="12.75">
      <c r="A90" s="37" t="s">
        <v>49</v>
      </c>
      <c r="E90" s="38" t="s">
        <v>45</v>
      </c>
    </row>
    <row r="91" spans="1:5" ht="25.5">
      <c r="A91" t="s">
        <v>50</v>
      </c>
      <c r="E91" s="36" t="s">
        <v>1685</v>
      </c>
    </row>
    <row r="92" spans="1:16" ht="25.5">
      <c r="A92" s="25" t="s">
        <v>43</v>
      </c>
      <c r="B92" s="29" t="s">
        <v>26</v>
      </c>
      <c r="C92" s="29" t="s">
        <v>1684</v>
      </c>
      <c r="D92" s="25" t="s">
        <v>14</v>
      </c>
      <c r="E92" s="30" t="s">
        <v>1686</v>
      </c>
      <c r="F92" s="31" t="s">
        <v>1590</v>
      </c>
      <c r="G92" s="32">
        <v>6</v>
      </c>
      <c r="H92" s="33">
        <v>0</v>
      </c>
      <c r="I92" s="34">
        <f>ROUND(ROUND(H92,2)*ROUND(G92,3),2)</f>
      </c>
      <c r="O92">
        <f>(I92*21)/100</f>
      </c>
      <c r="P92" t="s">
        <v>22</v>
      </c>
    </row>
    <row r="93" spans="1:5" ht="25.5">
      <c r="A93" s="35" t="s">
        <v>48</v>
      </c>
      <c r="E93" s="36" t="s">
        <v>1686</v>
      </c>
    </row>
    <row r="94" spans="1:5" ht="12.75">
      <c r="A94" s="37" t="s">
        <v>49</v>
      </c>
      <c r="E94" s="38" t="s">
        <v>45</v>
      </c>
    </row>
    <row r="95" spans="1:5" ht="25.5">
      <c r="A95" t="s">
        <v>50</v>
      </c>
      <c r="E95" s="36" t="s">
        <v>1686</v>
      </c>
    </row>
    <row r="96" spans="1:18" ht="12.75" customHeight="1">
      <c r="A96" s="6" t="s">
        <v>41</v>
      </c>
      <c r="B96" s="6"/>
      <c r="C96" s="40" t="s">
        <v>1687</v>
      </c>
      <c r="D96" s="6"/>
      <c r="E96" s="27" t="s">
        <v>1688</v>
      </c>
      <c r="F96" s="6"/>
      <c r="G96" s="6"/>
      <c r="H96" s="6"/>
      <c r="I96" s="41">
        <f>0+Q96</f>
      </c>
      <c r="O96">
        <f>0+R96</f>
      </c>
      <c r="Q96">
        <f>0+I97</f>
      </c>
      <c r="R96">
        <f>0+O97</f>
      </c>
    </row>
    <row r="97" spans="1:16" ht="12.75">
      <c r="A97" s="25" t="s">
        <v>43</v>
      </c>
      <c r="B97" s="29" t="s">
        <v>26</v>
      </c>
      <c r="C97" s="29" t="s">
        <v>1689</v>
      </c>
      <c r="D97" s="25" t="s">
        <v>45</v>
      </c>
      <c r="E97" s="30" t="s">
        <v>1690</v>
      </c>
      <c r="F97" s="31" t="s">
        <v>174</v>
      </c>
      <c r="G97" s="32">
        <v>6</v>
      </c>
      <c r="H97" s="33">
        <v>0</v>
      </c>
      <c r="I97" s="34">
        <f>ROUND(ROUND(H97,2)*ROUND(G97,3),2)</f>
      </c>
      <c r="O97">
        <f>(I97*21)/100</f>
      </c>
      <c r="P97" t="s">
        <v>22</v>
      </c>
    </row>
    <row r="98" spans="1:5" ht="12.75">
      <c r="A98" s="35" t="s">
        <v>48</v>
      </c>
      <c r="E98" s="36" t="s">
        <v>1690</v>
      </c>
    </row>
    <row r="99" spans="1:5" ht="12.75">
      <c r="A99" s="37" t="s">
        <v>49</v>
      </c>
      <c r="E99" s="38" t="s">
        <v>45</v>
      </c>
    </row>
    <row r="100" spans="1:5" ht="12.75">
      <c r="A100" t="s">
        <v>50</v>
      </c>
      <c r="E100" s="36" t="s">
        <v>1690</v>
      </c>
    </row>
    <row r="101" spans="1:18" ht="12.75" customHeight="1">
      <c r="A101" s="6" t="s">
        <v>41</v>
      </c>
      <c r="B101" s="6"/>
      <c r="C101" s="40" t="s">
        <v>1691</v>
      </c>
      <c r="D101" s="6"/>
      <c r="E101" s="27" t="s">
        <v>1637</v>
      </c>
      <c r="F101" s="6"/>
      <c r="G101" s="6"/>
      <c r="H101" s="6"/>
      <c r="I101" s="41">
        <f>0+Q101</f>
      </c>
      <c r="O101">
        <f>0+R101</f>
      </c>
      <c r="Q101">
        <f>0+I102+I106+I110+I114</f>
      </c>
      <c r="R101">
        <f>0+O102+O106+O110+O114</f>
      </c>
    </row>
    <row r="102" spans="1:16" ht="12.75">
      <c r="A102" s="25" t="s">
        <v>43</v>
      </c>
      <c r="B102" s="29" t="s">
        <v>26</v>
      </c>
      <c r="C102" s="29" t="s">
        <v>1638</v>
      </c>
      <c r="D102" s="25" t="s">
        <v>45</v>
      </c>
      <c r="E102" s="30" t="s">
        <v>1639</v>
      </c>
      <c r="F102" s="31" t="s">
        <v>118</v>
      </c>
      <c r="G102" s="32">
        <v>1</v>
      </c>
      <c r="H102" s="33">
        <v>0</v>
      </c>
      <c r="I102" s="34">
        <f>ROUND(ROUND(H102,2)*ROUND(G102,3),2)</f>
      </c>
      <c r="O102">
        <f>(I102*21)/100</f>
      </c>
      <c r="P102" t="s">
        <v>22</v>
      </c>
    </row>
    <row r="103" spans="1:5" ht="12.75">
      <c r="A103" s="35" t="s">
        <v>48</v>
      </c>
      <c r="E103" s="36" t="s">
        <v>1639</v>
      </c>
    </row>
    <row r="104" spans="1:5" ht="12.75">
      <c r="A104" s="37" t="s">
        <v>49</v>
      </c>
      <c r="E104" s="38" t="s">
        <v>45</v>
      </c>
    </row>
    <row r="105" spans="1:5" ht="12.75">
      <c r="A105" t="s">
        <v>50</v>
      </c>
      <c r="E105" s="36" t="s">
        <v>1639</v>
      </c>
    </row>
    <row r="106" spans="1:16" ht="12.75">
      <c r="A106" s="25" t="s">
        <v>43</v>
      </c>
      <c r="B106" s="29" t="s">
        <v>26</v>
      </c>
      <c r="C106" s="29" t="s">
        <v>1692</v>
      </c>
      <c r="D106" s="25" t="s">
        <v>45</v>
      </c>
      <c r="E106" s="30" t="s">
        <v>1693</v>
      </c>
      <c r="F106" s="31" t="s">
        <v>118</v>
      </c>
      <c r="G106" s="32">
        <v>1</v>
      </c>
      <c r="H106" s="33">
        <v>0</v>
      </c>
      <c r="I106" s="34">
        <f>ROUND(ROUND(H106,2)*ROUND(G106,3),2)</f>
      </c>
      <c r="O106">
        <f>(I106*21)/100</f>
      </c>
      <c r="P106" t="s">
        <v>22</v>
      </c>
    </row>
    <row r="107" spans="1:5" ht="12.75">
      <c r="A107" s="35" t="s">
        <v>48</v>
      </c>
      <c r="E107" s="36" t="s">
        <v>1693</v>
      </c>
    </row>
    <row r="108" spans="1:5" ht="12.75">
      <c r="A108" s="37" t="s">
        <v>49</v>
      </c>
      <c r="E108" s="38" t="s">
        <v>45</v>
      </c>
    </row>
    <row r="109" spans="1:5" ht="12.75">
      <c r="A109" t="s">
        <v>50</v>
      </c>
      <c r="E109" s="36" t="s">
        <v>1693</v>
      </c>
    </row>
    <row r="110" spans="1:16" ht="12.75">
      <c r="A110" s="25" t="s">
        <v>43</v>
      </c>
      <c r="B110" s="29" t="s">
        <v>26</v>
      </c>
      <c r="C110" s="29" t="s">
        <v>1694</v>
      </c>
      <c r="D110" s="25" t="s">
        <v>45</v>
      </c>
      <c r="E110" s="30" t="s">
        <v>1695</v>
      </c>
      <c r="F110" s="31" t="s">
        <v>118</v>
      </c>
      <c r="G110" s="32">
        <v>1</v>
      </c>
      <c r="H110" s="33">
        <v>0</v>
      </c>
      <c r="I110" s="34">
        <f>ROUND(ROUND(H110,2)*ROUND(G110,3),2)</f>
      </c>
      <c r="O110">
        <f>(I110*21)/100</f>
      </c>
      <c r="P110" t="s">
        <v>22</v>
      </c>
    </row>
    <row r="111" spans="1:5" ht="12.75">
      <c r="A111" s="35" t="s">
        <v>48</v>
      </c>
      <c r="E111" s="36" t="s">
        <v>1695</v>
      </c>
    </row>
    <row r="112" spans="1:5" ht="12.75">
      <c r="A112" s="37" t="s">
        <v>49</v>
      </c>
      <c r="E112" s="38" t="s">
        <v>45</v>
      </c>
    </row>
    <row r="113" spans="1:5" ht="12.75">
      <c r="A113" t="s">
        <v>50</v>
      </c>
      <c r="E113" s="36" t="s">
        <v>1695</v>
      </c>
    </row>
    <row r="114" spans="1:16" ht="12.75">
      <c r="A114" s="25" t="s">
        <v>43</v>
      </c>
      <c r="B114" s="29" t="s">
        <v>26</v>
      </c>
      <c r="C114" s="29" t="s">
        <v>1696</v>
      </c>
      <c r="D114" s="25" t="s">
        <v>45</v>
      </c>
      <c r="E114" s="30" t="s">
        <v>1697</v>
      </c>
      <c r="F114" s="31" t="s">
        <v>118</v>
      </c>
      <c r="G114" s="32">
        <v>1</v>
      </c>
      <c r="H114" s="33">
        <v>0</v>
      </c>
      <c r="I114" s="34">
        <f>ROUND(ROUND(H114,2)*ROUND(G114,3),2)</f>
      </c>
      <c r="O114">
        <f>(I114*21)/100</f>
      </c>
      <c r="P114" t="s">
        <v>22</v>
      </c>
    </row>
    <row r="115" spans="1:5" ht="12.75">
      <c r="A115" s="35" t="s">
        <v>48</v>
      </c>
      <c r="E115" s="36" t="s">
        <v>1697</v>
      </c>
    </row>
    <row r="116" spans="1:5" ht="12.75">
      <c r="A116" s="37" t="s">
        <v>49</v>
      </c>
      <c r="E116" s="38" t="s">
        <v>45</v>
      </c>
    </row>
    <row r="117" spans="1:5" ht="12.75">
      <c r="A117" t="s">
        <v>50</v>
      </c>
      <c r="E117" s="36" t="s">
        <v>1697</v>
      </c>
    </row>
  </sheetData>
  <sheetProtection password="F57F" sheet="1" objects="1" scenarios="1"/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